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transporte-my.sharepoint.com/personal/margaritamarin_supertransporte_gov_co/Documents/Superintendencia de Transporte/Tarifas/Excel con tarifas/"/>
    </mc:Choice>
  </mc:AlternateContent>
  <xr:revisionPtr revIDLastSave="137" documentId="8_{FEA9122D-CB1F-4C3C-B33A-736BCD67F56A}" xr6:coauthVersionLast="47" xr6:coauthVersionMax="47" xr10:uidLastSave="{D34B4156-1CD3-4864-8AA6-763F8FC5D50F}"/>
  <bookViews>
    <workbookView xWindow="-108" yWindow="-108" windowWidth="23256" windowHeight="12456" activeTab="1" xr2:uid="{BDEF7098-E3C1-4101-8551-5B7614E0C0F8}"/>
  </bookViews>
  <sheets>
    <sheet name="Contecar" sheetId="1" r:id="rId1"/>
    <sheet name="SPRC" sheetId="2" r:id="rId2"/>
    <sheet name="SPIA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20" i="2" l="1"/>
  <c r="D120" i="2"/>
  <c r="J119" i="2"/>
  <c r="D119" i="2"/>
  <c r="J118" i="2"/>
  <c r="D118" i="2"/>
  <c r="J110" i="2"/>
  <c r="D110" i="2"/>
  <c r="J109" i="2"/>
  <c r="D109" i="2"/>
  <c r="J108" i="2"/>
  <c r="D108" i="2"/>
  <c r="J107" i="2"/>
  <c r="D107" i="2"/>
  <c r="J106" i="2"/>
  <c r="D106" i="2"/>
  <c r="J105" i="2"/>
  <c r="D105" i="2"/>
  <c r="J104" i="2"/>
  <c r="D104" i="2"/>
  <c r="J100" i="2"/>
  <c r="I100" i="2"/>
  <c r="H100" i="2"/>
  <c r="G100" i="2"/>
  <c r="D100" i="2"/>
  <c r="J99" i="2"/>
  <c r="I99" i="2"/>
  <c r="H99" i="2"/>
  <c r="G99" i="2"/>
  <c r="D99" i="2"/>
  <c r="J98" i="2"/>
  <c r="I98" i="2"/>
  <c r="H98" i="2"/>
  <c r="G98" i="2"/>
  <c r="D98" i="2"/>
  <c r="J97" i="2"/>
  <c r="I97" i="2"/>
  <c r="H97" i="2"/>
  <c r="G97" i="2"/>
  <c r="D97" i="2"/>
  <c r="J96" i="2"/>
  <c r="I96" i="2"/>
  <c r="H96" i="2"/>
  <c r="G96" i="2"/>
  <c r="D96" i="2"/>
  <c r="J95" i="2"/>
  <c r="I95" i="2"/>
  <c r="H95" i="2"/>
  <c r="G95" i="2"/>
  <c r="D95" i="2"/>
  <c r="J94" i="2"/>
  <c r="I94" i="2"/>
  <c r="H94" i="2"/>
  <c r="G94" i="2"/>
  <c r="D94" i="2"/>
  <c r="J93" i="2"/>
  <c r="I93" i="2"/>
  <c r="H93" i="2"/>
  <c r="G93" i="2"/>
  <c r="J86" i="2"/>
  <c r="D86" i="2"/>
  <c r="J85" i="2"/>
  <c r="D85" i="2"/>
  <c r="J84" i="2"/>
  <c r="D84" i="2"/>
  <c r="J83" i="2"/>
  <c r="D83" i="2"/>
  <c r="J82" i="2"/>
  <c r="D82" i="2"/>
  <c r="J81" i="2"/>
  <c r="D81" i="2"/>
  <c r="J80" i="2"/>
  <c r="D80" i="2"/>
  <c r="J79" i="2"/>
  <c r="D79" i="2"/>
  <c r="J78" i="2"/>
  <c r="D78" i="2"/>
  <c r="J77" i="2"/>
  <c r="D77" i="2"/>
  <c r="J76" i="2"/>
  <c r="D76" i="2"/>
  <c r="J75" i="2"/>
  <c r="D75" i="2"/>
  <c r="J73" i="2"/>
  <c r="D73" i="2"/>
  <c r="J72" i="2"/>
  <c r="D72" i="2"/>
  <c r="J71" i="2"/>
  <c r="D71" i="2"/>
  <c r="J70" i="2"/>
  <c r="D70" i="2"/>
  <c r="J69" i="2"/>
  <c r="D69" i="2"/>
  <c r="J68" i="2"/>
  <c r="D68" i="2"/>
  <c r="J67" i="2"/>
  <c r="D67" i="2"/>
  <c r="J66" i="2"/>
  <c r="D66" i="2"/>
  <c r="J64" i="2"/>
  <c r="D64" i="2"/>
  <c r="J62" i="2"/>
  <c r="D62" i="2"/>
  <c r="J61" i="2"/>
  <c r="D61" i="2"/>
  <c r="J59" i="2"/>
  <c r="D59" i="2"/>
  <c r="J58" i="2"/>
  <c r="D58" i="2"/>
  <c r="J57" i="2"/>
  <c r="D57" i="2"/>
  <c r="J56" i="2"/>
  <c r="D56" i="2"/>
  <c r="J55" i="2"/>
  <c r="D55" i="2"/>
  <c r="J54" i="2"/>
  <c r="D54" i="2"/>
  <c r="J53" i="2"/>
  <c r="D53" i="2"/>
  <c r="J45" i="2"/>
  <c r="D45" i="2"/>
  <c r="J43" i="2"/>
  <c r="D43" i="2"/>
  <c r="J42" i="2"/>
  <c r="D42" i="2"/>
  <c r="J41" i="2"/>
  <c r="D41" i="2"/>
  <c r="J40" i="2"/>
  <c r="D40" i="2"/>
  <c r="J39" i="2"/>
  <c r="D39" i="2"/>
  <c r="J37" i="2"/>
  <c r="D37" i="2"/>
  <c r="J36" i="2"/>
  <c r="D36" i="2"/>
  <c r="J35" i="2"/>
  <c r="D35" i="2"/>
  <c r="J34" i="2"/>
  <c r="D34" i="2"/>
  <c r="J33" i="2"/>
  <c r="D33" i="2"/>
  <c r="J31" i="2"/>
  <c r="D31" i="2"/>
  <c r="J30" i="2"/>
  <c r="D30" i="2"/>
  <c r="J29" i="2"/>
  <c r="D29" i="2"/>
  <c r="J28" i="2"/>
  <c r="D28" i="2"/>
  <c r="J27" i="2"/>
  <c r="D27" i="2"/>
  <c r="J26" i="2"/>
  <c r="D26" i="2"/>
  <c r="J20" i="2"/>
  <c r="D20" i="2"/>
  <c r="J19" i="2"/>
  <c r="D19" i="2"/>
  <c r="D18" i="2"/>
  <c r="J16" i="2"/>
  <c r="D16" i="2"/>
  <c r="J15" i="2"/>
  <c r="D15" i="2"/>
  <c r="D14" i="2"/>
  <c r="J12" i="2"/>
  <c r="D12" i="2"/>
  <c r="J11" i="2"/>
  <c r="D11" i="2"/>
  <c r="J10" i="2"/>
  <c r="D10" i="2"/>
  <c r="J120" i="1"/>
  <c r="D120" i="1"/>
  <c r="J119" i="1"/>
  <c r="D119" i="1"/>
  <c r="J118" i="1"/>
  <c r="D118" i="1"/>
  <c r="J110" i="1"/>
  <c r="D110" i="1"/>
  <c r="J109" i="1"/>
  <c r="D109" i="1"/>
  <c r="J108" i="1"/>
  <c r="D108" i="1"/>
  <c r="J107" i="1"/>
  <c r="D107" i="1"/>
  <c r="J106" i="1"/>
  <c r="D106" i="1"/>
  <c r="J105" i="1"/>
  <c r="D105" i="1"/>
  <c r="J104" i="1"/>
  <c r="D104" i="1"/>
  <c r="J100" i="1"/>
  <c r="I100" i="1"/>
  <c r="H100" i="1"/>
  <c r="G100" i="1"/>
  <c r="D100" i="1"/>
  <c r="J99" i="1"/>
  <c r="I99" i="1"/>
  <c r="H99" i="1"/>
  <c r="G99" i="1"/>
  <c r="D99" i="1"/>
  <c r="J98" i="1"/>
  <c r="I98" i="1"/>
  <c r="H98" i="1"/>
  <c r="G98" i="1"/>
  <c r="D98" i="1"/>
  <c r="J97" i="1"/>
  <c r="I97" i="1"/>
  <c r="H97" i="1"/>
  <c r="G97" i="1"/>
  <c r="D97" i="1"/>
  <c r="J96" i="1"/>
  <c r="I96" i="1"/>
  <c r="H96" i="1"/>
  <c r="G96" i="1"/>
  <c r="D96" i="1"/>
  <c r="J95" i="1"/>
  <c r="I95" i="1"/>
  <c r="H95" i="1"/>
  <c r="G95" i="1"/>
  <c r="D95" i="1"/>
  <c r="J94" i="1"/>
  <c r="I94" i="1"/>
  <c r="H94" i="1"/>
  <c r="G94" i="1"/>
  <c r="D94" i="1"/>
  <c r="J93" i="1"/>
  <c r="I93" i="1"/>
  <c r="H93" i="1"/>
  <c r="G93" i="1"/>
  <c r="J86" i="1"/>
  <c r="D86" i="1"/>
  <c r="J85" i="1"/>
  <c r="D85" i="1"/>
  <c r="J84" i="1"/>
  <c r="D84" i="1"/>
  <c r="J83" i="1"/>
  <c r="D83" i="1"/>
  <c r="J82" i="1"/>
  <c r="D82" i="1"/>
  <c r="J81" i="1"/>
  <c r="D81" i="1"/>
  <c r="J80" i="1"/>
  <c r="D80" i="1"/>
  <c r="J79" i="1"/>
  <c r="D79" i="1"/>
  <c r="J78" i="1"/>
  <c r="D78" i="1"/>
  <c r="J77" i="1"/>
  <c r="D77" i="1"/>
  <c r="J76" i="1"/>
  <c r="D76" i="1"/>
  <c r="J75" i="1"/>
  <c r="D75" i="1"/>
  <c r="J73" i="1"/>
  <c r="D73" i="1"/>
  <c r="J72" i="1"/>
  <c r="D72" i="1"/>
  <c r="J71" i="1"/>
  <c r="D71" i="1"/>
  <c r="J70" i="1"/>
  <c r="D70" i="1"/>
  <c r="J69" i="1"/>
  <c r="D69" i="1"/>
  <c r="J68" i="1"/>
  <c r="D68" i="1"/>
  <c r="J67" i="1"/>
  <c r="D67" i="1"/>
  <c r="J66" i="1"/>
  <c r="D66" i="1"/>
  <c r="J64" i="1"/>
  <c r="D64" i="1"/>
  <c r="J62" i="1"/>
  <c r="D62" i="1"/>
  <c r="J61" i="1"/>
  <c r="D61" i="1"/>
  <c r="J59" i="1"/>
  <c r="D59" i="1"/>
  <c r="J58" i="1"/>
  <c r="D58" i="1"/>
  <c r="J57" i="1"/>
  <c r="D57" i="1"/>
  <c r="J56" i="1"/>
  <c r="D56" i="1"/>
  <c r="J55" i="1"/>
  <c r="D55" i="1"/>
  <c r="J54" i="1"/>
  <c r="D54" i="1"/>
  <c r="J53" i="1"/>
  <c r="D53" i="1"/>
  <c r="J45" i="1"/>
  <c r="D45" i="1"/>
  <c r="J43" i="1"/>
  <c r="D43" i="1"/>
  <c r="J42" i="1"/>
  <c r="D42" i="1"/>
  <c r="J41" i="1"/>
  <c r="D41" i="1"/>
  <c r="J40" i="1"/>
  <c r="D40" i="1"/>
  <c r="J39" i="1"/>
  <c r="D39" i="1"/>
  <c r="J37" i="1"/>
  <c r="D37" i="1"/>
  <c r="J36" i="1"/>
  <c r="D36" i="1"/>
  <c r="J35" i="1"/>
  <c r="D35" i="1"/>
  <c r="J34" i="1"/>
  <c r="D34" i="1"/>
  <c r="J33" i="1"/>
  <c r="D33" i="1"/>
  <c r="J31" i="1"/>
  <c r="D31" i="1"/>
  <c r="J30" i="1"/>
  <c r="D30" i="1"/>
  <c r="J29" i="1"/>
  <c r="D29" i="1"/>
  <c r="J28" i="1"/>
  <c r="D28" i="1"/>
  <c r="J27" i="1"/>
  <c r="D27" i="1"/>
  <c r="J26" i="1"/>
  <c r="D26" i="1"/>
  <c r="J20" i="1"/>
  <c r="D20" i="1"/>
  <c r="J19" i="1"/>
  <c r="D19" i="1"/>
  <c r="D18" i="1"/>
  <c r="J16" i="1"/>
  <c r="D16" i="1"/>
  <c r="J15" i="1"/>
  <c r="D15" i="1"/>
  <c r="D14" i="1"/>
  <c r="J12" i="1"/>
  <c r="D12" i="1"/>
  <c r="J11" i="1"/>
  <c r="D11" i="1"/>
  <c r="J10" i="1"/>
  <c r="D10" i="1"/>
</calcChain>
</file>

<file path=xl/sharedStrings.xml><?xml version="1.0" encoding="utf-8"?>
<sst xmlns="http://schemas.openxmlformats.org/spreadsheetml/2006/main" count="219" uniqueCount="124">
  <si>
    <r>
      <t>De conformidad a lo establecido en las resoluciones No. 723 de Julio 13 de 1993, y No. 426 de Julio 10 de 1997,  de la Superintendencia de Puertos y Transporte,</t>
    </r>
    <r>
      <rPr>
        <b/>
        <sz val="14"/>
        <rFont val="Arial"/>
        <family val="2"/>
      </rPr>
      <t xml:space="preserve"> TERMINAL DE CONTENEDORES DE CARTAGENA S. A. (CONTECAR)</t>
    </r>
    <r>
      <rPr>
        <sz val="14"/>
        <rFont val="Arial"/>
        <family val="2"/>
      </rPr>
      <t xml:space="preserve">, se permite informar al público en general, que a partir de lunes, mayo 11 de 2026, entrarán en vigencia las siguientes tarifas por servicios a prestar en la ciudad de Cartagena, Colombia. </t>
    </r>
  </si>
  <si>
    <t>MUELLAJE</t>
  </si>
  <si>
    <t xml:space="preserve">La tarifa de muellaje a motonaves podrá ser inferior o superior hasta en 25% de la Tarifa Base, en función del desempeño en la ejecución de los planes de operación, así como a la aplicabilidad de su alcance según TRB. </t>
  </si>
  <si>
    <t>USO DE INSTALACIONES PORTUARIAS</t>
  </si>
  <si>
    <t>Descuentos:</t>
  </si>
  <si>
    <t>Hasta 40%, en función de volumen movilizado</t>
  </si>
  <si>
    <t>Recargos:</t>
  </si>
  <si>
    <t>25% para carga peligrosa</t>
  </si>
  <si>
    <t>40% para carga explosiva</t>
  </si>
  <si>
    <t>USO DE INSTALACIONES PORTUARIAS AL OPERADOR PORTUARIO</t>
  </si>
  <si>
    <t>ALMACENAJE (*)</t>
  </si>
  <si>
    <t>CONTENEDORES Y CARGA GENERAL</t>
  </si>
  <si>
    <t>Hasta 40%, en función de condiciones operacionales</t>
  </si>
  <si>
    <t>25% carga peligrosa</t>
  </si>
  <si>
    <t>OTROS</t>
  </si>
  <si>
    <t>(*) Término de días libres según disponga la Autoridad Competente</t>
  </si>
  <si>
    <t>(**) Por Ton/Día o Mt3/Día, o fracción, según criterios operacionales</t>
  </si>
  <si>
    <t>Sociedad Portuaria Terminalo de Contenedores de Cartagena</t>
  </si>
  <si>
    <t>Oficio N° 20266300232021  del 28/04/2026</t>
  </si>
  <si>
    <t>Recargos (UIPC):</t>
  </si>
  <si>
    <t>Sociedad Portuaria Regional de Cartagena</t>
  </si>
  <si>
    <t>Oficio N° 20266300231991  del 28/04/2026</t>
  </si>
  <si>
    <t>Sociedad Puerto Industrial Aguadulce</t>
  </si>
  <si>
    <r>
      <rPr>
        <b/>
        <sz val="12"/>
        <color rgb="FFFFFFFF"/>
        <rFont val="Arial"/>
        <family val="2"/>
      </rPr>
      <t>CONCEPTO</t>
    </r>
  </si>
  <si>
    <r>
      <rPr>
        <b/>
        <sz val="10"/>
        <color rgb="FFFFFFFF"/>
        <rFont val="Arial"/>
        <family val="2"/>
      </rPr>
      <t>UNIDAD DE COBRO</t>
    </r>
  </si>
  <si>
    <r>
      <rPr>
        <b/>
        <sz val="9"/>
        <color rgb="FFFFFFFF"/>
        <rFont val="Arial"/>
        <family val="2"/>
      </rPr>
      <t>VALOR</t>
    </r>
  </si>
  <si>
    <r>
      <rPr>
        <b/>
        <sz val="12"/>
        <color rgb="FFFFFFFF"/>
        <rFont val="Arial"/>
        <family val="2"/>
      </rPr>
      <t>1. Muellaje</t>
    </r>
  </si>
  <si>
    <r>
      <rPr>
        <sz val="11"/>
        <rFont val="Calibri"/>
        <family val="2"/>
      </rPr>
      <t>Muellaje Motonaves de Línea Regular o Servicios Conjuntos</t>
    </r>
  </si>
  <si>
    <r>
      <rPr>
        <sz val="10"/>
        <rFont val="Arial"/>
        <family val="2"/>
      </rPr>
      <t>Mt / Eslora hora o fracción</t>
    </r>
  </si>
  <si>
    <r>
      <rPr>
        <sz val="10"/>
        <rFont val="Arial"/>
        <family val="2"/>
      </rPr>
      <t>Muellaje Motonaves Fletadas o de Cabotaje</t>
    </r>
  </si>
  <si>
    <r>
      <rPr>
        <b/>
        <sz val="12"/>
        <color rgb="FFFFFFFF"/>
        <rFont val="Arial"/>
        <family val="2"/>
      </rPr>
      <t>2. Uso de Instalaciones a la Carga</t>
    </r>
  </si>
  <si>
    <r>
      <rPr>
        <b/>
        <sz val="11"/>
        <color rgb="FFFFFFFF"/>
        <rFont val="Arial"/>
        <family val="2"/>
      </rPr>
      <t>CONCEPTO</t>
    </r>
  </si>
  <si>
    <r>
      <rPr>
        <sz val="10"/>
        <rFont val="Arial"/>
        <family val="2"/>
      </rPr>
      <t>Contenedor de 20' Lleno (Impo, Expo, Cabotaje)</t>
    </r>
  </si>
  <si>
    <r>
      <rPr>
        <sz val="10"/>
        <rFont val="Arial"/>
        <family val="2"/>
      </rPr>
      <t>Unidad</t>
    </r>
  </si>
  <si>
    <r>
      <rPr>
        <sz val="10"/>
        <rFont val="Arial"/>
        <family val="2"/>
      </rPr>
      <t>Contenedor de 40' Lleno (Impo, Expo, Cabotaje)</t>
    </r>
  </si>
  <si>
    <r>
      <rPr>
        <sz val="10"/>
        <rFont val="Arial"/>
        <family val="2"/>
      </rPr>
      <t>Contenedor Extra dimensionado 45´ Lleno</t>
    </r>
  </si>
  <si>
    <r>
      <rPr>
        <sz val="10"/>
        <rFont val="Arial"/>
        <family val="2"/>
      </rPr>
      <t>Flat Rack 20´ lleno</t>
    </r>
  </si>
  <si>
    <r>
      <rPr>
        <sz val="10"/>
        <rFont val="Arial"/>
        <family val="2"/>
      </rPr>
      <t>Flat Rack 40’ lleno</t>
    </r>
  </si>
  <si>
    <r>
      <rPr>
        <sz val="10"/>
        <rFont val="Arial"/>
        <family val="2"/>
      </rPr>
      <t>Open Top 20' lleno</t>
    </r>
  </si>
  <si>
    <r>
      <rPr>
        <sz val="10"/>
        <rFont val="Arial"/>
        <family val="2"/>
      </rPr>
      <t>Open Top 40' lleno</t>
    </r>
  </si>
  <si>
    <r>
      <rPr>
        <sz val="10"/>
        <rFont val="Arial"/>
        <family val="2"/>
      </rPr>
      <t>Isotanques 20'</t>
    </r>
  </si>
  <si>
    <r>
      <rPr>
        <sz val="10"/>
        <rFont val="Arial"/>
        <family val="2"/>
      </rPr>
      <t>Contenedores vacíos 20'</t>
    </r>
  </si>
  <si>
    <r>
      <rPr>
        <sz val="10"/>
        <rFont val="Arial"/>
        <family val="2"/>
      </rPr>
      <t>Contenedores vacíos 40'</t>
    </r>
  </si>
  <si>
    <r>
      <rPr>
        <sz val="10"/>
        <rFont val="Arial"/>
        <family val="2"/>
      </rPr>
      <t>Contenedores vacíos 45'</t>
    </r>
  </si>
  <si>
    <r>
      <rPr>
        <sz val="10"/>
        <rFont val="Arial"/>
        <family val="2"/>
      </rPr>
      <t>Carga General Tons</t>
    </r>
  </si>
  <si>
    <r>
      <rPr>
        <sz val="10"/>
        <rFont val="Arial"/>
        <family val="2"/>
      </rPr>
      <t>Tonelada</t>
    </r>
  </si>
  <si>
    <r>
      <rPr>
        <sz val="10"/>
        <rFont val="Arial"/>
        <family val="2"/>
      </rPr>
      <t>Carga Granel Solido Tons</t>
    </r>
  </si>
  <si>
    <r>
      <rPr>
        <sz val="10"/>
        <rFont val="Arial"/>
        <family val="2"/>
      </rPr>
      <t>Vehículos menores a 20 Mts3/U</t>
    </r>
  </si>
  <si>
    <r>
      <rPr>
        <sz val="10"/>
        <rFont val="Arial"/>
        <family val="2"/>
      </rPr>
      <t>Vehículos entre 20 y 40 Mts3/U</t>
    </r>
  </si>
  <si>
    <r>
      <rPr>
        <sz val="10"/>
        <rFont val="Arial"/>
        <family val="2"/>
      </rPr>
      <t>Vehículos mayores a 40 Mts3/U</t>
    </r>
  </si>
  <si>
    <r>
      <rPr>
        <sz val="10"/>
        <rFont val="Arial"/>
        <family val="2"/>
      </rPr>
      <t>Contenedores Transito 20' lleno</t>
    </r>
  </si>
  <si>
    <r>
      <rPr>
        <sz val="10"/>
        <rFont val="Arial"/>
        <family val="2"/>
      </rPr>
      <t>Contenedores Transito 40' Lleno</t>
    </r>
  </si>
  <si>
    <r>
      <rPr>
        <sz val="10"/>
        <rFont val="Arial"/>
        <family val="2"/>
      </rPr>
      <t>Contenedores Transito 20' vacío</t>
    </r>
  </si>
  <si>
    <r>
      <rPr>
        <sz val="10"/>
        <rFont val="Arial"/>
        <family val="2"/>
      </rPr>
      <t>Contenedores Transito 40' vacío</t>
    </r>
  </si>
  <si>
    <r>
      <rPr>
        <sz val="10"/>
        <rFont val="Arial"/>
        <family val="2"/>
      </rPr>
      <t>Carga General en Transito</t>
    </r>
  </si>
  <si>
    <r>
      <rPr>
        <b/>
        <sz val="12"/>
        <color rgb="FFFFFFFF"/>
        <rFont val="Arial"/>
        <family val="2"/>
      </rPr>
      <t>4. Uso de Instalaciones al Operador Portuario</t>
    </r>
  </si>
  <si>
    <r>
      <rPr>
        <b/>
        <sz val="11"/>
        <color rgb="FFFFFFFF"/>
        <rFont val="Arial"/>
        <family val="2"/>
      </rPr>
      <t>MARITIMO</t>
    </r>
  </si>
  <si>
    <r>
      <rPr>
        <sz val="10"/>
        <rFont val="Arial"/>
        <family val="2"/>
      </rPr>
      <t>Carga General</t>
    </r>
  </si>
  <si>
    <r>
      <rPr>
        <sz val="11"/>
        <rFont val="Calibri"/>
        <family val="2"/>
      </rPr>
      <t>Tonelada</t>
    </r>
  </si>
  <si>
    <r>
      <rPr>
        <sz val="10"/>
        <rFont val="Arial"/>
        <family val="2"/>
      </rPr>
      <t>Carga Granel Solido</t>
    </r>
  </si>
  <si>
    <r>
      <rPr>
        <sz val="11"/>
        <rFont val="Calibri"/>
        <family val="2"/>
      </rPr>
      <t>Unidad</t>
    </r>
  </si>
  <si>
    <r>
      <rPr>
        <sz val="10"/>
        <rFont val="Arial"/>
        <family val="2"/>
      </rPr>
      <t>Contenedor de 20' Lleno (Transbordo, transito)</t>
    </r>
  </si>
  <si>
    <r>
      <rPr>
        <sz val="10"/>
        <rFont val="Arial"/>
        <family val="2"/>
      </rPr>
      <t>Contenedor de 40' Lleno (Transbordo, transito)</t>
    </r>
  </si>
  <si>
    <r>
      <rPr>
        <sz val="10"/>
        <rFont val="Arial"/>
        <family val="2"/>
      </rPr>
      <t>Contenedores Vacíos 20' o 40' Cargado descargado</t>
    </r>
  </si>
  <si>
    <r>
      <rPr>
        <sz val="10"/>
        <rFont val="Arial"/>
        <family val="2"/>
      </rPr>
      <t>Contenedor de 20' vacío (Transbordo, transito)</t>
    </r>
  </si>
  <si>
    <r>
      <rPr>
        <sz val="10"/>
        <rFont val="Arial"/>
        <family val="2"/>
      </rPr>
      <t>Contenedor de 40' vacío (Transbordo, transito)</t>
    </r>
  </si>
  <si>
    <r>
      <rPr>
        <sz val="11"/>
        <rFont val="Calibri"/>
        <family val="2"/>
      </rPr>
      <t>vehículo</t>
    </r>
  </si>
  <si>
    <r>
      <rPr>
        <sz val="10"/>
        <rFont val="Arial"/>
        <family val="2"/>
      </rPr>
      <t>Suministro de combustible</t>
    </r>
  </si>
  <si>
    <r>
      <rPr>
        <sz val="10"/>
        <rFont val="Arial"/>
        <family val="2"/>
      </rPr>
      <t>Servicio aprovisionamiento de barcos</t>
    </r>
  </si>
  <si>
    <r>
      <rPr>
        <sz val="10"/>
        <rFont val="Arial"/>
        <family val="2"/>
      </rPr>
      <t>Servicio reparación de motonaves</t>
    </r>
  </si>
  <si>
    <r>
      <rPr>
        <sz val="10"/>
        <rFont val="Arial"/>
        <family val="2"/>
      </rPr>
      <t>Servicio de aseo, retiro de sentinas y/o basuras</t>
    </r>
  </si>
  <si>
    <r>
      <rPr>
        <sz val="10"/>
        <rFont val="Arial"/>
        <family val="2"/>
      </rPr>
      <t>Pilotaje</t>
    </r>
  </si>
  <si>
    <r>
      <rPr>
        <sz val="11"/>
        <rFont val="Calibri"/>
        <family val="2"/>
      </rPr>
      <t>Maniobra</t>
    </r>
  </si>
  <si>
    <r>
      <rPr>
        <sz val="10"/>
        <rFont val="Arial"/>
        <family val="2"/>
      </rPr>
      <t>Remolcador</t>
    </r>
  </si>
  <si>
    <r>
      <rPr>
        <b/>
        <sz val="11"/>
        <color rgb="FFFFFFFF"/>
        <rFont val="Arial"/>
        <family val="2"/>
      </rPr>
      <t>TERRESTRE</t>
    </r>
  </si>
  <si>
    <r>
      <rPr>
        <sz val="10"/>
        <rFont val="Arial"/>
        <family val="2"/>
      </rPr>
      <t>Carga General Movilizada</t>
    </r>
  </si>
  <si>
    <r>
      <rPr>
        <sz val="10"/>
        <rFont val="Arial"/>
        <family val="2"/>
      </rPr>
      <t>Contenedores 20' o 40' Lleno</t>
    </r>
  </si>
  <si>
    <r>
      <rPr>
        <sz val="10"/>
        <rFont val="Arial"/>
        <family val="2"/>
      </rPr>
      <t>Contenedores 20' o 40' vacío</t>
    </r>
  </si>
  <si>
    <r>
      <rPr>
        <b/>
        <sz val="8.5"/>
        <color rgb="FFFFFFFF"/>
        <rFont val="Arial"/>
        <family val="2"/>
      </rPr>
      <t>3.1 USO DE INSTALACIONES AL OPERADOR PORTUARIO CARBÓN Y COQUE TÉRMICO</t>
    </r>
  </si>
  <si>
    <r>
      <rPr>
        <sz val="10"/>
        <rFont val="Arial"/>
        <family val="2"/>
      </rPr>
      <t>Carbón y coque térmico</t>
    </r>
  </si>
  <si>
    <r>
      <rPr>
        <b/>
        <sz val="10"/>
        <color rgb="FFFFFFFF"/>
        <rFont val="Arial"/>
        <family val="2"/>
      </rPr>
      <t>4. ALMACENAJE</t>
    </r>
  </si>
  <si>
    <r>
      <rPr>
        <b/>
        <sz val="10"/>
        <color rgb="FFFFFFFF"/>
        <rFont val="Arial"/>
        <family val="2"/>
      </rPr>
      <t>4.1 ALMACENAJE CARGA CONTENERIZADA</t>
    </r>
  </si>
  <si>
    <r>
      <rPr>
        <b/>
        <sz val="10"/>
        <color rgb="FFFFFFFF"/>
        <rFont val="Arial"/>
        <family val="2"/>
      </rPr>
      <t>3 DÍAS LIBRES</t>
    </r>
  </si>
  <si>
    <r>
      <rPr>
        <b/>
        <sz val="10"/>
        <color rgb="FFFFFFFF"/>
        <rFont val="Arial"/>
        <family val="2"/>
      </rPr>
      <t>Día 4 a 5</t>
    </r>
  </si>
  <si>
    <r>
      <rPr>
        <b/>
        <sz val="10"/>
        <color rgb="FFFFFFFF"/>
        <rFont val="Arial"/>
        <family val="2"/>
      </rPr>
      <t>Día 6 a 10</t>
    </r>
  </si>
  <si>
    <r>
      <rPr>
        <b/>
        <sz val="10"/>
        <color rgb="FFFFFFFF"/>
        <rFont val="Arial"/>
        <family val="2"/>
      </rPr>
      <t>Día 11 a 14</t>
    </r>
  </si>
  <si>
    <r>
      <rPr>
        <b/>
        <sz val="10"/>
        <color rgb="FFFFFFFF"/>
        <rFont val="Arial"/>
        <family val="2"/>
      </rPr>
      <t>Día 15 en adelante</t>
    </r>
  </si>
  <si>
    <r>
      <rPr>
        <sz val="10"/>
        <rFont val="Arial"/>
        <family val="2"/>
      </rPr>
      <t>Contenedor 20' lleno</t>
    </r>
  </si>
  <si>
    <r>
      <rPr>
        <sz val="10"/>
        <rFont val="Arial"/>
        <family val="2"/>
      </rPr>
      <t>Contenedor 40' lleno</t>
    </r>
  </si>
  <si>
    <r>
      <rPr>
        <sz val="10"/>
        <rFont val="Arial"/>
        <family val="2"/>
      </rPr>
      <t>Contenedor 20' vacío</t>
    </r>
  </si>
  <si>
    <r>
      <rPr>
        <sz val="10"/>
        <rFont val="Arial"/>
        <family val="2"/>
      </rPr>
      <t>Contenedor 40' vacío</t>
    </r>
  </si>
  <si>
    <r>
      <rPr>
        <sz val="10"/>
        <rFont val="Arial"/>
        <family val="2"/>
      </rPr>
      <t>Contenedor open top / flat rack 20 lleno</t>
    </r>
  </si>
  <si>
    <r>
      <rPr>
        <sz val="10"/>
        <rFont val="Arial"/>
        <family val="2"/>
      </rPr>
      <t>Contenedor open top / flat rack 40 lleno</t>
    </r>
  </si>
  <si>
    <r>
      <rPr>
        <sz val="10"/>
        <rFont val="Arial"/>
        <family val="2"/>
      </rPr>
      <t>Carga general espacio cubierto</t>
    </r>
  </si>
  <si>
    <r>
      <rPr>
        <sz val="10"/>
        <rFont val="Arial"/>
        <family val="2"/>
      </rPr>
      <t>Carga general normal espacio descubierto</t>
    </r>
  </si>
  <si>
    <r>
      <rPr>
        <b/>
        <sz val="10"/>
        <color rgb="FFFFFFFF"/>
        <rFont val="Arial"/>
        <family val="2"/>
      </rPr>
      <t>TRÁNSITO Y TRANSBORDO</t>
    </r>
  </si>
  <si>
    <r>
      <rPr>
        <b/>
        <sz val="10"/>
        <color rgb="FFFFFFFF"/>
        <rFont val="Arial"/>
        <family val="2"/>
      </rPr>
      <t>Día 1 a 5</t>
    </r>
  </si>
  <si>
    <r>
      <rPr>
        <sz val="10"/>
        <rFont val="Calibri"/>
        <family val="2"/>
      </rPr>
      <t>Contenedor tránsito 20' lleno</t>
    </r>
  </si>
  <si>
    <r>
      <rPr>
        <sz val="10"/>
        <rFont val="Calibri"/>
        <family val="2"/>
      </rPr>
      <t>Libre</t>
    </r>
  </si>
  <si>
    <r>
      <rPr>
        <sz val="10"/>
        <rFont val="Calibri"/>
        <family val="2"/>
      </rPr>
      <t>Contenedor tránsito 20' vacío</t>
    </r>
  </si>
  <si>
    <r>
      <rPr>
        <sz val="10"/>
        <rFont val="Calibri"/>
        <family val="2"/>
      </rPr>
      <t>Contenedor tránsito 40' lleno</t>
    </r>
  </si>
  <si>
    <r>
      <rPr>
        <sz val="10"/>
        <rFont val="Calibri"/>
        <family val="2"/>
      </rPr>
      <t>Contenedor tránsito 40' vacío</t>
    </r>
  </si>
  <si>
    <r>
      <rPr>
        <b/>
        <sz val="10"/>
        <color rgb="FFFFFFFF"/>
        <rFont val="Arial"/>
        <family val="2"/>
      </rPr>
      <t>4.2 ALMACENAJE CARGA GRANELES</t>
    </r>
  </si>
  <si>
    <r>
      <rPr>
        <b/>
        <sz val="9"/>
        <color rgb="FFFFFFFF"/>
        <rFont val="Arial"/>
        <family val="2"/>
      </rPr>
      <t>CARGA GENERAL POR TONELADA DE PESO POR DÍA</t>
    </r>
  </si>
  <si>
    <r>
      <rPr>
        <b/>
        <sz val="10"/>
        <color rgb="FFFFFFFF"/>
        <rFont val="Arial"/>
        <family val="2"/>
      </rPr>
      <t>Día 1 a 3</t>
    </r>
  </si>
  <si>
    <r>
      <rPr>
        <b/>
        <sz val="10"/>
        <color rgb="FFFFFFFF"/>
        <rFont val="Arial"/>
        <family val="2"/>
      </rPr>
      <t>Día 4 a 10</t>
    </r>
  </si>
  <si>
    <r>
      <rPr>
        <b/>
        <sz val="10"/>
        <color rgb="FFFFFFFF"/>
        <rFont val="Arial"/>
        <family val="2"/>
      </rPr>
      <t>Día 7 a 9</t>
    </r>
  </si>
  <si>
    <r>
      <rPr>
        <b/>
        <sz val="10"/>
        <color rgb="FFFFFFFF"/>
        <rFont val="Arial"/>
        <family val="2"/>
      </rPr>
      <t>Día 10 en adelante</t>
    </r>
  </si>
  <si>
    <r>
      <rPr>
        <sz val="10"/>
        <rFont val="Calibri"/>
        <family val="2"/>
      </rPr>
      <t>Espacio cubierto</t>
    </r>
  </si>
  <si>
    <r>
      <rPr>
        <sz val="10"/>
        <rFont val="Calibri"/>
        <family val="2"/>
      </rPr>
      <t>Espacio descubierto</t>
    </r>
  </si>
  <si>
    <r>
      <rPr>
        <b/>
        <sz val="9"/>
        <color rgb="FFFFFFFF"/>
        <rFont val="Arial"/>
        <family val="2"/>
      </rPr>
      <t>VEHÍCULOS Y MAQ AUTOPROP POR UNIDAD POR DÍA</t>
    </r>
  </si>
  <si>
    <r>
      <rPr>
        <sz val="10"/>
        <rFont val="Calibri"/>
        <family val="2"/>
      </rPr>
      <t>menor o igual a 20m3 por unidad</t>
    </r>
  </si>
  <si>
    <r>
      <rPr>
        <sz val="10"/>
        <rFont val="Calibri"/>
        <family val="2"/>
      </rPr>
      <t>menor o igual a 20m3 y menor o igual a 40m3 por unidad</t>
    </r>
  </si>
  <si>
    <r>
      <rPr>
        <sz val="10"/>
        <rFont val="Calibri"/>
        <family val="2"/>
      </rPr>
      <t>Mayor a 40m3 y menor a 100m3 por unidad</t>
    </r>
  </si>
  <si>
    <r>
      <rPr>
        <b/>
        <sz val="10"/>
        <color rgb="FFFFFFFF"/>
        <rFont val="Arial"/>
        <family val="2"/>
      </rPr>
      <t>Día 1a 3</t>
    </r>
  </si>
  <si>
    <r>
      <rPr>
        <sz val="10"/>
        <rFont val="Calibri"/>
        <family val="2"/>
      </rPr>
      <t>Valor CIF producto almacenado</t>
    </r>
  </si>
  <si>
    <r>
      <rPr>
        <b/>
        <sz val="10"/>
        <color rgb="FFFFFFFF"/>
        <rFont val="Arial"/>
        <family val="2"/>
      </rPr>
      <t>6. DESCUENTOS</t>
    </r>
  </si>
  <si>
    <r>
      <rPr>
        <sz val="10"/>
        <rFont val="Calibri"/>
        <family val="2"/>
      </rPr>
      <t xml:space="preserve">Descuentos hasta del </t>
    </r>
    <r>
      <rPr>
        <b/>
        <sz val="12"/>
        <rFont val="Calibri"/>
        <family val="2"/>
      </rPr>
      <t xml:space="preserve">65% </t>
    </r>
    <r>
      <rPr>
        <sz val="10"/>
        <rFont val="Calibri"/>
        <family val="2"/>
      </rPr>
      <t>en función del volumen de carga movilizado durante el año y/o por contratos a largo plazo</t>
    </r>
  </si>
  <si>
    <r>
      <rPr>
        <b/>
        <sz val="10"/>
        <color rgb="FFFFFFFF"/>
        <rFont val="Arial"/>
        <family val="2"/>
      </rPr>
      <t>7. RECARGOS</t>
    </r>
  </si>
  <si>
    <r>
      <rPr>
        <sz val="10"/>
        <rFont val="Calibri"/>
        <family val="2"/>
      </rPr>
      <t>Recargo a la carga peligrosa</t>
    </r>
  </si>
  <si>
    <r>
      <rPr>
        <sz val="10"/>
        <rFont val="Calibri"/>
        <family val="2"/>
      </rPr>
      <t>Recargo a la carga explosiva</t>
    </r>
  </si>
  <si>
    <r>
      <rPr>
        <sz val="10"/>
        <rFont val="Calibri"/>
        <family val="2"/>
      </rPr>
      <t>Recargo a la carga OOG</t>
    </r>
  </si>
  <si>
    <t>Oficio N° 20266300297271  del 27/05/2026</t>
  </si>
  <si>
    <r>
      <t>De conformidad a lo establecido en las resoluciones No. 723 de Julio 13 de 1993, y No. 426 de Julio 10 de 1997,  de la Superintendencia de Puertos y Transporte,</t>
    </r>
    <r>
      <rPr>
        <b/>
        <sz val="14"/>
        <rFont val="Arial"/>
        <family val="2"/>
      </rPr>
      <t xml:space="preserve"> SOCIEDAD PORTUARIA REGIONAL DE CARTAGENA S. A. (SPRC)</t>
    </r>
    <r>
      <rPr>
        <sz val="14"/>
        <rFont val="Arial"/>
        <family val="2"/>
      </rPr>
      <t xml:space="preserve">, se permite informar al público en general, que a partir de lunes, mayo 11 de 2026, entrarán en vigencia las siguientes tarifas por servicios a prestar en la ciudad de Cartagena, Colombia.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</si>
</sst>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* #,##0.00_-;\-&quot;$&quot;* #,##0.00_-;_-&quot;$&quot;* &quot;-&quot;??_-;_-@_-"/>
    <numFmt numFmtId="165" formatCode="[$USD]\ #,##0.00"/>
    <numFmt numFmtId="166" formatCode="[$USD]\ #,##0.0000"/>
    <numFmt numFmtId="167" formatCode="[$USD]\ #,##0"/>
    <numFmt numFmtId="168" formatCode="[$USD]\ #,##0.0"/>
    <numFmt numFmtId="169" formatCode="[$COP]\ #,##0.00"/>
    <numFmt numFmtId="170" formatCode="\$\ 0.00"/>
    <numFmt numFmtId="171" formatCode="\$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b/>
      <sz val="8.5"/>
      <name val="Arial"/>
      <family val="2"/>
    </font>
    <font>
      <b/>
      <sz val="8.5"/>
      <color rgb="FFFFFFFF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AC46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vertical="center"/>
    </xf>
    <xf numFmtId="49" fontId="2" fillId="2" borderId="0" xfId="0" applyNumberFormat="1" applyFont="1" applyFill="1" applyAlignment="1">
      <alignment horizontal="center" vertical="justify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9"/>
    </xf>
    <xf numFmtId="0" fontId="2" fillId="2" borderId="0" xfId="0" applyFont="1" applyFill="1" applyAlignment="1">
      <alignment vertical="center"/>
    </xf>
    <xf numFmtId="165" fontId="2" fillId="2" borderId="0" xfId="1" applyNumberFormat="1" applyFont="1" applyFill="1" applyBorder="1"/>
    <xf numFmtId="166" fontId="2" fillId="2" borderId="0" xfId="1" applyNumberFormat="1" applyFont="1" applyFill="1" applyBorder="1"/>
    <xf numFmtId="167" fontId="2" fillId="2" borderId="0" xfId="1" applyNumberFormat="1" applyFont="1" applyFill="1" applyBorder="1"/>
    <xf numFmtId="168" fontId="2" fillId="2" borderId="0" xfId="1" applyNumberFormat="1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16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165" fontId="2" fillId="2" borderId="2" xfId="0" applyNumberFormat="1" applyFont="1" applyFill="1" applyBorder="1" applyAlignment="1">
      <alignment horizontal="center"/>
    </xf>
    <xf numFmtId="0" fontId="6" fillId="2" borderId="0" xfId="0" applyFont="1" applyFill="1"/>
    <xf numFmtId="0" fontId="2" fillId="2" borderId="3" xfId="0" applyFont="1" applyFill="1" applyBorder="1"/>
    <xf numFmtId="169" fontId="2" fillId="2" borderId="0" xfId="1" applyNumberFormat="1" applyFont="1" applyFill="1" applyBorder="1"/>
    <xf numFmtId="0" fontId="0" fillId="2" borderId="0" xfId="0" applyFill="1"/>
    <xf numFmtId="0" fontId="10" fillId="3" borderId="6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vertical="top" wrapText="1"/>
    </xf>
    <xf numFmtId="170" fontId="13" fillId="0" borderId="10" xfId="0" applyNumberFormat="1" applyFont="1" applyBorder="1" applyAlignment="1">
      <alignment horizontal="center" vertical="top" shrinkToFit="1"/>
    </xf>
    <xf numFmtId="0" fontId="10" fillId="3" borderId="6" xfId="0" applyFont="1" applyFill="1" applyBorder="1" applyAlignment="1">
      <alignment horizontal="left" vertical="top" wrapText="1" indent="3"/>
    </xf>
    <xf numFmtId="170" fontId="16" fillId="0" borderId="6" xfId="0" applyNumberFormat="1" applyFont="1" applyBorder="1" applyAlignment="1">
      <alignment horizontal="center" vertical="top" shrinkToFit="1"/>
    </xf>
    <xf numFmtId="0" fontId="7" fillId="3" borderId="6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 indent="2"/>
    </xf>
    <xf numFmtId="0" fontId="5" fillId="0" borderId="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71" fontId="19" fillId="0" borderId="6" xfId="0" applyNumberFormat="1" applyFont="1" applyBorder="1" applyAlignment="1">
      <alignment horizontal="center" vertical="top" shrinkToFit="1"/>
    </xf>
    <xf numFmtId="0" fontId="20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10" fontId="19" fillId="0" borderId="6" xfId="0" applyNumberFormat="1" applyFont="1" applyBorder="1" applyAlignment="1">
      <alignment horizontal="center" vertical="top" shrinkToFit="1"/>
    </xf>
    <xf numFmtId="170" fontId="16" fillId="0" borderId="6" xfId="0" applyNumberFormat="1" applyFont="1" applyBorder="1" applyAlignment="1">
      <alignment horizontal="center" vertical="center" shrinkToFit="1"/>
    </xf>
    <xf numFmtId="170" fontId="13" fillId="0" borderId="10" xfId="0" applyNumberFormat="1" applyFont="1" applyBorder="1" applyAlignment="1">
      <alignment horizontal="center" vertical="center" shrinkToFit="1"/>
    </xf>
    <xf numFmtId="170" fontId="13" fillId="0" borderId="6" xfId="0" applyNumberFormat="1" applyFont="1" applyBorder="1" applyAlignment="1">
      <alignment horizontal="center" vertical="center" shrinkToFit="1"/>
    </xf>
    <xf numFmtId="171" fontId="19" fillId="0" borderId="10" xfId="0" applyNumberFormat="1" applyFont="1" applyBorder="1" applyAlignment="1">
      <alignment horizontal="center" vertical="top" shrinkToFit="1"/>
    </xf>
    <xf numFmtId="171" fontId="20" fillId="0" borderId="6" xfId="0" applyNumberFormat="1" applyFont="1" applyBorder="1" applyAlignment="1">
      <alignment horizontal="center" vertical="top" wrapText="1"/>
    </xf>
    <xf numFmtId="170" fontId="19" fillId="0" borderId="6" xfId="0" applyNumberFormat="1" applyFont="1" applyBorder="1" applyAlignment="1">
      <alignment horizontal="center" vertical="top" shrinkToFit="1"/>
    </xf>
    <xf numFmtId="165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justify"/>
    </xf>
    <xf numFmtId="0" fontId="5" fillId="0" borderId="9" xfId="0" applyFont="1" applyBorder="1" applyAlignment="1">
      <alignment horizontal="left" vertical="top" wrapText="1" indent="8"/>
    </xf>
    <xf numFmtId="0" fontId="5" fillId="0" borderId="8" xfId="0" applyFont="1" applyBorder="1" applyAlignment="1">
      <alignment horizontal="left" vertical="top" wrapText="1" indent="8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7" xfId="0" applyBorder="1" applyAlignment="1">
      <alignment horizontal="left" wrapText="1"/>
    </xf>
    <xf numFmtId="0" fontId="6" fillId="3" borderId="0" xfId="0" applyFont="1" applyFill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14" fillId="3" borderId="9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left" vertical="top" wrapText="1" indent="2"/>
    </xf>
    <xf numFmtId="0" fontId="7" fillId="3" borderId="8" xfId="0" applyFont="1" applyFill="1" applyBorder="1" applyAlignment="1">
      <alignment horizontal="left" vertical="top" wrapText="1" indent="2"/>
    </xf>
    <xf numFmtId="0" fontId="5" fillId="0" borderId="9" xfId="0" applyFont="1" applyBorder="1" applyAlignment="1">
      <alignment horizontal="left" vertical="top" wrapText="1" indent="10"/>
    </xf>
    <xf numFmtId="0" fontId="5" fillId="0" borderId="8" xfId="0" applyFont="1" applyBorder="1" applyAlignment="1">
      <alignment horizontal="left" vertical="top" wrapText="1" indent="10"/>
    </xf>
    <xf numFmtId="0" fontId="6" fillId="3" borderId="9" xfId="0" applyFont="1" applyFill="1" applyBorder="1" applyAlignment="1">
      <alignment horizontal="left" vertical="top" wrapText="1" indent="15"/>
    </xf>
    <xf numFmtId="0" fontId="6" fillId="3" borderId="7" xfId="0" applyFont="1" applyFill="1" applyBorder="1" applyAlignment="1">
      <alignment horizontal="left" vertical="top" wrapText="1" indent="15"/>
    </xf>
    <xf numFmtId="0" fontId="6" fillId="3" borderId="8" xfId="0" applyFont="1" applyFill="1" applyBorder="1" applyAlignment="1">
      <alignment horizontal="left" vertical="top" wrapText="1" indent="15"/>
    </xf>
    <xf numFmtId="0" fontId="12" fillId="0" borderId="9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9" xfId="0" applyFont="1" applyBorder="1" applyAlignment="1">
      <alignment horizontal="left" vertical="top" wrapText="1" indent="4"/>
    </xf>
    <xf numFmtId="0" fontId="5" fillId="0" borderId="8" xfId="0" applyFont="1" applyBorder="1" applyAlignment="1">
      <alignment horizontal="left" vertical="top" wrapText="1" indent="4"/>
    </xf>
    <xf numFmtId="0" fontId="5" fillId="0" borderId="9" xfId="0" applyFont="1" applyBorder="1" applyAlignment="1">
      <alignment horizontal="left" vertical="top" wrapText="1" indent="9"/>
    </xf>
    <xf numFmtId="0" fontId="5" fillId="0" borderId="8" xfId="0" applyFont="1" applyBorder="1" applyAlignment="1">
      <alignment horizontal="left" vertical="top" wrapText="1" indent="9"/>
    </xf>
    <xf numFmtId="0" fontId="5" fillId="0" borderId="9" xfId="0" applyFont="1" applyBorder="1" applyAlignment="1">
      <alignment horizontal="left" vertical="top" wrapText="1" indent="7"/>
    </xf>
    <xf numFmtId="0" fontId="5" fillId="0" borderId="8" xfId="0" applyFont="1" applyBorder="1" applyAlignment="1">
      <alignment horizontal="left" vertical="top" wrapText="1" indent="7"/>
    </xf>
    <xf numFmtId="0" fontId="17" fillId="3" borderId="9" xfId="0" applyFont="1" applyFill="1" applyBorder="1" applyAlignment="1">
      <alignment horizontal="left" vertical="top" wrapText="1" indent="8"/>
    </xf>
    <xf numFmtId="0" fontId="17" fillId="3" borderId="7" xfId="0" applyFont="1" applyFill="1" applyBorder="1" applyAlignment="1">
      <alignment horizontal="left" vertical="top" wrapText="1" indent="8"/>
    </xf>
    <xf numFmtId="0" fontId="17" fillId="3" borderId="8" xfId="0" applyFont="1" applyFill="1" applyBorder="1" applyAlignment="1">
      <alignment horizontal="left" vertical="top" wrapText="1" indent="8"/>
    </xf>
    <xf numFmtId="0" fontId="5" fillId="0" borderId="9" xfId="0" applyFont="1" applyBorder="1" applyAlignment="1">
      <alignment horizontal="left" vertical="top" wrapText="1" indent="11"/>
    </xf>
    <xf numFmtId="0" fontId="5" fillId="0" borderId="8" xfId="0" applyFont="1" applyBorder="1" applyAlignment="1">
      <alignment horizontal="left" vertical="top" wrapText="1" indent="11"/>
    </xf>
    <xf numFmtId="0" fontId="7" fillId="3" borderId="9" xfId="0" applyFont="1" applyFill="1" applyBorder="1" applyAlignment="1">
      <alignment horizontal="left" vertical="top" wrapText="1" indent="27"/>
    </xf>
    <xf numFmtId="0" fontId="7" fillId="3" borderId="7" xfId="0" applyFont="1" applyFill="1" applyBorder="1" applyAlignment="1">
      <alignment horizontal="left" vertical="top" wrapText="1" indent="27"/>
    </xf>
    <xf numFmtId="0" fontId="7" fillId="3" borderId="8" xfId="0" applyFont="1" applyFill="1" applyBorder="1" applyAlignment="1">
      <alignment horizontal="left" vertical="top" wrapText="1" indent="27"/>
    </xf>
    <xf numFmtId="0" fontId="7" fillId="3" borderId="9" xfId="0" applyFont="1" applyFill="1" applyBorder="1" applyAlignment="1">
      <alignment horizontal="left" vertical="top" wrapText="1" indent="18"/>
    </xf>
    <xf numFmtId="0" fontId="7" fillId="3" borderId="7" xfId="0" applyFont="1" applyFill="1" applyBorder="1" applyAlignment="1">
      <alignment horizontal="left" vertical="top" wrapText="1" indent="18"/>
    </xf>
    <xf numFmtId="0" fontId="7" fillId="3" borderId="8" xfId="0" applyFont="1" applyFill="1" applyBorder="1" applyAlignment="1">
      <alignment horizontal="left" vertical="top" wrapText="1" indent="18"/>
    </xf>
    <xf numFmtId="0" fontId="20" fillId="0" borderId="9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9" fontId="19" fillId="0" borderId="9" xfId="0" applyNumberFormat="1" applyFont="1" applyBorder="1" applyAlignment="1">
      <alignment horizontal="center" vertical="top" shrinkToFit="1"/>
    </xf>
    <xf numFmtId="9" fontId="19" fillId="0" borderId="8" xfId="0" applyNumberFormat="1" applyFont="1" applyBorder="1" applyAlignment="1">
      <alignment horizontal="center" vertical="top" shrinkToFit="1"/>
    </xf>
    <xf numFmtId="0" fontId="7" fillId="3" borderId="9" xfId="0" applyFont="1" applyFill="1" applyBorder="1" applyAlignment="1">
      <alignment horizontal="left" vertical="top" wrapText="1" indent="20"/>
    </xf>
    <xf numFmtId="0" fontId="7" fillId="3" borderId="7" xfId="0" applyFont="1" applyFill="1" applyBorder="1" applyAlignment="1">
      <alignment horizontal="left" vertical="top" wrapText="1" indent="20"/>
    </xf>
    <xf numFmtId="0" fontId="7" fillId="3" borderId="8" xfId="0" applyFont="1" applyFill="1" applyBorder="1" applyAlignment="1">
      <alignment horizontal="left" vertical="top" wrapText="1" indent="20"/>
    </xf>
    <xf numFmtId="0" fontId="0" fillId="0" borderId="9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 indent="28"/>
    </xf>
    <xf numFmtId="0" fontId="7" fillId="3" borderId="7" xfId="0" applyFont="1" applyFill="1" applyBorder="1" applyAlignment="1">
      <alignment horizontal="left" vertical="top" wrapText="1" indent="28"/>
    </xf>
    <xf numFmtId="0" fontId="7" fillId="3" borderId="8" xfId="0" applyFont="1" applyFill="1" applyBorder="1" applyAlignment="1">
      <alignment horizontal="left" vertical="top" wrapText="1" indent="28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upertransporte-my.sharepoint.com/personal/margaritamarin_supertransporte_gov_co/Documents/Superintendencia%20de%20Transporte/Tarifas/Modificaci&#243;n%20Tarifas/SPR%20Cartagena/2026/SPRC%20Modelo%20soporte%20para%20REGISTRO%20NUEVAS%20TARIFAS%20ST%202026%2016Abril2026.xls" TargetMode="External"/><Relationship Id="rId2" Type="http://schemas.microsoft.com/office/2019/04/relationships/externalLinkLongPath" Target="/personal/margaritamarin_supertransporte_gov_co/Documents/Superintendencia%20de%20Transporte/Tarifas/Modificaci&#243;n%20Tarifas/SPR%20Cartagena/2026/SPRC%20Modelo%20soporte%20para%20REGISTRO%20NUEVAS%20TARIFAS%20ST%202026%2016Abril2026.xls?2A1D323F" TargetMode="External"/><Relationship Id="rId1" Type="http://schemas.openxmlformats.org/officeDocument/2006/relationships/externalLinkPath" Target="file:///\\2A1D323F\SPRC%20Modelo%20soporte%20para%20REGISTRO%20NUEVAS%20TARIFAS%20ST%202026%2016Abril2026.xls" TargetMode="External"/><Relationship Id="rId4" Type="http://schemas.openxmlformats.org/officeDocument/2006/relationships/externalLinkPath" Target="../Modificaci&#243;n%20Tarifas/SPR%20Cartagena/2026/SPRC%20Modelo%20soporte%20para%20REGISTRO%20NUEVAS%20TARIFAS%20ST%202026%2016Abril2026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upertransporte-my.sharepoint.com/personal/margaritamarin_supertransporte_gov_co/Documents/Superintendencia%20de%20Transporte/Tarifas/Modificaci&#243;n%20Tarifas/Contecar/2026/CONTECAR%20Modelo%20soporte%20para%20REGISTRO%20NUEVAS%20TARIFAS%20ST%202026%20%2016abril2026xls.xls" TargetMode="External"/><Relationship Id="rId2" Type="http://schemas.microsoft.com/office/2019/04/relationships/externalLinkLongPath" Target="/personal/margaritamarin_supertransporte_gov_co/Documents/Superintendencia%20de%20Transporte/Tarifas/Modificaci&#243;n%20Tarifas/Contecar/2026/CONTECAR%20Modelo%20soporte%20para%20REGISTRO%20NUEVAS%20TARIFAS%20ST%202026%20%2016abril2026xls.xls?EA6F2E11" TargetMode="External"/><Relationship Id="rId1" Type="http://schemas.openxmlformats.org/officeDocument/2006/relationships/externalLinkPath" Target="file:///\\EA6F2E11\CONTECAR%20Modelo%20soporte%20para%20REGISTRO%20NUEVAS%20TARIFAS%20ST%202026%20%2016abril2026xls.xls" TargetMode="External"/><Relationship Id="rId4" Type="http://schemas.openxmlformats.org/officeDocument/2006/relationships/externalLinkPath" Target="../Modificaci&#243;n%20Tarifas/Contecar/2026/CONTECAR%20Modelo%20soporte%20para%20REGISTRO%20NUEVAS%20TARIFAS%20ST%202026%20%2016abril2026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Trafico"/>
      <sheetName val="Tarifas"/>
      <sheetName val="Ingresos"/>
      <sheetName val="Obligaciones"/>
      <sheetName val="Cap Trabajo"/>
      <sheetName val="Inversiones"/>
      <sheetName val="P&amp;G &amp; TIR"/>
      <sheetName val="publicacion"/>
    </sheetNames>
    <sheetDataSet>
      <sheetData sheetId="0"/>
      <sheetData sheetId="1">
        <row r="9">
          <cell r="B9" t="str">
            <v>Cargueros &amp; Portacontenedores (por Mt Eslora, Hora o fracción, hasta 70,000 TRB)</v>
          </cell>
          <cell r="I9">
            <v>1</v>
          </cell>
        </row>
        <row r="10">
          <cell r="B10" t="str">
            <v>Portacontenedores (por Ton Registro Bruto, Hora o fracción, mas de 70,000 TRB)</v>
          </cell>
          <cell r="I10">
            <v>5.4999999999999997E-3</v>
          </cell>
        </row>
        <row r="11">
          <cell r="B11" t="str">
            <v>Cruceros de pasajeros (por TRB/Dia o fraccion)</v>
          </cell>
          <cell r="I11">
            <v>0.13</v>
          </cell>
        </row>
        <row r="13">
          <cell r="B13" t="str">
            <v>Artefactos Navales, Naves Militares y Barcos Pesqueros</v>
          </cell>
        </row>
        <row r="14">
          <cell r="B14" t="str">
            <v xml:space="preserve">  - Menos y hasta 80 mts eslora (valor fijo, por día o fracción)  </v>
          </cell>
          <cell r="I14">
            <v>780</v>
          </cell>
        </row>
        <row r="15">
          <cell r="B15" t="str">
            <v xml:space="preserve">  - Mas de 80 mts eslora (valor fijo, por dia o fracción)</v>
          </cell>
          <cell r="I15">
            <v>1169</v>
          </cell>
        </row>
        <row r="17">
          <cell r="B17" t="str">
            <v>Naves Recreo</v>
          </cell>
        </row>
        <row r="18">
          <cell r="B18" t="str">
            <v xml:space="preserve">  - Menos y hasta 40 mts eslora (valor fijo, por dia o fracción)</v>
          </cell>
          <cell r="I18">
            <v>1039</v>
          </cell>
        </row>
        <row r="19">
          <cell r="B19" t="str">
            <v xml:space="preserve">  - Mas de 40 mts eslora (valor fijo, por dia o fracción)</v>
          </cell>
          <cell r="I19">
            <v>1559</v>
          </cell>
        </row>
        <row r="23">
          <cell r="B23" t="str">
            <v>Contenedor de 20' Lleno (por Cont)</v>
          </cell>
          <cell r="I23">
            <v>152</v>
          </cell>
        </row>
        <row r="24">
          <cell r="B24" t="str">
            <v>Contenedor de 40' Lleno (por Cont)</v>
          </cell>
          <cell r="I24">
            <v>208</v>
          </cell>
        </row>
        <row r="25">
          <cell r="B25" t="str">
            <v>Cont Extradim 45´ Lleno (por Cont)</v>
          </cell>
          <cell r="I25">
            <v>230</v>
          </cell>
        </row>
        <row r="26">
          <cell r="B26" t="str">
            <v>Cont Iso, Flat Rack y Open Top 20´ Lleno (por Cont)</v>
          </cell>
          <cell r="I26">
            <v>190</v>
          </cell>
        </row>
        <row r="27">
          <cell r="B27" t="str">
            <v xml:space="preserve">Cont Flat Rack y Open Top 40´ Lleno (por Cont) </v>
          </cell>
          <cell r="I27">
            <v>260</v>
          </cell>
        </row>
        <row r="28">
          <cell r="B28" t="str">
            <v>Carga Suelta (por Ton)</v>
          </cell>
          <cell r="I28">
            <v>7.7</v>
          </cell>
        </row>
        <row r="30">
          <cell r="B30" t="str">
            <v>Contenedores Vacios 20' o 40' (por Cont)</v>
          </cell>
          <cell r="I30">
            <v>32.5</v>
          </cell>
        </row>
        <row r="31">
          <cell r="B31" t="str">
            <v>Conts Tránsito Internacional 20' o 40' Lleno (por Cont)</v>
          </cell>
          <cell r="I31">
            <v>57</v>
          </cell>
        </row>
        <row r="32">
          <cell r="B32" t="str">
            <v>Conts Tránsito Internacional 20' o 40' Vacio (por Cont)</v>
          </cell>
          <cell r="I32">
            <v>32</v>
          </cell>
        </row>
        <row r="33">
          <cell r="B33" t="str">
            <v>Reestibas Movilizadas 20' o 40' via Muelle Llenas (por Cont)</v>
          </cell>
          <cell r="I33">
            <v>40.6</v>
          </cell>
        </row>
        <row r="34">
          <cell r="B34" t="str">
            <v>Reestibas Movilizadas 20' o 40' via Muelle Vacias (por Cont)</v>
          </cell>
          <cell r="I34">
            <v>45.2</v>
          </cell>
        </row>
        <row r="36">
          <cell r="B36" t="str">
            <v>Carga General en Transitto (por Ton)</v>
          </cell>
          <cell r="I36">
            <v>6.1</v>
          </cell>
        </row>
        <row r="37">
          <cell r="B37" t="str">
            <v>Vehiculos menores a 20 Mts3/U (por Und)</v>
          </cell>
          <cell r="I37">
            <v>85</v>
          </cell>
        </row>
        <row r="38">
          <cell r="B38" t="str">
            <v>Vehiculos entre a 20 y 40 Mts3/U (por Und)</v>
          </cell>
          <cell r="I38">
            <v>116</v>
          </cell>
        </row>
        <row r="39">
          <cell r="B39" t="str">
            <v>Vehiculos mayores a 40 Mts3/U (por Und)</v>
          </cell>
          <cell r="I39">
            <v>211</v>
          </cell>
        </row>
        <row r="40">
          <cell r="B40" t="str">
            <v>Maquinaria Industrial (por Und)</v>
          </cell>
          <cell r="I40">
            <v>522</v>
          </cell>
        </row>
        <row r="42">
          <cell r="B42" t="str">
            <v>Pasajero de Turismo (por Pax)</v>
          </cell>
          <cell r="I42">
            <v>10.6</v>
          </cell>
        </row>
        <row r="45">
          <cell r="B45" t="str">
            <v>Contenedor de 20' Lleno Maritimo (por Cont)</v>
          </cell>
          <cell r="I45">
            <v>20</v>
          </cell>
        </row>
        <row r="46">
          <cell r="B46" t="str">
            <v>Contenedor de 40' Lleno Maritimo (por Cont)</v>
          </cell>
          <cell r="I46">
            <v>20</v>
          </cell>
        </row>
        <row r="47">
          <cell r="B47" t="str">
            <v>Contenedor de 45' Lleno Maritimo (por Cont)</v>
          </cell>
          <cell r="I47">
            <v>20</v>
          </cell>
        </row>
        <row r="48">
          <cell r="B48" t="str">
            <v>Contenedores Vacios 20' o 40' Maritimo (por Cont)</v>
          </cell>
          <cell r="I48">
            <v>6.5</v>
          </cell>
        </row>
        <row r="49">
          <cell r="B49" t="str">
            <v>Contenedores Tránsito Internacional 20' o 40' Lleno (por Mov)</v>
          </cell>
          <cell r="I49">
            <v>6.5</v>
          </cell>
        </row>
        <row r="50">
          <cell r="B50" t="str">
            <v>Contenedores Tránsito Internacional 20' o 40' Vacio (por Mov)</v>
          </cell>
          <cell r="I50">
            <v>2</v>
          </cell>
        </row>
        <row r="51">
          <cell r="B51" t="str">
            <v>Reestibas Movilizadas 20' o 40' via Muelle (por Mov)</v>
          </cell>
          <cell r="I51">
            <v>4.5</v>
          </cell>
        </row>
        <row r="53">
          <cell r="B53" t="str">
            <v>Carga Suelta Tons Maritimo (por Ton)</v>
          </cell>
          <cell r="I53">
            <v>1.28</v>
          </cell>
        </row>
        <row r="54">
          <cell r="B54" t="str">
            <v>Carga General Movilizada Terrestre (por Ton)</v>
          </cell>
          <cell r="I54">
            <v>0.32</v>
          </cell>
        </row>
        <row r="56">
          <cell r="B56" t="str">
            <v>Mov Vertical/Horiz Conts Lleno o Vacio Terrestre (por Mov)</v>
          </cell>
          <cell r="I56">
            <v>3</v>
          </cell>
        </row>
        <row r="58">
          <cell r="B58" t="str">
            <v>Pilotaje (por Maniobra)</v>
          </cell>
          <cell r="I58">
            <v>17.399999999999999</v>
          </cell>
        </row>
        <row r="59">
          <cell r="B59" t="str">
            <v>Remolcador (por Maniobra)</v>
          </cell>
          <cell r="I59">
            <v>49.3</v>
          </cell>
        </row>
        <row r="60">
          <cell r="B60" t="str">
            <v>Suministro de Combustible (por Ton)</v>
          </cell>
          <cell r="I60">
            <v>3.25</v>
          </cell>
        </row>
        <row r="61">
          <cell r="B61" t="str">
            <v>Servicios de Aseo, Retiro de Sentinas (por Op)</v>
          </cell>
          <cell r="I61">
            <v>131</v>
          </cell>
        </row>
        <row r="62">
          <cell r="B62" t="str">
            <v>Servicios de Aprovisionamiento de Barcos (por Op)</v>
          </cell>
          <cell r="I62">
            <v>160</v>
          </cell>
        </row>
        <row r="63">
          <cell r="B63" t="str">
            <v>Servicios de Reparación de Motonaves (por Op)</v>
          </cell>
          <cell r="I63">
            <v>348</v>
          </cell>
        </row>
        <row r="64">
          <cell r="B64" t="str">
            <v>Servicios de Fumigación (por Servicio)</v>
          </cell>
          <cell r="I64">
            <v>26</v>
          </cell>
        </row>
        <row r="65">
          <cell r="B65" t="str">
            <v>Servicios varios de Inspección (por Servicio)</v>
          </cell>
          <cell r="I65">
            <v>110</v>
          </cell>
        </row>
        <row r="67">
          <cell r="B67" t="str">
            <v>Veh en Op Portuaria Shorex 4-9 pasajeros (por Unidad)</v>
          </cell>
          <cell r="I67">
            <v>3.8</v>
          </cell>
        </row>
        <row r="68">
          <cell r="B68" t="str">
            <v>Veh en Op Portuaria Shorex 10-19 pasajeros (por Unidad)</v>
          </cell>
          <cell r="I68">
            <v>13</v>
          </cell>
        </row>
        <row r="69">
          <cell r="B69" t="str">
            <v>Veh en Op Portuaria Shorex 20-32 pasajeros (por Unidad)</v>
          </cell>
          <cell r="I69">
            <v>46.5</v>
          </cell>
        </row>
        <row r="70">
          <cell r="B70" t="str">
            <v>Veh en Op Portuaria Shorex 33-40 pasajeros (por Unidad)</v>
          </cell>
          <cell r="I70">
            <v>54.5</v>
          </cell>
        </row>
        <row r="71">
          <cell r="B71" t="str">
            <v>Veh en Op Port Shorex mas de 40 pasajeros (por Unidad)</v>
          </cell>
          <cell r="I71">
            <v>80</v>
          </cell>
        </row>
        <row r="72">
          <cell r="B72" t="str">
            <v>Embarc Op Port Marit Shorex 1-18 pasajeros (por Unidad)</v>
          </cell>
          <cell r="I72">
            <v>48.5</v>
          </cell>
        </row>
        <row r="73">
          <cell r="B73" t="str">
            <v>Embarc Op Port Marit Shorex 19-26 pasajeros (por Unidad)</v>
          </cell>
          <cell r="I73">
            <v>70.5</v>
          </cell>
        </row>
        <row r="74">
          <cell r="B74" t="str">
            <v>Embarc Op Port Marit Shorex =27-40 pasajeros (por Unidad)</v>
          </cell>
          <cell r="I74">
            <v>110</v>
          </cell>
        </row>
        <row r="75">
          <cell r="B75" t="str">
            <v>Embarc  Op Port Marit Shorex 41-52 pasajeros (por Unidad)</v>
          </cell>
          <cell r="I75">
            <v>145</v>
          </cell>
        </row>
        <row r="76">
          <cell r="B76" t="str">
            <v>Embarc Op Port Marit Shorex 53-80 pasajeros (por Unidad)</v>
          </cell>
          <cell r="I76">
            <v>220</v>
          </cell>
        </row>
        <row r="77">
          <cell r="B77" t="str">
            <v>Embarc Op Port Marit Shorex 81-112 pasajeros (por Unidad)</v>
          </cell>
          <cell r="I77">
            <v>310</v>
          </cell>
        </row>
        <row r="78">
          <cell r="B78" t="str">
            <v>Embarc Op Port Marit Shorex mas de 112 pax (por Unidad)</v>
          </cell>
          <cell r="I78">
            <v>548</v>
          </cell>
        </row>
        <row r="83">
          <cell r="I83" t="str">
            <v>Dia 4 a 5</v>
          </cell>
          <cell r="J83" t="str">
            <v>Día 6 al 9</v>
          </cell>
          <cell r="K83" t="str">
            <v>Día 10 al 14</v>
          </cell>
          <cell r="L83" t="str">
            <v>Día 15 en adel..</v>
          </cell>
        </row>
        <row r="84">
          <cell r="B84" t="str">
            <v>Contenedor de 20' Lleno (por Cont/Dia)</v>
          </cell>
          <cell r="I84">
            <v>28.5</v>
          </cell>
          <cell r="J84">
            <v>41</v>
          </cell>
          <cell r="K84">
            <v>59.5</v>
          </cell>
          <cell r="L84">
            <v>63.5</v>
          </cell>
        </row>
        <row r="85">
          <cell r="B85" t="str">
            <v>Contenedor de 40' Lleno (por Cont/Dia)</v>
          </cell>
          <cell r="I85">
            <v>40</v>
          </cell>
          <cell r="J85">
            <v>56.2</v>
          </cell>
          <cell r="K85">
            <v>75.5</v>
          </cell>
          <cell r="L85">
            <v>80.2</v>
          </cell>
        </row>
        <row r="86">
          <cell r="B86" t="str">
            <v>Contenedor de 45´ Lleno (por Cont/Dia)</v>
          </cell>
          <cell r="I86">
            <v>49</v>
          </cell>
          <cell r="J86">
            <v>71</v>
          </cell>
          <cell r="K86">
            <v>90.7</v>
          </cell>
          <cell r="L86">
            <v>97.2</v>
          </cell>
        </row>
        <row r="87">
          <cell r="B87" t="str">
            <v>Contenedor Open Top 20´ Lleno (por Cont/Dia)</v>
          </cell>
          <cell r="I87">
            <v>55.5</v>
          </cell>
          <cell r="J87">
            <v>76.099999999999994</v>
          </cell>
          <cell r="K87">
            <v>96.3</v>
          </cell>
          <cell r="L87">
            <v>103</v>
          </cell>
        </row>
        <row r="88">
          <cell r="B88" t="str">
            <v>Contenedor Open Top 40´ Lleno (por Cont/Dia)</v>
          </cell>
          <cell r="I88">
            <v>77</v>
          </cell>
          <cell r="J88">
            <v>96</v>
          </cell>
          <cell r="K88">
            <v>117.6</v>
          </cell>
          <cell r="L88">
            <v>126</v>
          </cell>
        </row>
        <row r="89">
          <cell r="B89" t="str">
            <v>Carga Suelta Tons espacio Cubierto (por Ton-M3/Dia, **)</v>
          </cell>
          <cell r="I89">
            <v>2.5</v>
          </cell>
          <cell r="J89">
            <v>3.6</v>
          </cell>
          <cell r="K89">
            <v>4.4000000000000004</v>
          </cell>
          <cell r="L89">
            <v>4.5999999999999996</v>
          </cell>
        </row>
        <row r="90">
          <cell r="B90" t="str">
            <v>Carga Suelta Tons espacio Descubierto  (por Ton-M3/Dia, **)</v>
          </cell>
          <cell r="I90">
            <v>1.6</v>
          </cell>
          <cell r="J90">
            <v>2.5</v>
          </cell>
          <cell r="K90">
            <v>3</v>
          </cell>
          <cell r="L90">
            <v>3.2</v>
          </cell>
        </row>
        <row r="93">
          <cell r="B93" t="str">
            <v>Contenedor Doméstico Vacio (por Cont/Dia)</v>
          </cell>
          <cell r="I93">
            <v>2.7</v>
          </cell>
        </row>
        <row r="94">
          <cell r="B94" t="str">
            <v>Conts Tránsito Internacional Vacio (por Cont/Dia, 10 dias libres)</v>
          </cell>
          <cell r="I94">
            <v>12.5</v>
          </cell>
        </row>
        <row r="95">
          <cell r="B95" t="str">
            <v>Conts Tránsito Internacional Llenos (por Cont/Dia, 10 dias libres)</v>
          </cell>
          <cell r="I95">
            <v>14.5</v>
          </cell>
        </row>
        <row r="96">
          <cell r="B96" t="str">
            <v>Vehiculos menores a 20 Mts3/U (por Veh/Dia)</v>
          </cell>
          <cell r="I96">
            <v>7.75</v>
          </cell>
        </row>
        <row r="97">
          <cell r="B97" t="str">
            <v>Vehiculos entre a 20 y 40 Mts3/U (por Veh/Dia)</v>
          </cell>
          <cell r="I97">
            <v>13</v>
          </cell>
        </row>
        <row r="98">
          <cell r="B98" t="str">
            <v>Vehiculos mayores a 40 Mts3/U (por Veh/Dia)</v>
          </cell>
          <cell r="I98">
            <v>24.5</v>
          </cell>
        </row>
        <row r="99">
          <cell r="B99" t="str">
            <v>Maquinaria Industrial (por Unid/Dia)</v>
          </cell>
          <cell r="I99">
            <v>53.5</v>
          </cell>
        </row>
        <row r="102">
          <cell r="B102" t="str">
            <v>Suministro de Agua Potable (por Ton)</v>
          </cell>
          <cell r="I102">
            <v>8.9</v>
          </cell>
        </row>
        <row r="103">
          <cell r="B103" t="str">
            <v>Tratamiento de Basuras  (por Mt3)</v>
          </cell>
          <cell r="I103">
            <v>26</v>
          </cell>
        </row>
        <row r="104">
          <cell r="B104" t="str">
            <v>Energia Reefers (por Cont/Dia o fracción)</v>
          </cell>
          <cell r="I104">
            <v>142680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Trafico"/>
      <sheetName val="Tarifas"/>
      <sheetName val="Ingresos"/>
      <sheetName val="Obligaciones"/>
      <sheetName val="Cap Trabajo"/>
      <sheetName val="Inversiones"/>
      <sheetName val="P&amp;G &amp; TIR"/>
      <sheetName val="publicacion"/>
    </sheetNames>
    <sheetDataSet>
      <sheetData sheetId="0"/>
      <sheetData sheetId="1">
        <row r="9">
          <cell r="B9" t="str">
            <v>Cargueros &amp; Portacontenedores (por Mt Eslora, Hora o fracción, hasta 70,000 TRB)</v>
          </cell>
          <cell r="I9">
            <v>1</v>
          </cell>
        </row>
        <row r="10">
          <cell r="B10" t="str">
            <v>Portacontenedores (por Ton Registro Bruto, Hora o fracción, mas de 70,000 TRB)</v>
          </cell>
          <cell r="I10">
            <v>5.4999999999999997E-3</v>
          </cell>
        </row>
        <row r="11">
          <cell r="B11" t="str">
            <v>Cruceros de pasajeros (por TRB/Dia o fraccion)</v>
          </cell>
          <cell r="I11">
            <v>0.13</v>
          </cell>
        </row>
        <row r="13">
          <cell r="B13" t="str">
            <v>Artefactos Navales, Naves Militares y Barcos Pesqueros</v>
          </cell>
        </row>
        <row r="14">
          <cell r="B14" t="str">
            <v xml:space="preserve">  - Menos y hasta 80 mts eslora (valor fijo, por día o fracción)  </v>
          </cell>
          <cell r="I14">
            <v>780</v>
          </cell>
        </row>
        <row r="15">
          <cell r="B15" t="str">
            <v xml:space="preserve">  - Mas de 80 mts eslora (valor fijo, por dia o fracción)</v>
          </cell>
          <cell r="I15">
            <v>1169</v>
          </cell>
        </row>
        <row r="17">
          <cell r="B17" t="str">
            <v>Naves Recreo</v>
          </cell>
        </row>
        <row r="18">
          <cell r="B18" t="str">
            <v xml:space="preserve">  - Menos y hasta 40 mts eslora (valor fijo, por dia o fracción)</v>
          </cell>
          <cell r="I18">
            <v>1039</v>
          </cell>
        </row>
        <row r="19">
          <cell r="B19" t="str">
            <v xml:space="preserve">  - Mas de 40 mts eslora (valor fijo, por dia o fracción)</v>
          </cell>
          <cell r="I19">
            <v>1559</v>
          </cell>
        </row>
        <row r="23">
          <cell r="B23" t="str">
            <v>Contenedor de 20' Lleno (por Cont)</v>
          </cell>
          <cell r="I23">
            <v>152</v>
          </cell>
        </row>
        <row r="24">
          <cell r="B24" t="str">
            <v>Contenedor de 40' Lleno (por Cont)</v>
          </cell>
          <cell r="I24">
            <v>208</v>
          </cell>
        </row>
        <row r="25">
          <cell r="B25" t="str">
            <v>Cont Extradim 45´ Lleno (por Cont)</v>
          </cell>
          <cell r="I25">
            <v>230</v>
          </cell>
        </row>
        <row r="26">
          <cell r="B26" t="str">
            <v>Cont Iso, Flat Rack y Open Top 20´ Lleno (por Cont)</v>
          </cell>
          <cell r="I26">
            <v>190</v>
          </cell>
        </row>
        <row r="27">
          <cell r="B27" t="str">
            <v xml:space="preserve">Cont Flat Rack y Open Top 40´ Lleno (por Cont) </v>
          </cell>
          <cell r="I27">
            <v>260</v>
          </cell>
        </row>
        <row r="28">
          <cell r="B28" t="str">
            <v>Carga Suelta (por Ton)</v>
          </cell>
          <cell r="I28">
            <v>7.7</v>
          </cell>
        </row>
        <row r="30">
          <cell r="B30" t="str">
            <v>Contenedores Vacios 20' o 40' (por Cont)</v>
          </cell>
          <cell r="I30">
            <v>32.5</v>
          </cell>
        </row>
        <row r="31">
          <cell r="B31" t="str">
            <v>Conts Tránsito Internacional 20' o 40' Lleno (por Cont)</v>
          </cell>
          <cell r="I31">
            <v>57</v>
          </cell>
        </row>
        <row r="32">
          <cell r="B32" t="str">
            <v>Conts Tránsito Internacional 20' o 40' Vacio (por Cont)</v>
          </cell>
          <cell r="I32">
            <v>32</v>
          </cell>
        </row>
        <row r="33">
          <cell r="B33" t="str">
            <v>Reestibas Movilizadas 20' o 40' via Muelle Llenas (por Cont)</v>
          </cell>
          <cell r="I33">
            <v>40.6</v>
          </cell>
        </row>
        <row r="34">
          <cell r="B34" t="str">
            <v>Reestibas Movilizadas 20' o 40' via Muelle Vacias (por Cont)</v>
          </cell>
          <cell r="I34">
            <v>45.2</v>
          </cell>
        </row>
        <row r="36">
          <cell r="B36" t="str">
            <v>Carga General en Transitto (por Ton)</v>
          </cell>
          <cell r="I36">
            <v>6.1</v>
          </cell>
        </row>
        <row r="37">
          <cell r="B37" t="str">
            <v>Vehiculos menores a 20 Mts3/U (por Und)</v>
          </cell>
          <cell r="I37">
            <v>85</v>
          </cell>
        </row>
        <row r="38">
          <cell r="B38" t="str">
            <v>Vehiculos entre a 20 y 40 Mts3/U (por Und)</v>
          </cell>
          <cell r="I38">
            <v>116</v>
          </cell>
        </row>
        <row r="39">
          <cell r="B39" t="str">
            <v>Vehiculos mayores a 40 Mts3/U (por Und)</v>
          </cell>
          <cell r="I39">
            <v>211</v>
          </cell>
        </row>
        <row r="40">
          <cell r="B40" t="str">
            <v>Maquinaria Industrial (por Und)</v>
          </cell>
          <cell r="I40">
            <v>522</v>
          </cell>
        </row>
        <row r="42">
          <cell r="B42" t="str">
            <v>Pasajero de Turismo (por Pax)</v>
          </cell>
          <cell r="I42">
            <v>10.6</v>
          </cell>
        </row>
        <row r="45">
          <cell r="B45" t="str">
            <v>Contenedor de 20' Lleno Maritimo (por Cont)</v>
          </cell>
          <cell r="I45">
            <v>20</v>
          </cell>
        </row>
        <row r="46">
          <cell r="B46" t="str">
            <v>Contenedor de 40' Lleno Maritimo (por Cont)</v>
          </cell>
          <cell r="I46">
            <v>20</v>
          </cell>
        </row>
        <row r="47">
          <cell r="B47" t="str">
            <v>Contenedor de 45' Lleno Maritimo (por Cont)</v>
          </cell>
          <cell r="I47">
            <v>20</v>
          </cell>
        </row>
        <row r="48">
          <cell r="B48" t="str">
            <v>Contenedores Vacios 20' o 40' Maritimo (por Cont)</v>
          </cell>
          <cell r="I48">
            <v>6.5</v>
          </cell>
        </row>
        <row r="49">
          <cell r="B49" t="str">
            <v>Contenedores Tránsito Internacional 20' o 40' Lleno (por Cont)</v>
          </cell>
          <cell r="I49">
            <v>6.5</v>
          </cell>
        </row>
        <row r="50">
          <cell r="B50" t="str">
            <v>Contenedores Tránsito Internacional 20' o 40' Vacio (por Cont)</v>
          </cell>
          <cell r="I50">
            <v>2</v>
          </cell>
        </row>
        <row r="51">
          <cell r="B51" t="str">
            <v>Reestibas Movilizadas 20' o 40' via Muelle (por Mov)</v>
          </cell>
          <cell r="I51">
            <v>4.5</v>
          </cell>
        </row>
        <row r="53">
          <cell r="B53" t="str">
            <v>Carga Suelta Tons Maritimo (por Ton)</v>
          </cell>
          <cell r="I53">
            <v>1.28</v>
          </cell>
        </row>
        <row r="54">
          <cell r="B54" t="str">
            <v>Carga General Movilizada Terrestre (por Ton)</v>
          </cell>
          <cell r="I54">
            <v>0.32</v>
          </cell>
        </row>
        <row r="56">
          <cell r="B56" t="str">
            <v>Mov Vertical/Horiz Conts Lleno o Vacio Terrestre (por Mov)</v>
          </cell>
          <cell r="I56">
            <v>3</v>
          </cell>
        </row>
        <row r="58">
          <cell r="B58" t="str">
            <v>Pilotaje (por Maniobra)</v>
          </cell>
          <cell r="I58">
            <v>17.399999999999999</v>
          </cell>
        </row>
        <row r="59">
          <cell r="B59" t="str">
            <v>Remolcador (por Maniobra)</v>
          </cell>
          <cell r="I59">
            <v>49.3</v>
          </cell>
        </row>
        <row r="60">
          <cell r="B60" t="str">
            <v>Suministro de Combustible (por Ton)</v>
          </cell>
          <cell r="I60">
            <v>3.25</v>
          </cell>
        </row>
        <row r="61">
          <cell r="B61" t="str">
            <v>Servicios de Aseo, Retiro de Sentinas (por Op)</v>
          </cell>
          <cell r="I61">
            <v>131</v>
          </cell>
        </row>
        <row r="62">
          <cell r="B62" t="str">
            <v>Servicios de Aprovisionamiento de Barcos (por Op)</v>
          </cell>
          <cell r="I62">
            <v>160</v>
          </cell>
        </row>
        <row r="63">
          <cell r="B63" t="str">
            <v>Servicios de Reparación de Motonaves (por Op)</v>
          </cell>
          <cell r="I63">
            <v>348</v>
          </cell>
        </row>
        <row r="64">
          <cell r="B64" t="str">
            <v>Servicios de Fumigación (por Servicio)</v>
          </cell>
          <cell r="I64">
            <v>26</v>
          </cell>
        </row>
        <row r="65">
          <cell r="B65" t="str">
            <v>Servicios varios de Inspección (por Servicio)</v>
          </cell>
          <cell r="I65">
            <v>110</v>
          </cell>
        </row>
        <row r="67">
          <cell r="B67" t="str">
            <v>Veh en Op Portuaria Shorex 4-9 pasajeros (por Unidad)</v>
          </cell>
          <cell r="I67">
            <v>3.8</v>
          </cell>
        </row>
        <row r="68">
          <cell r="B68" t="str">
            <v>Veh en Op Portuaria Shorex 10-19 pasajeros (por Unidad)</v>
          </cell>
          <cell r="I68">
            <v>13</v>
          </cell>
        </row>
        <row r="69">
          <cell r="B69" t="str">
            <v>Veh en Op Portuaria Shorex 20-32 pasajeros (por Unidad)</v>
          </cell>
          <cell r="I69">
            <v>46.5</v>
          </cell>
        </row>
        <row r="70">
          <cell r="B70" t="str">
            <v>Veh en Op Portuaria Shorex 33-40 pasajeros (por Unidad)</v>
          </cell>
          <cell r="I70">
            <v>54.5</v>
          </cell>
        </row>
        <row r="71">
          <cell r="B71" t="str">
            <v>Veh en Op Port Shorex mas de 40 pasajeros (por Unidad)</v>
          </cell>
          <cell r="I71">
            <v>80</v>
          </cell>
        </row>
        <row r="72">
          <cell r="B72" t="str">
            <v>Embarc Op Port Marit Shorex 1-18 pasajeros (por Unidad)</v>
          </cell>
          <cell r="I72">
            <v>48.5</v>
          </cell>
        </row>
        <row r="73">
          <cell r="B73" t="str">
            <v>Embarc Op Port Marit Shorex 19-26 pasajeros (por Unidad)</v>
          </cell>
          <cell r="I73">
            <v>70.5</v>
          </cell>
        </row>
        <row r="74">
          <cell r="B74" t="str">
            <v>Embarc Op Port Marit Shorex =27-40 pasajeros (por Unidad)</v>
          </cell>
          <cell r="I74">
            <v>110</v>
          </cell>
        </row>
        <row r="75">
          <cell r="B75" t="str">
            <v>Embarc  Op Port Marit Shorex 41-52 pasajeros (por Unidad)</v>
          </cell>
          <cell r="I75">
            <v>145</v>
          </cell>
        </row>
        <row r="76">
          <cell r="B76" t="str">
            <v>Embarc Op Port Marit Shorex 53-80 pasajeros (por Unidad)</v>
          </cell>
          <cell r="I76">
            <v>220</v>
          </cell>
        </row>
        <row r="77">
          <cell r="B77" t="str">
            <v>Embarc Op Port Marit Shorex 81-112 pasajeros (por Unidad)</v>
          </cell>
          <cell r="I77">
            <v>310</v>
          </cell>
        </row>
        <row r="78">
          <cell r="B78" t="str">
            <v>Embarc Op Port Marit Shorex mas de 112 pax (por Unidad)</v>
          </cell>
          <cell r="I78">
            <v>548</v>
          </cell>
        </row>
        <row r="83">
          <cell r="I83" t="str">
            <v>Dia 4 a 5</v>
          </cell>
          <cell r="J83" t="str">
            <v>Día 6 al 9</v>
          </cell>
          <cell r="K83" t="str">
            <v>Día 10 al 14</v>
          </cell>
          <cell r="L83" t="str">
            <v>Día 15 en adel..</v>
          </cell>
        </row>
        <row r="84">
          <cell r="B84" t="str">
            <v>Contenedor de 20' Lleno (por Cont/Dia)</v>
          </cell>
          <cell r="I84">
            <v>28.5</v>
          </cell>
          <cell r="J84">
            <v>41</v>
          </cell>
          <cell r="K84">
            <v>59.5</v>
          </cell>
          <cell r="L84">
            <v>63.5</v>
          </cell>
        </row>
        <row r="85">
          <cell r="B85" t="str">
            <v>Contenedor de 40' Lleno (por Cont/Dia)</v>
          </cell>
          <cell r="I85">
            <v>40</v>
          </cell>
          <cell r="J85">
            <v>56.2</v>
          </cell>
          <cell r="K85">
            <v>75.5</v>
          </cell>
          <cell r="L85">
            <v>80.2</v>
          </cell>
        </row>
        <row r="86">
          <cell r="B86" t="str">
            <v>Contenedor de 45´ Lleno (por Cont/Dia)</v>
          </cell>
          <cell r="I86">
            <v>49</v>
          </cell>
          <cell r="J86">
            <v>71</v>
          </cell>
          <cell r="K86">
            <v>90.7</v>
          </cell>
          <cell r="L86">
            <v>97.2</v>
          </cell>
        </row>
        <row r="87">
          <cell r="B87" t="str">
            <v>Contenedor Open Top 20´ Lleno (por Cont/Dia)</v>
          </cell>
          <cell r="I87">
            <v>55.5</v>
          </cell>
          <cell r="J87">
            <v>76.099999999999994</v>
          </cell>
          <cell r="K87">
            <v>96.3</v>
          </cell>
          <cell r="L87">
            <v>103</v>
          </cell>
        </row>
        <row r="88">
          <cell r="B88" t="str">
            <v>Contenedor Open Top 40´ Lleno (por Cont/Dia)</v>
          </cell>
          <cell r="I88">
            <v>77</v>
          </cell>
          <cell r="J88">
            <v>96</v>
          </cell>
          <cell r="K88">
            <v>117.6</v>
          </cell>
          <cell r="L88">
            <v>126</v>
          </cell>
        </row>
        <row r="89">
          <cell r="B89" t="str">
            <v>Carga Suelta Tons espacio Cubierto (por Ton-M3/Dia, **)</v>
          </cell>
          <cell r="I89">
            <v>2.5</v>
          </cell>
          <cell r="J89">
            <v>3.6</v>
          </cell>
          <cell r="K89">
            <v>4.4000000000000004</v>
          </cell>
          <cell r="L89">
            <v>4.5999999999999996</v>
          </cell>
        </row>
        <row r="90">
          <cell r="B90" t="str">
            <v>Carga Suelta Tons espacio Descubierto  (por Ton-M3/Dia, **)</v>
          </cell>
          <cell r="I90">
            <v>1.6</v>
          </cell>
          <cell r="J90">
            <v>2.5</v>
          </cell>
          <cell r="K90">
            <v>3</v>
          </cell>
          <cell r="L90">
            <v>3.2</v>
          </cell>
        </row>
        <row r="93">
          <cell r="B93" t="str">
            <v>Contenedor Doméstico Vacio (por Cont/Dia)</v>
          </cell>
          <cell r="I93">
            <v>2.7</v>
          </cell>
        </row>
        <row r="94">
          <cell r="B94" t="str">
            <v>Conts Tránsito Internacional Vacio (por Cont/Dia, 10 dias libres)</v>
          </cell>
          <cell r="I94">
            <v>12.5</v>
          </cell>
        </row>
        <row r="95">
          <cell r="B95" t="str">
            <v>Conts Tránsito Internacional Llenos (por Cont/Dia, 10 dias libres)</v>
          </cell>
          <cell r="I95">
            <v>14.5</v>
          </cell>
        </row>
        <row r="96">
          <cell r="B96" t="str">
            <v>Vehiculos menores a 20 Mts3/U (por Veh/Dia)</v>
          </cell>
          <cell r="I96">
            <v>7.75</v>
          </cell>
        </row>
        <row r="97">
          <cell r="B97" t="str">
            <v>Vehiculos entre a 20 y 40 Mts3/U (por Veh/Dia)</v>
          </cell>
          <cell r="I97">
            <v>13</v>
          </cell>
        </row>
        <row r="98">
          <cell r="B98" t="str">
            <v>Vehiculos mayores a 40 Mts3/U (por Veh/Dia)</v>
          </cell>
          <cell r="I98">
            <v>24.5</v>
          </cell>
        </row>
        <row r="99">
          <cell r="B99" t="str">
            <v>Maquinaria Industrial (por Unid/Dia)</v>
          </cell>
          <cell r="I99">
            <v>53.5</v>
          </cell>
        </row>
        <row r="102">
          <cell r="B102" t="str">
            <v>Suministro de Agua Potable (por Ton)</v>
          </cell>
          <cell r="I102">
            <v>8.9</v>
          </cell>
        </row>
        <row r="103">
          <cell r="B103" t="str">
            <v>Tratamiento de Basuras  (por Mt3)</v>
          </cell>
          <cell r="I103">
            <v>26</v>
          </cell>
        </row>
        <row r="104">
          <cell r="B104" t="str">
            <v>Energia Reefers (por Cont/Dia o fracción)</v>
          </cell>
          <cell r="I104">
            <v>142680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14B1-D6EF-4427-8CB3-46D5D79D593E}">
  <dimension ref="C1:L123"/>
  <sheetViews>
    <sheetView zoomScale="85" zoomScaleNormal="85" workbookViewId="0">
      <selection activeCell="D1" sqref="D1:J2"/>
    </sheetView>
  </sheetViews>
  <sheetFormatPr baseColWidth="10" defaultColWidth="10.88671875" defaultRowHeight="17.399999999999999" x14ac:dyDescent="0.3"/>
  <cols>
    <col min="1" max="3" width="10.88671875" style="1"/>
    <col min="4" max="4" width="59.44140625" style="1" customWidth="1"/>
    <col min="5" max="5" width="13" style="1" customWidth="1"/>
    <col min="6" max="6" width="1.109375" style="1" hidden="1" customWidth="1"/>
    <col min="7" max="8" width="14.6640625" style="1" bestFit="1" customWidth="1"/>
    <col min="9" max="9" width="15.33203125" style="1" customWidth="1"/>
    <col min="10" max="10" width="21.33203125" style="1" customWidth="1"/>
    <col min="11" max="259" width="10.88671875" style="1"/>
    <col min="260" max="260" width="59.44140625" style="1" customWidth="1"/>
    <col min="261" max="261" width="13" style="1" customWidth="1"/>
    <col min="262" max="262" width="0" style="1" hidden="1" customWidth="1"/>
    <col min="263" max="264" width="13.44140625" style="1" customWidth="1"/>
    <col min="265" max="265" width="15.33203125" style="1" customWidth="1"/>
    <col min="266" max="266" width="21.33203125" style="1" customWidth="1"/>
    <col min="267" max="515" width="10.88671875" style="1"/>
    <col min="516" max="516" width="59.44140625" style="1" customWidth="1"/>
    <col min="517" max="517" width="13" style="1" customWidth="1"/>
    <col min="518" max="518" width="0" style="1" hidden="1" customWidth="1"/>
    <col min="519" max="520" width="13.44140625" style="1" customWidth="1"/>
    <col min="521" max="521" width="15.33203125" style="1" customWidth="1"/>
    <col min="522" max="522" width="21.33203125" style="1" customWidth="1"/>
    <col min="523" max="771" width="10.88671875" style="1"/>
    <col min="772" max="772" width="59.44140625" style="1" customWidth="1"/>
    <col min="773" max="773" width="13" style="1" customWidth="1"/>
    <col min="774" max="774" width="0" style="1" hidden="1" customWidth="1"/>
    <col min="775" max="776" width="13.44140625" style="1" customWidth="1"/>
    <col min="777" max="777" width="15.33203125" style="1" customWidth="1"/>
    <col min="778" max="778" width="21.33203125" style="1" customWidth="1"/>
    <col min="779" max="1027" width="10.88671875" style="1"/>
    <col min="1028" max="1028" width="59.44140625" style="1" customWidth="1"/>
    <col min="1029" max="1029" width="13" style="1" customWidth="1"/>
    <col min="1030" max="1030" width="0" style="1" hidden="1" customWidth="1"/>
    <col min="1031" max="1032" width="13.44140625" style="1" customWidth="1"/>
    <col min="1033" max="1033" width="15.33203125" style="1" customWidth="1"/>
    <col min="1034" max="1034" width="21.33203125" style="1" customWidth="1"/>
    <col min="1035" max="1283" width="10.88671875" style="1"/>
    <col min="1284" max="1284" width="59.44140625" style="1" customWidth="1"/>
    <col min="1285" max="1285" width="13" style="1" customWidth="1"/>
    <col min="1286" max="1286" width="0" style="1" hidden="1" customWidth="1"/>
    <col min="1287" max="1288" width="13.44140625" style="1" customWidth="1"/>
    <col min="1289" max="1289" width="15.33203125" style="1" customWidth="1"/>
    <col min="1290" max="1290" width="21.33203125" style="1" customWidth="1"/>
    <col min="1291" max="1539" width="10.88671875" style="1"/>
    <col min="1540" max="1540" width="59.44140625" style="1" customWidth="1"/>
    <col min="1541" max="1541" width="13" style="1" customWidth="1"/>
    <col min="1542" max="1542" width="0" style="1" hidden="1" customWidth="1"/>
    <col min="1543" max="1544" width="13.44140625" style="1" customWidth="1"/>
    <col min="1545" max="1545" width="15.33203125" style="1" customWidth="1"/>
    <col min="1546" max="1546" width="21.33203125" style="1" customWidth="1"/>
    <col min="1547" max="1795" width="10.88671875" style="1"/>
    <col min="1796" max="1796" width="59.44140625" style="1" customWidth="1"/>
    <col min="1797" max="1797" width="13" style="1" customWidth="1"/>
    <col min="1798" max="1798" width="0" style="1" hidden="1" customWidth="1"/>
    <col min="1799" max="1800" width="13.44140625" style="1" customWidth="1"/>
    <col min="1801" max="1801" width="15.33203125" style="1" customWidth="1"/>
    <col min="1802" max="1802" width="21.33203125" style="1" customWidth="1"/>
    <col min="1803" max="2051" width="10.88671875" style="1"/>
    <col min="2052" max="2052" width="59.44140625" style="1" customWidth="1"/>
    <col min="2053" max="2053" width="13" style="1" customWidth="1"/>
    <col min="2054" max="2054" width="0" style="1" hidden="1" customWidth="1"/>
    <col min="2055" max="2056" width="13.44140625" style="1" customWidth="1"/>
    <col min="2057" max="2057" width="15.33203125" style="1" customWidth="1"/>
    <col min="2058" max="2058" width="21.33203125" style="1" customWidth="1"/>
    <col min="2059" max="2307" width="10.88671875" style="1"/>
    <col min="2308" max="2308" width="59.44140625" style="1" customWidth="1"/>
    <col min="2309" max="2309" width="13" style="1" customWidth="1"/>
    <col min="2310" max="2310" width="0" style="1" hidden="1" customWidth="1"/>
    <col min="2311" max="2312" width="13.44140625" style="1" customWidth="1"/>
    <col min="2313" max="2313" width="15.33203125" style="1" customWidth="1"/>
    <col min="2314" max="2314" width="21.33203125" style="1" customWidth="1"/>
    <col min="2315" max="2563" width="10.88671875" style="1"/>
    <col min="2564" max="2564" width="59.44140625" style="1" customWidth="1"/>
    <col min="2565" max="2565" width="13" style="1" customWidth="1"/>
    <col min="2566" max="2566" width="0" style="1" hidden="1" customWidth="1"/>
    <col min="2567" max="2568" width="13.44140625" style="1" customWidth="1"/>
    <col min="2569" max="2569" width="15.33203125" style="1" customWidth="1"/>
    <col min="2570" max="2570" width="21.33203125" style="1" customWidth="1"/>
    <col min="2571" max="2819" width="10.88671875" style="1"/>
    <col min="2820" max="2820" width="59.44140625" style="1" customWidth="1"/>
    <col min="2821" max="2821" width="13" style="1" customWidth="1"/>
    <col min="2822" max="2822" width="0" style="1" hidden="1" customWidth="1"/>
    <col min="2823" max="2824" width="13.44140625" style="1" customWidth="1"/>
    <col min="2825" max="2825" width="15.33203125" style="1" customWidth="1"/>
    <col min="2826" max="2826" width="21.33203125" style="1" customWidth="1"/>
    <col min="2827" max="3075" width="10.88671875" style="1"/>
    <col min="3076" max="3076" width="59.44140625" style="1" customWidth="1"/>
    <col min="3077" max="3077" width="13" style="1" customWidth="1"/>
    <col min="3078" max="3078" width="0" style="1" hidden="1" customWidth="1"/>
    <col min="3079" max="3080" width="13.44140625" style="1" customWidth="1"/>
    <col min="3081" max="3081" width="15.33203125" style="1" customWidth="1"/>
    <col min="3082" max="3082" width="21.33203125" style="1" customWidth="1"/>
    <col min="3083" max="3331" width="10.88671875" style="1"/>
    <col min="3332" max="3332" width="59.44140625" style="1" customWidth="1"/>
    <col min="3333" max="3333" width="13" style="1" customWidth="1"/>
    <col min="3334" max="3334" width="0" style="1" hidden="1" customWidth="1"/>
    <col min="3335" max="3336" width="13.44140625" style="1" customWidth="1"/>
    <col min="3337" max="3337" width="15.33203125" style="1" customWidth="1"/>
    <col min="3338" max="3338" width="21.33203125" style="1" customWidth="1"/>
    <col min="3339" max="3587" width="10.88671875" style="1"/>
    <col min="3588" max="3588" width="59.44140625" style="1" customWidth="1"/>
    <col min="3589" max="3589" width="13" style="1" customWidth="1"/>
    <col min="3590" max="3590" width="0" style="1" hidden="1" customWidth="1"/>
    <col min="3591" max="3592" width="13.44140625" style="1" customWidth="1"/>
    <col min="3593" max="3593" width="15.33203125" style="1" customWidth="1"/>
    <col min="3594" max="3594" width="21.33203125" style="1" customWidth="1"/>
    <col min="3595" max="3843" width="10.88671875" style="1"/>
    <col min="3844" max="3844" width="59.44140625" style="1" customWidth="1"/>
    <col min="3845" max="3845" width="13" style="1" customWidth="1"/>
    <col min="3846" max="3846" width="0" style="1" hidden="1" customWidth="1"/>
    <col min="3847" max="3848" width="13.44140625" style="1" customWidth="1"/>
    <col min="3849" max="3849" width="15.33203125" style="1" customWidth="1"/>
    <col min="3850" max="3850" width="21.33203125" style="1" customWidth="1"/>
    <col min="3851" max="4099" width="10.88671875" style="1"/>
    <col min="4100" max="4100" width="59.44140625" style="1" customWidth="1"/>
    <col min="4101" max="4101" width="13" style="1" customWidth="1"/>
    <col min="4102" max="4102" width="0" style="1" hidden="1" customWidth="1"/>
    <col min="4103" max="4104" width="13.44140625" style="1" customWidth="1"/>
    <col min="4105" max="4105" width="15.33203125" style="1" customWidth="1"/>
    <col min="4106" max="4106" width="21.33203125" style="1" customWidth="1"/>
    <col min="4107" max="4355" width="10.88671875" style="1"/>
    <col min="4356" max="4356" width="59.44140625" style="1" customWidth="1"/>
    <col min="4357" max="4357" width="13" style="1" customWidth="1"/>
    <col min="4358" max="4358" width="0" style="1" hidden="1" customWidth="1"/>
    <col min="4359" max="4360" width="13.44140625" style="1" customWidth="1"/>
    <col min="4361" max="4361" width="15.33203125" style="1" customWidth="1"/>
    <col min="4362" max="4362" width="21.33203125" style="1" customWidth="1"/>
    <col min="4363" max="4611" width="10.88671875" style="1"/>
    <col min="4612" max="4612" width="59.44140625" style="1" customWidth="1"/>
    <col min="4613" max="4613" width="13" style="1" customWidth="1"/>
    <col min="4614" max="4614" width="0" style="1" hidden="1" customWidth="1"/>
    <col min="4615" max="4616" width="13.44140625" style="1" customWidth="1"/>
    <col min="4617" max="4617" width="15.33203125" style="1" customWidth="1"/>
    <col min="4618" max="4618" width="21.33203125" style="1" customWidth="1"/>
    <col min="4619" max="4867" width="10.88671875" style="1"/>
    <col min="4868" max="4868" width="59.44140625" style="1" customWidth="1"/>
    <col min="4869" max="4869" width="13" style="1" customWidth="1"/>
    <col min="4870" max="4870" width="0" style="1" hidden="1" customWidth="1"/>
    <col min="4871" max="4872" width="13.44140625" style="1" customWidth="1"/>
    <col min="4873" max="4873" width="15.33203125" style="1" customWidth="1"/>
    <col min="4874" max="4874" width="21.33203125" style="1" customWidth="1"/>
    <col min="4875" max="5123" width="10.88671875" style="1"/>
    <col min="5124" max="5124" width="59.44140625" style="1" customWidth="1"/>
    <col min="5125" max="5125" width="13" style="1" customWidth="1"/>
    <col min="5126" max="5126" width="0" style="1" hidden="1" customWidth="1"/>
    <col min="5127" max="5128" width="13.44140625" style="1" customWidth="1"/>
    <col min="5129" max="5129" width="15.33203125" style="1" customWidth="1"/>
    <col min="5130" max="5130" width="21.33203125" style="1" customWidth="1"/>
    <col min="5131" max="5379" width="10.88671875" style="1"/>
    <col min="5380" max="5380" width="59.44140625" style="1" customWidth="1"/>
    <col min="5381" max="5381" width="13" style="1" customWidth="1"/>
    <col min="5382" max="5382" width="0" style="1" hidden="1" customWidth="1"/>
    <col min="5383" max="5384" width="13.44140625" style="1" customWidth="1"/>
    <col min="5385" max="5385" width="15.33203125" style="1" customWidth="1"/>
    <col min="5386" max="5386" width="21.33203125" style="1" customWidth="1"/>
    <col min="5387" max="5635" width="10.88671875" style="1"/>
    <col min="5636" max="5636" width="59.44140625" style="1" customWidth="1"/>
    <col min="5637" max="5637" width="13" style="1" customWidth="1"/>
    <col min="5638" max="5638" width="0" style="1" hidden="1" customWidth="1"/>
    <col min="5639" max="5640" width="13.44140625" style="1" customWidth="1"/>
    <col min="5641" max="5641" width="15.33203125" style="1" customWidth="1"/>
    <col min="5642" max="5642" width="21.33203125" style="1" customWidth="1"/>
    <col min="5643" max="5891" width="10.88671875" style="1"/>
    <col min="5892" max="5892" width="59.44140625" style="1" customWidth="1"/>
    <col min="5893" max="5893" width="13" style="1" customWidth="1"/>
    <col min="5894" max="5894" width="0" style="1" hidden="1" customWidth="1"/>
    <col min="5895" max="5896" width="13.44140625" style="1" customWidth="1"/>
    <col min="5897" max="5897" width="15.33203125" style="1" customWidth="1"/>
    <col min="5898" max="5898" width="21.33203125" style="1" customWidth="1"/>
    <col min="5899" max="6147" width="10.88671875" style="1"/>
    <col min="6148" max="6148" width="59.44140625" style="1" customWidth="1"/>
    <col min="6149" max="6149" width="13" style="1" customWidth="1"/>
    <col min="6150" max="6150" width="0" style="1" hidden="1" customWidth="1"/>
    <col min="6151" max="6152" width="13.44140625" style="1" customWidth="1"/>
    <col min="6153" max="6153" width="15.33203125" style="1" customWidth="1"/>
    <col min="6154" max="6154" width="21.33203125" style="1" customWidth="1"/>
    <col min="6155" max="6403" width="10.88671875" style="1"/>
    <col min="6404" max="6404" width="59.44140625" style="1" customWidth="1"/>
    <col min="6405" max="6405" width="13" style="1" customWidth="1"/>
    <col min="6406" max="6406" width="0" style="1" hidden="1" customWidth="1"/>
    <col min="6407" max="6408" width="13.44140625" style="1" customWidth="1"/>
    <col min="6409" max="6409" width="15.33203125" style="1" customWidth="1"/>
    <col min="6410" max="6410" width="21.33203125" style="1" customWidth="1"/>
    <col min="6411" max="6659" width="10.88671875" style="1"/>
    <col min="6660" max="6660" width="59.44140625" style="1" customWidth="1"/>
    <col min="6661" max="6661" width="13" style="1" customWidth="1"/>
    <col min="6662" max="6662" width="0" style="1" hidden="1" customWidth="1"/>
    <col min="6663" max="6664" width="13.44140625" style="1" customWidth="1"/>
    <col min="6665" max="6665" width="15.33203125" style="1" customWidth="1"/>
    <col min="6666" max="6666" width="21.33203125" style="1" customWidth="1"/>
    <col min="6667" max="6915" width="10.88671875" style="1"/>
    <col min="6916" max="6916" width="59.44140625" style="1" customWidth="1"/>
    <col min="6917" max="6917" width="13" style="1" customWidth="1"/>
    <col min="6918" max="6918" width="0" style="1" hidden="1" customWidth="1"/>
    <col min="6919" max="6920" width="13.44140625" style="1" customWidth="1"/>
    <col min="6921" max="6921" width="15.33203125" style="1" customWidth="1"/>
    <col min="6922" max="6922" width="21.33203125" style="1" customWidth="1"/>
    <col min="6923" max="7171" width="10.88671875" style="1"/>
    <col min="7172" max="7172" width="59.44140625" style="1" customWidth="1"/>
    <col min="7173" max="7173" width="13" style="1" customWidth="1"/>
    <col min="7174" max="7174" width="0" style="1" hidden="1" customWidth="1"/>
    <col min="7175" max="7176" width="13.44140625" style="1" customWidth="1"/>
    <col min="7177" max="7177" width="15.33203125" style="1" customWidth="1"/>
    <col min="7178" max="7178" width="21.33203125" style="1" customWidth="1"/>
    <col min="7179" max="7427" width="10.88671875" style="1"/>
    <col min="7428" max="7428" width="59.44140625" style="1" customWidth="1"/>
    <col min="7429" max="7429" width="13" style="1" customWidth="1"/>
    <col min="7430" max="7430" width="0" style="1" hidden="1" customWidth="1"/>
    <col min="7431" max="7432" width="13.44140625" style="1" customWidth="1"/>
    <col min="7433" max="7433" width="15.33203125" style="1" customWidth="1"/>
    <col min="7434" max="7434" width="21.33203125" style="1" customWidth="1"/>
    <col min="7435" max="7683" width="10.88671875" style="1"/>
    <col min="7684" max="7684" width="59.44140625" style="1" customWidth="1"/>
    <col min="7685" max="7685" width="13" style="1" customWidth="1"/>
    <col min="7686" max="7686" width="0" style="1" hidden="1" customWidth="1"/>
    <col min="7687" max="7688" width="13.44140625" style="1" customWidth="1"/>
    <col min="7689" max="7689" width="15.33203125" style="1" customWidth="1"/>
    <col min="7690" max="7690" width="21.33203125" style="1" customWidth="1"/>
    <col min="7691" max="7939" width="10.88671875" style="1"/>
    <col min="7940" max="7940" width="59.44140625" style="1" customWidth="1"/>
    <col min="7941" max="7941" width="13" style="1" customWidth="1"/>
    <col min="7942" max="7942" width="0" style="1" hidden="1" customWidth="1"/>
    <col min="7943" max="7944" width="13.44140625" style="1" customWidth="1"/>
    <col min="7945" max="7945" width="15.33203125" style="1" customWidth="1"/>
    <col min="7946" max="7946" width="21.33203125" style="1" customWidth="1"/>
    <col min="7947" max="8195" width="10.88671875" style="1"/>
    <col min="8196" max="8196" width="59.44140625" style="1" customWidth="1"/>
    <col min="8197" max="8197" width="13" style="1" customWidth="1"/>
    <col min="8198" max="8198" width="0" style="1" hidden="1" customWidth="1"/>
    <col min="8199" max="8200" width="13.44140625" style="1" customWidth="1"/>
    <col min="8201" max="8201" width="15.33203125" style="1" customWidth="1"/>
    <col min="8202" max="8202" width="21.33203125" style="1" customWidth="1"/>
    <col min="8203" max="8451" width="10.88671875" style="1"/>
    <col min="8452" max="8452" width="59.44140625" style="1" customWidth="1"/>
    <col min="8453" max="8453" width="13" style="1" customWidth="1"/>
    <col min="8454" max="8454" width="0" style="1" hidden="1" customWidth="1"/>
    <col min="8455" max="8456" width="13.44140625" style="1" customWidth="1"/>
    <col min="8457" max="8457" width="15.33203125" style="1" customWidth="1"/>
    <col min="8458" max="8458" width="21.33203125" style="1" customWidth="1"/>
    <col min="8459" max="8707" width="10.88671875" style="1"/>
    <col min="8708" max="8708" width="59.44140625" style="1" customWidth="1"/>
    <col min="8709" max="8709" width="13" style="1" customWidth="1"/>
    <col min="8710" max="8710" width="0" style="1" hidden="1" customWidth="1"/>
    <col min="8711" max="8712" width="13.44140625" style="1" customWidth="1"/>
    <col min="8713" max="8713" width="15.33203125" style="1" customWidth="1"/>
    <col min="8714" max="8714" width="21.33203125" style="1" customWidth="1"/>
    <col min="8715" max="8963" width="10.88671875" style="1"/>
    <col min="8964" max="8964" width="59.44140625" style="1" customWidth="1"/>
    <col min="8965" max="8965" width="13" style="1" customWidth="1"/>
    <col min="8966" max="8966" width="0" style="1" hidden="1" customWidth="1"/>
    <col min="8967" max="8968" width="13.44140625" style="1" customWidth="1"/>
    <col min="8969" max="8969" width="15.33203125" style="1" customWidth="1"/>
    <col min="8970" max="8970" width="21.33203125" style="1" customWidth="1"/>
    <col min="8971" max="9219" width="10.88671875" style="1"/>
    <col min="9220" max="9220" width="59.44140625" style="1" customWidth="1"/>
    <col min="9221" max="9221" width="13" style="1" customWidth="1"/>
    <col min="9222" max="9222" width="0" style="1" hidden="1" customWidth="1"/>
    <col min="9223" max="9224" width="13.44140625" style="1" customWidth="1"/>
    <col min="9225" max="9225" width="15.33203125" style="1" customWidth="1"/>
    <col min="9226" max="9226" width="21.33203125" style="1" customWidth="1"/>
    <col min="9227" max="9475" width="10.88671875" style="1"/>
    <col min="9476" max="9476" width="59.44140625" style="1" customWidth="1"/>
    <col min="9477" max="9477" width="13" style="1" customWidth="1"/>
    <col min="9478" max="9478" width="0" style="1" hidden="1" customWidth="1"/>
    <col min="9479" max="9480" width="13.44140625" style="1" customWidth="1"/>
    <col min="9481" max="9481" width="15.33203125" style="1" customWidth="1"/>
    <col min="9482" max="9482" width="21.33203125" style="1" customWidth="1"/>
    <col min="9483" max="9731" width="10.88671875" style="1"/>
    <col min="9732" max="9732" width="59.44140625" style="1" customWidth="1"/>
    <col min="9733" max="9733" width="13" style="1" customWidth="1"/>
    <col min="9734" max="9734" width="0" style="1" hidden="1" customWidth="1"/>
    <col min="9735" max="9736" width="13.44140625" style="1" customWidth="1"/>
    <col min="9737" max="9737" width="15.33203125" style="1" customWidth="1"/>
    <col min="9738" max="9738" width="21.33203125" style="1" customWidth="1"/>
    <col min="9739" max="9987" width="10.88671875" style="1"/>
    <col min="9988" max="9988" width="59.44140625" style="1" customWidth="1"/>
    <col min="9989" max="9989" width="13" style="1" customWidth="1"/>
    <col min="9990" max="9990" width="0" style="1" hidden="1" customWidth="1"/>
    <col min="9991" max="9992" width="13.44140625" style="1" customWidth="1"/>
    <col min="9993" max="9993" width="15.33203125" style="1" customWidth="1"/>
    <col min="9994" max="9994" width="21.33203125" style="1" customWidth="1"/>
    <col min="9995" max="10243" width="10.88671875" style="1"/>
    <col min="10244" max="10244" width="59.44140625" style="1" customWidth="1"/>
    <col min="10245" max="10245" width="13" style="1" customWidth="1"/>
    <col min="10246" max="10246" width="0" style="1" hidden="1" customWidth="1"/>
    <col min="10247" max="10248" width="13.44140625" style="1" customWidth="1"/>
    <col min="10249" max="10249" width="15.33203125" style="1" customWidth="1"/>
    <col min="10250" max="10250" width="21.33203125" style="1" customWidth="1"/>
    <col min="10251" max="10499" width="10.88671875" style="1"/>
    <col min="10500" max="10500" width="59.44140625" style="1" customWidth="1"/>
    <col min="10501" max="10501" width="13" style="1" customWidth="1"/>
    <col min="10502" max="10502" width="0" style="1" hidden="1" customWidth="1"/>
    <col min="10503" max="10504" width="13.44140625" style="1" customWidth="1"/>
    <col min="10505" max="10505" width="15.33203125" style="1" customWidth="1"/>
    <col min="10506" max="10506" width="21.33203125" style="1" customWidth="1"/>
    <col min="10507" max="10755" width="10.88671875" style="1"/>
    <col min="10756" max="10756" width="59.44140625" style="1" customWidth="1"/>
    <col min="10757" max="10757" width="13" style="1" customWidth="1"/>
    <col min="10758" max="10758" width="0" style="1" hidden="1" customWidth="1"/>
    <col min="10759" max="10760" width="13.44140625" style="1" customWidth="1"/>
    <col min="10761" max="10761" width="15.33203125" style="1" customWidth="1"/>
    <col min="10762" max="10762" width="21.33203125" style="1" customWidth="1"/>
    <col min="10763" max="11011" width="10.88671875" style="1"/>
    <col min="11012" max="11012" width="59.44140625" style="1" customWidth="1"/>
    <col min="11013" max="11013" width="13" style="1" customWidth="1"/>
    <col min="11014" max="11014" width="0" style="1" hidden="1" customWidth="1"/>
    <col min="11015" max="11016" width="13.44140625" style="1" customWidth="1"/>
    <col min="11017" max="11017" width="15.33203125" style="1" customWidth="1"/>
    <col min="11018" max="11018" width="21.33203125" style="1" customWidth="1"/>
    <col min="11019" max="11267" width="10.88671875" style="1"/>
    <col min="11268" max="11268" width="59.44140625" style="1" customWidth="1"/>
    <col min="11269" max="11269" width="13" style="1" customWidth="1"/>
    <col min="11270" max="11270" width="0" style="1" hidden="1" customWidth="1"/>
    <col min="11271" max="11272" width="13.44140625" style="1" customWidth="1"/>
    <col min="11273" max="11273" width="15.33203125" style="1" customWidth="1"/>
    <col min="11274" max="11274" width="21.33203125" style="1" customWidth="1"/>
    <col min="11275" max="11523" width="10.88671875" style="1"/>
    <col min="11524" max="11524" width="59.44140625" style="1" customWidth="1"/>
    <col min="11525" max="11525" width="13" style="1" customWidth="1"/>
    <col min="11526" max="11526" width="0" style="1" hidden="1" customWidth="1"/>
    <col min="11527" max="11528" width="13.44140625" style="1" customWidth="1"/>
    <col min="11529" max="11529" width="15.33203125" style="1" customWidth="1"/>
    <col min="11530" max="11530" width="21.33203125" style="1" customWidth="1"/>
    <col min="11531" max="11779" width="10.88671875" style="1"/>
    <col min="11780" max="11780" width="59.44140625" style="1" customWidth="1"/>
    <col min="11781" max="11781" width="13" style="1" customWidth="1"/>
    <col min="11782" max="11782" width="0" style="1" hidden="1" customWidth="1"/>
    <col min="11783" max="11784" width="13.44140625" style="1" customWidth="1"/>
    <col min="11785" max="11785" width="15.33203125" style="1" customWidth="1"/>
    <col min="11786" max="11786" width="21.33203125" style="1" customWidth="1"/>
    <col min="11787" max="12035" width="10.88671875" style="1"/>
    <col min="12036" max="12036" width="59.44140625" style="1" customWidth="1"/>
    <col min="12037" max="12037" width="13" style="1" customWidth="1"/>
    <col min="12038" max="12038" width="0" style="1" hidden="1" customWidth="1"/>
    <col min="12039" max="12040" width="13.44140625" style="1" customWidth="1"/>
    <col min="12041" max="12041" width="15.33203125" style="1" customWidth="1"/>
    <col min="12042" max="12042" width="21.33203125" style="1" customWidth="1"/>
    <col min="12043" max="12291" width="10.88671875" style="1"/>
    <col min="12292" max="12292" width="59.44140625" style="1" customWidth="1"/>
    <col min="12293" max="12293" width="13" style="1" customWidth="1"/>
    <col min="12294" max="12294" width="0" style="1" hidden="1" customWidth="1"/>
    <col min="12295" max="12296" width="13.44140625" style="1" customWidth="1"/>
    <col min="12297" max="12297" width="15.33203125" style="1" customWidth="1"/>
    <col min="12298" max="12298" width="21.33203125" style="1" customWidth="1"/>
    <col min="12299" max="12547" width="10.88671875" style="1"/>
    <col min="12548" max="12548" width="59.44140625" style="1" customWidth="1"/>
    <col min="12549" max="12549" width="13" style="1" customWidth="1"/>
    <col min="12550" max="12550" width="0" style="1" hidden="1" customWidth="1"/>
    <col min="12551" max="12552" width="13.44140625" style="1" customWidth="1"/>
    <col min="12553" max="12553" width="15.33203125" style="1" customWidth="1"/>
    <col min="12554" max="12554" width="21.33203125" style="1" customWidth="1"/>
    <col min="12555" max="12803" width="10.88671875" style="1"/>
    <col min="12804" max="12804" width="59.44140625" style="1" customWidth="1"/>
    <col min="12805" max="12805" width="13" style="1" customWidth="1"/>
    <col min="12806" max="12806" width="0" style="1" hidden="1" customWidth="1"/>
    <col min="12807" max="12808" width="13.44140625" style="1" customWidth="1"/>
    <col min="12809" max="12809" width="15.33203125" style="1" customWidth="1"/>
    <col min="12810" max="12810" width="21.33203125" style="1" customWidth="1"/>
    <col min="12811" max="13059" width="10.88671875" style="1"/>
    <col min="13060" max="13060" width="59.44140625" style="1" customWidth="1"/>
    <col min="13061" max="13061" width="13" style="1" customWidth="1"/>
    <col min="13062" max="13062" width="0" style="1" hidden="1" customWidth="1"/>
    <col min="13063" max="13064" width="13.44140625" style="1" customWidth="1"/>
    <col min="13065" max="13065" width="15.33203125" style="1" customWidth="1"/>
    <col min="13066" max="13066" width="21.33203125" style="1" customWidth="1"/>
    <col min="13067" max="13315" width="10.88671875" style="1"/>
    <col min="13316" max="13316" width="59.44140625" style="1" customWidth="1"/>
    <col min="13317" max="13317" width="13" style="1" customWidth="1"/>
    <col min="13318" max="13318" width="0" style="1" hidden="1" customWidth="1"/>
    <col min="13319" max="13320" width="13.44140625" style="1" customWidth="1"/>
    <col min="13321" max="13321" width="15.33203125" style="1" customWidth="1"/>
    <col min="13322" max="13322" width="21.33203125" style="1" customWidth="1"/>
    <col min="13323" max="13571" width="10.88671875" style="1"/>
    <col min="13572" max="13572" width="59.44140625" style="1" customWidth="1"/>
    <col min="13573" max="13573" width="13" style="1" customWidth="1"/>
    <col min="13574" max="13574" width="0" style="1" hidden="1" customWidth="1"/>
    <col min="13575" max="13576" width="13.44140625" style="1" customWidth="1"/>
    <col min="13577" max="13577" width="15.33203125" style="1" customWidth="1"/>
    <col min="13578" max="13578" width="21.33203125" style="1" customWidth="1"/>
    <col min="13579" max="13827" width="10.88671875" style="1"/>
    <col min="13828" max="13828" width="59.44140625" style="1" customWidth="1"/>
    <col min="13829" max="13829" width="13" style="1" customWidth="1"/>
    <col min="13830" max="13830" width="0" style="1" hidden="1" customWidth="1"/>
    <col min="13831" max="13832" width="13.44140625" style="1" customWidth="1"/>
    <col min="13833" max="13833" width="15.33203125" style="1" customWidth="1"/>
    <col min="13834" max="13834" width="21.33203125" style="1" customWidth="1"/>
    <col min="13835" max="14083" width="10.88671875" style="1"/>
    <col min="14084" max="14084" width="59.44140625" style="1" customWidth="1"/>
    <col min="14085" max="14085" width="13" style="1" customWidth="1"/>
    <col min="14086" max="14086" width="0" style="1" hidden="1" customWidth="1"/>
    <col min="14087" max="14088" width="13.44140625" style="1" customWidth="1"/>
    <col min="14089" max="14089" width="15.33203125" style="1" customWidth="1"/>
    <col min="14090" max="14090" width="21.33203125" style="1" customWidth="1"/>
    <col min="14091" max="14339" width="10.88671875" style="1"/>
    <col min="14340" max="14340" width="59.44140625" style="1" customWidth="1"/>
    <col min="14341" max="14341" width="13" style="1" customWidth="1"/>
    <col min="14342" max="14342" width="0" style="1" hidden="1" customWidth="1"/>
    <col min="14343" max="14344" width="13.44140625" style="1" customWidth="1"/>
    <col min="14345" max="14345" width="15.33203125" style="1" customWidth="1"/>
    <col min="14346" max="14346" width="21.33203125" style="1" customWidth="1"/>
    <col min="14347" max="14595" width="10.88671875" style="1"/>
    <col min="14596" max="14596" width="59.44140625" style="1" customWidth="1"/>
    <col min="14597" max="14597" width="13" style="1" customWidth="1"/>
    <col min="14598" max="14598" width="0" style="1" hidden="1" customWidth="1"/>
    <col min="14599" max="14600" width="13.44140625" style="1" customWidth="1"/>
    <col min="14601" max="14601" width="15.33203125" style="1" customWidth="1"/>
    <col min="14602" max="14602" width="21.33203125" style="1" customWidth="1"/>
    <col min="14603" max="14851" width="10.88671875" style="1"/>
    <col min="14852" max="14852" width="59.44140625" style="1" customWidth="1"/>
    <col min="14853" max="14853" width="13" style="1" customWidth="1"/>
    <col min="14854" max="14854" width="0" style="1" hidden="1" customWidth="1"/>
    <col min="14855" max="14856" width="13.44140625" style="1" customWidth="1"/>
    <col min="14857" max="14857" width="15.33203125" style="1" customWidth="1"/>
    <col min="14858" max="14858" width="21.33203125" style="1" customWidth="1"/>
    <col min="14859" max="15107" width="10.88671875" style="1"/>
    <col min="15108" max="15108" width="59.44140625" style="1" customWidth="1"/>
    <col min="15109" max="15109" width="13" style="1" customWidth="1"/>
    <col min="15110" max="15110" width="0" style="1" hidden="1" customWidth="1"/>
    <col min="15111" max="15112" width="13.44140625" style="1" customWidth="1"/>
    <col min="15113" max="15113" width="15.33203125" style="1" customWidth="1"/>
    <col min="15114" max="15114" width="21.33203125" style="1" customWidth="1"/>
    <col min="15115" max="15363" width="10.88671875" style="1"/>
    <col min="15364" max="15364" width="59.44140625" style="1" customWidth="1"/>
    <col min="15365" max="15365" width="13" style="1" customWidth="1"/>
    <col min="15366" max="15366" width="0" style="1" hidden="1" customWidth="1"/>
    <col min="15367" max="15368" width="13.44140625" style="1" customWidth="1"/>
    <col min="15369" max="15369" width="15.33203125" style="1" customWidth="1"/>
    <col min="15370" max="15370" width="21.33203125" style="1" customWidth="1"/>
    <col min="15371" max="15619" width="10.88671875" style="1"/>
    <col min="15620" max="15620" width="59.44140625" style="1" customWidth="1"/>
    <col min="15621" max="15621" width="13" style="1" customWidth="1"/>
    <col min="15622" max="15622" width="0" style="1" hidden="1" customWidth="1"/>
    <col min="15623" max="15624" width="13.44140625" style="1" customWidth="1"/>
    <col min="15625" max="15625" width="15.33203125" style="1" customWidth="1"/>
    <col min="15626" max="15626" width="21.33203125" style="1" customWidth="1"/>
    <col min="15627" max="15875" width="10.88671875" style="1"/>
    <col min="15876" max="15876" width="59.44140625" style="1" customWidth="1"/>
    <col min="15877" max="15877" width="13" style="1" customWidth="1"/>
    <col min="15878" max="15878" width="0" style="1" hidden="1" customWidth="1"/>
    <col min="15879" max="15880" width="13.44140625" style="1" customWidth="1"/>
    <col min="15881" max="15881" width="15.33203125" style="1" customWidth="1"/>
    <col min="15882" max="15882" width="21.33203125" style="1" customWidth="1"/>
    <col min="15883" max="16131" width="10.88671875" style="1"/>
    <col min="16132" max="16132" width="59.44140625" style="1" customWidth="1"/>
    <col min="16133" max="16133" width="13" style="1" customWidth="1"/>
    <col min="16134" max="16134" width="0" style="1" hidden="1" customWidth="1"/>
    <col min="16135" max="16136" width="13.44140625" style="1" customWidth="1"/>
    <col min="16137" max="16137" width="15.33203125" style="1" customWidth="1"/>
    <col min="16138" max="16138" width="21.33203125" style="1" customWidth="1"/>
    <col min="16139" max="16384" width="10.88671875" style="1"/>
  </cols>
  <sheetData>
    <row r="1" spans="3:12" x14ac:dyDescent="0.3">
      <c r="D1" s="48" t="s">
        <v>17</v>
      </c>
      <c r="E1" s="48"/>
      <c r="F1" s="48"/>
      <c r="G1" s="48"/>
      <c r="H1" s="48"/>
      <c r="I1" s="48"/>
      <c r="J1" s="48"/>
    </row>
    <row r="2" spans="3:12" x14ac:dyDescent="0.3">
      <c r="D2" s="49" t="s">
        <v>18</v>
      </c>
      <c r="E2" s="49"/>
      <c r="F2" s="49"/>
      <c r="G2" s="49"/>
      <c r="H2" s="49"/>
      <c r="I2" s="49"/>
      <c r="J2" s="49"/>
      <c r="K2" s="21"/>
      <c r="L2" s="21"/>
    </row>
    <row r="3" spans="3:12" x14ac:dyDescent="0.3">
      <c r="C3" s="2"/>
    </row>
    <row r="4" spans="3:12" x14ac:dyDescent="0.3">
      <c r="C4" s="2"/>
    </row>
    <row r="5" spans="3:12" x14ac:dyDescent="0.3">
      <c r="C5" s="2"/>
    </row>
    <row r="6" spans="3:12" ht="72.900000000000006" customHeight="1" x14ac:dyDescent="0.3">
      <c r="D6" s="50" t="s">
        <v>0</v>
      </c>
      <c r="E6" s="50"/>
      <c r="F6" s="50"/>
      <c r="G6" s="50"/>
      <c r="H6" s="50"/>
      <c r="I6" s="50"/>
      <c r="J6" s="50"/>
      <c r="K6" s="3"/>
    </row>
    <row r="7" spans="3:12" ht="15.9" customHeight="1" x14ac:dyDescent="0.3">
      <c r="C7" s="2"/>
    </row>
    <row r="8" spans="3:12" ht="15.9" customHeight="1" x14ac:dyDescent="0.3">
      <c r="D8" s="47" t="s">
        <v>1</v>
      </c>
      <c r="E8" s="47"/>
      <c r="F8" s="47"/>
      <c r="G8" s="47"/>
      <c r="H8" s="47"/>
      <c r="I8" s="47"/>
      <c r="J8" s="47"/>
    </row>
    <row r="9" spans="3:12" ht="15.9" customHeight="1" x14ac:dyDescent="0.3">
      <c r="C9" s="5"/>
    </row>
    <row r="10" spans="3:12" ht="15.9" customHeight="1" x14ac:dyDescent="0.3">
      <c r="D10" s="6" t="str">
        <f>[2]Tarifas!B9</f>
        <v>Cargueros &amp; Portacontenedores (por Mt Eslora, Hora o fracción, hasta 70,000 TRB)</v>
      </c>
      <c r="J10" s="7">
        <f>+[2]Tarifas!I9</f>
        <v>1</v>
      </c>
    </row>
    <row r="11" spans="3:12" ht="15.9" customHeight="1" x14ac:dyDescent="0.3">
      <c r="D11" s="6" t="str">
        <f>[2]Tarifas!B10</f>
        <v>Portacontenedores (por Ton Registro Bruto, Hora o fracción, mas de 70,000 TRB)</v>
      </c>
      <c r="J11" s="8">
        <f>+[2]Tarifas!I10</f>
        <v>5.4999999999999997E-3</v>
      </c>
    </row>
    <row r="12" spans="3:12" ht="15.9" customHeight="1" x14ac:dyDescent="0.3">
      <c r="D12" s="6" t="str">
        <f>[2]Tarifas!B11</f>
        <v>Cruceros de pasajeros (por TRB/Dia o fraccion)</v>
      </c>
      <c r="J12" s="7">
        <f>+[2]Tarifas!I11</f>
        <v>0.13</v>
      </c>
    </row>
    <row r="13" spans="3:12" ht="15.9" customHeight="1" x14ac:dyDescent="0.3">
      <c r="D13" s="6"/>
      <c r="J13" s="7"/>
    </row>
    <row r="14" spans="3:12" ht="15.9" customHeight="1" x14ac:dyDescent="0.3">
      <c r="D14" s="6" t="str">
        <f>[2]Tarifas!B13</f>
        <v>Artefactos Navales, Naves Militares y Barcos Pesqueros</v>
      </c>
      <c r="J14" s="7"/>
    </row>
    <row r="15" spans="3:12" ht="15.9" customHeight="1" x14ac:dyDescent="0.3">
      <c r="D15" s="6" t="str">
        <f>[2]Tarifas!B14</f>
        <v xml:space="preserve">  - Menos y hasta 80 mts eslora (valor fijo, por día o fracción)  </v>
      </c>
      <c r="J15" s="9">
        <f>+[2]Tarifas!I14</f>
        <v>780</v>
      </c>
    </row>
    <row r="16" spans="3:12" ht="15.9" customHeight="1" x14ac:dyDescent="0.3">
      <c r="D16" s="6" t="str">
        <f>[2]Tarifas!B15</f>
        <v xml:space="preserve">  - Mas de 80 mts eslora (valor fijo, por dia o fracción)</v>
      </c>
      <c r="J16" s="9">
        <f>+[2]Tarifas!I15</f>
        <v>1169</v>
      </c>
    </row>
    <row r="17" spans="3:10" ht="15.9" customHeight="1" x14ac:dyDescent="0.3">
      <c r="D17" s="6"/>
      <c r="J17" s="7"/>
    </row>
    <row r="18" spans="3:10" ht="15.9" customHeight="1" x14ac:dyDescent="0.3">
      <c r="D18" s="6" t="str">
        <f>[2]Tarifas!B17</f>
        <v>Naves Recreo</v>
      </c>
    </row>
    <row r="19" spans="3:10" ht="15.9" customHeight="1" x14ac:dyDescent="0.3">
      <c r="D19" s="6" t="str">
        <f>[2]Tarifas!B18</f>
        <v xml:space="preserve">  - Menos y hasta 40 mts eslora (valor fijo, por dia o fracción)</v>
      </c>
      <c r="J19" s="9">
        <f>+[2]Tarifas!I18</f>
        <v>1039</v>
      </c>
    </row>
    <row r="20" spans="3:10" ht="15.9" customHeight="1" x14ac:dyDescent="0.3">
      <c r="D20" s="6" t="str">
        <f>[2]Tarifas!B19</f>
        <v xml:space="preserve">  - Mas de 40 mts eslora (valor fijo, por dia o fracción)</v>
      </c>
      <c r="J20" s="9">
        <f>+[2]Tarifas!I19</f>
        <v>1559</v>
      </c>
    </row>
    <row r="21" spans="3:10" ht="15.9" customHeight="1" x14ac:dyDescent="0.3">
      <c r="D21" s="6"/>
      <c r="J21" s="7"/>
    </row>
    <row r="22" spans="3:10" ht="36.9" customHeight="1" x14ac:dyDescent="0.3">
      <c r="D22" s="50" t="s">
        <v>2</v>
      </c>
      <c r="E22" s="50"/>
      <c r="F22" s="50"/>
      <c r="G22" s="50"/>
      <c r="H22" s="50"/>
      <c r="I22" s="50"/>
      <c r="J22" s="50"/>
    </row>
    <row r="23" spans="3:10" ht="15.9" customHeight="1" x14ac:dyDescent="0.3">
      <c r="C23" s="5"/>
      <c r="J23" s="7"/>
    </row>
    <row r="24" spans="3:10" ht="15.9" customHeight="1" x14ac:dyDescent="0.3">
      <c r="D24" s="47" t="s">
        <v>3</v>
      </c>
      <c r="E24" s="47"/>
      <c r="F24" s="47"/>
      <c r="G24" s="47"/>
      <c r="H24" s="47"/>
      <c r="I24" s="47"/>
      <c r="J24" s="47"/>
    </row>
    <row r="25" spans="3:10" ht="15.9" customHeight="1" x14ac:dyDescent="0.3">
      <c r="D25" s="4"/>
      <c r="E25" s="4"/>
      <c r="F25" s="4"/>
      <c r="G25" s="4"/>
      <c r="H25" s="4"/>
      <c r="J25" s="7"/>
    </row>
    <row r="26" spans="3:10" ht="15.9" customHeight="1" x14ac:dyDescent="0.3">
      <c r="D26" s="1" t="str">
        <f>[2]Tarifas!B23</f>
        <v>Contenedor de 20' Lleno (por Cont)</v>
      </c>
      <c r="J26" s="9">
        <f>+[2]Tarifas!I23</f>
        <v>152</v>
      </c>
    </row>
    <row r="27" spans="3:10" ht="15.9" customHeight="1" x14ac:dyDescent="0.3">
      <c r="D27" s="1" t="str">
        <f>[2]Tarifas!B24</f>
        <v>Contenedor de 40' Lleno (por Cont)</v>
      </c>
      <c r="J27" s="9">
        <f>+[2]Tarifas!I24</f>
        <v>208</v>
      </c>
    </row>
    <row r="28" spans="3:10" ht="15.9" customHeight="1" x14ac:dyDescent="0.3">
      <c r="D28" s="1" t="str">
        <f>[2]Tarifas!B25</f>
        <v>Cont Extradim 45´ Lleno (por Cont)</v>
      </c>
      <c r="J28" s="9">
        <f>+[2]Tarifas!I25</f>
        <v>230</v>
      </c>
    </row>
    <row r="29" spans="3:10" ht="15.9" customHeight="1" x14ac:dyDescent="0.3">
      <c r="D29" s="1" t="str">
        <f>[2]Tarifas!B26</f>
        <v>Cont Iso, Flat Rack y Open Top 20´ Lleno (por Cont)</v>
      </c>
      <c r="J29" s="9">
        <f>+[2]Tarifas!I26</f>
        <v>190</v>
      </c>
    </row>
    <row r="30" spans="3:10" ht="15.9" customHeight="1" x14ac:dyDescent="0.3">
      <c r="D30" s="1" t="str">
        <f>[2]Tarifas!B27</f>
        <v xml:space="preserve">Cont Flat Rack y Open Top 40´ Lleno (por Cont) </v>
      </c>
      <c r="J30" s="9">
        <f>+[2]Tarifas!I27</f>
        <v>260</v>
      </c>
    </row>
    <row r="31" spans="3:10" ht="15.9" customHeight="1" x14ac:dyDescent="0.3">
      <c r="D31" s="1" t="str">
        <f>[2]Tarifas!B28</f>
        <v>Carga Suelta (por Ton)</v>
      </c>
      <c r="J31" s="7">
        <f>+[2]Tarifas!I28</f>
        <v>7.7</v>
      </c>
    </row>
    <row r="32" spans="3:10" ht="15.9" customHeight="1" x14ac:dyDescent="0.3">
      <c r="J32" s="10"/>
    </row>
    <row r="33" spans="4:10" ht="15.9" customHeight="1" x14ac:dyDescent="0.3">
      <c r="D33" s="1" t="str">
        <f>[2]Tarifas!B30</f>
        <v>Contenedores Vacios 20' o 40' (por Cont)</v>
      </c>
      <c r="J33" s="7">
        <f>+[2]Tarifas!I30</f>
        <v>32.5</v>
      </c>
    </row>
    <row r="34" spans="4:10" ht="15.9" customHeight="1" x14ac:dyDescent="0.3">
      <c r="D34" s="1" t="str">
        <f>[2]Tarifas!B31</f>
        <v>Conts Tránsito Internacional 20' o 40' Lleno (por Cont)</v>
      </c>
      <c r="J34" s="7">
        <f>+[2]Tarifas!I31</f>
        <v>57</v>
      </c>
    </row>
    <row r="35" spans="4:10" ht="15.9" customHeight="1" x14ac:dyDescent="0.3">
      <c r="D35" s="1" t="str">
        <f>[2]Tarifas!B32</f>
        <v>Conts Tránsito Internacional 20' o 40' Vacio (por Cont)</v>
      </c>
      <c r="J35" s="7">
        <f>+[2]Tarifas!I32</f>
        <v>32</v>
      </c>
    </row>
    <row r="36" spans="4:10" ht="15.9" customHeight="1" x14ac:dyDescent="0.3">
      <c r="D36" s="1" t="str">
        <f>[2]Tarifas!B33</f>
        <v>Reestibas Movilizadas 20' o 40' via Muelle Llenas (por Cont)</v>
      </c>
      <c r="F36" s="5"/>
      <c r="J36" s="7">
        <f>+[2]Tarifas!I33</f>
        <v>40.6</v>
      </c>
    </row>
    <row r="37" spans="4:10" ht="15.9" customHeight="1" x14ac:dyDescent="0.3">
      <c r="D37" s="1" t="str">
        <f>[2]Tarifas!B34</f>
        <v>Reestibas Movilizadas 20' o 40' via Muelle Vacias (por Cont)</v>
      </c>
      <c r="F37" s="5"/>
      <c r="J37" s="7">
        <f>+[2]Tarifas!I34</f>
        <v>45.2</v>
      </c>
    </row>
    <row r="38" spans="4:10" ht="15.9" customHeight="1" x14ac:dyDescent="0.3">
      <c r="J38" s="10"/>
    </row>
    <row r="39" spans="4:10" ht="15.9" customHeight="1" x14ac:dyDescent="0.3">
      <c r="D39" s="1" t="str">
        <f>[2]Tarifas!B36</f>
        <v>Carga General en Transitto (por Ton)</v>
      </c>
      <c r="J39" s="7">
        <f>+[2]Tarifas!I36</f>
        <v>6.1</v>
      </c>
    </row>
    <row r="40" spans="4:10" ht="15.9" customHeight="1" x14ac:dyDescent="0.3">
      <c r="D40" s="1" t="str">
        <f>[2]Tarifas!B37</f>
        <v>Vehiculos menores a 20 Mts3/U (por Und)</v>
      </c>
      <c r="J40" s="9">
        <f>+[2]Tarifas!I37</f>
        <v>85</v>
      </c>
    </row>
    <row r="41" spans="4:10" ht="15.9" customHeight="1" x14ac:dyDescent="0.3">
      <c r="D41" s="1" t="str">
        <f>[2]Tarifas!B38</f>
        <v>Vehiculos entre a 20 y 40 Mts3/U (por Und)</v>
      </c>
      <c r="J41" s="9">
        <f>+[2]Tarifas!I38</f>
        <v>116</v>
      </c>
    </row>
    <row r="42" spans="4:10" ht="15.9" customHeight="1" x14ac:dyDescent="0.3">
      <c r="D42" s="1" t="str">
        <f>[2]Tarifas!B39</f>
        <v>Vehiculos mayores a 40 Mts3/U (por Und)</v>
      </c>
      <c r="J42" s="9">
        <f>+[2]Tarifas!I39</f>
        <v>211</v>
      </c>
    </row>
    <row r="43" spans="4:10" ht="15.9" customHeight="1" x14ac:dyDescent="0.3">
      <c r="D43" s="1" t="str">
        <f>[2]Tarifas!B40</f>
        <v>Maquinaria Industrial (por Und)</v>
      </c>
      <c r="J43" s="9">
        <f>+[2]Tarifas!I40</f>
        <v>522</v>
      </c>
    </row>
    <row r="44" spans="4:10" ht="15.9" hidden="1" customHeight="1" x14ac:dyDescent="0.3">
      <c r="J44" s="10"/>
    </row>
    <row r="45" spans="4:10" ht="15.9" hidden="1" customHeight="1" x14ac:dyDescent="0.3">
      <c r="D45" s="1" t="str">
        <f>[2]Tarifas!B42</f>
        <v>Pasajero de Turismo (por Pax)</v>
      </c>
      <c r="J45" s="10">
        <f>+[2]Tarifas!I42</f>
        <v>10.6</v>
      </c>
    </row>
    <row r="46" spans="4:10" ht="15.9" customHeight="1" x14ac:dyDescent="0.3">
      <c r="J46" s="10"/>
    </row>
    <row r="47" spans="4:10" ht="15.9" customHeight="1" x14ac:dyDescent="0.3">
      <c r="D47" s="6" t="s">
        <v>4</v>
      </c>
      <c r="E47" s="11" t="s">
        <v>5</v>
      </c>
      <c r="J47" s="10"/>
    </row>
    <row r="48" spans="4:10" ht="15.9" customHeight="1" x14ac:dyDescent="0.3">
      <c r="D48" s="6" t="s">
        <v>6</v>
      </c>
      <c r="E48" s="11" t="s">
        <v>7</v>
      </c>
      <c r="J48" s="10"/>
    </row>
    <row r="49" spans="4:10" ht="15.9" customHeight="1" x14ac:dyDescent="0.3">
      <c r="E49" s="6" t="s">
        <v>8</v>
      </c>
      <c r="J49" s="10"/>
    </row>
    <row r="50" spans="4:10" ht="15.9" customHeight="1" x14ac:dyDescent="0.3">
      <c r="J50" s="10"/>
    </row>
    <row r="51" spans="4:10" ht="15.9" customHeight="1" x14ac:dyDescent="0.3">
      <c r="D51" s="47" t="s">
        <v>9</v>
      </c>
      <c r="E51" s="47"/>
      <c r="F51" s="47"/>
      <c r="G51" s="47"/>
      <c r="H51" s="47"/>
      <c r="I51" s="47"/>
      <c r="J51" s="47"/>
    </row>
    <row r="52" spans="4:10" ht="15.9" customHeight="1" x14ac:dyDescent="0.3">
      <c r="D52" s="4"/>
      <c r="E52" s="4"/>
      <c r="F52" s="4"/>
      <c r="G52" s="4"/>
      <c r="H52" s="4"/>
      <c r="I52" s="4"/>
      <c r="J52" s="4"/>
    </row>
    <row r="53" spans="4:10" ht="15.9" customHeight="1" x14ac:dyDescent="0.3">
      <c r="D53" s="6" t="str">
        <f>[2]Tarifas!B45</f>
        <v>Contenedor de 20' Lleno Maritimo (por Cont)</v>
      </c>
      <c r="J53" s="7">
        <f>+[2]Tarifas!I45</f>
        <v>20</v>
      </c>
    </row>
    <row r="54" spans="4:10" ht="15.9" customHeight="1" x14ac:dyDescent="0.3">
      <c r="D54" s="6" t="str">
        <f>[2]Tarifas!B46</f>
        <v>Contenedor de 40' Lleno Maritimo (por Cont)</v>
      </c>
      <c r="J54" s="7">
        <f>+[2]Tarifas!I46</f>
        <v>20</v>
      </c>
    </row>
    <row r="55" spans="4:10" ht="15.9" customHeight="1" x14ac:dyDescent="0.3">
      <c r="D55" s="6" t="str">
        <f>[2]Tarifas!B47</f>
        <v>Contenedor de 45' Lleno Maritimo (por Cont)</v>
      </c>
      <c r="J55" s="7">
        <f>+[2]Tarifas!I47</f>
        <v>20</v>
      </c>
    </row>
    <row r="56" spans="4:10" ht="15.9" customHeight="1" x14ac:dyDescent="0.3">
      <c r="D56" s="6" t="str">
        <f>[2]Tarifas!B48</f>
        <v>Contenedores Vacios 20' o 40' Maritimo (por Cont)</v>
      </c>
      <c r="J56" s="7">
        <f>+[2]Tarifas!I48</f>
        <v>6.5</v>
      </c>
    </row>
    <row r="57" spans="4:10" ht="15.9" customHeight="1" x14ac:dyDescent="0.3">
      <c r="D57" s="6" t="str">
        <f>[2]Tarifas!B49</f>
        <v>Contenedores Tránsito Internacional 20' o 40' Lleno (por Cont)</v>
      </c>
      <c r="J57" s="7">
        <f>+[2]Tarifas!I49</f>
        <v>6.5</v>
      </c>
    </row>
    <row r="58" spans="4:10" ht="15.9" customHeight="1" x14ac:dyDescent="0.3">
      <c r="D58" s="6" t="str">
        <f>[2]Tarifas!B50</f>
        <v>Contenedores Tránsito Internacional 20' o 40' Vacio (por Cont)</v>
      </c>
      <c r="J58" s="7">
        <f>+[2]Tarifas!I50</f>
        <v>2</v>
      </c>
    </row>
    <row r="59" spans="4:10" ht="15.9" customHeight="1" x14ac:dyDescent="0.3">
      <c r="D59" s="6" t="str">
        <f>[2]Tarifas!B51</f>
        <v>Reestibas Movilizadas 20' o 40' via Muelle (por Mov)</v>
      </c>
      <c r="E59" s="5"/>
      <c r="J59" s="7">
        <f>+[2]Tarifas!I51</f>
        <v>4.5</v>
      </c>
    </row>
    <row r="60" spans="4:10" ht="15.9" customHeight="1" x14ac:dyDescent="0.3">
      <c r="D60" s="6"/>
      <c r="J60" s="7"/>
    </row>
    <row r="61" spans="4:10" ht="15.9" customHeight="1" x14ac:dyDescent="0.3">
      <c r="D61" s="6" t="str">
        <f>[2]Tarifas!B53</f>
        <v>Carga Suelta Tons Maritimo (por Ton)</v>
      </c>
      <c r="J61" s="7">
        <f>+[2]Tarifas!I53</f>
        <v>1.28</v>
      </c>
    </row>
    <row r="62" spans="4:10" ht="15.9" customHeight="1" x14ac:dyDescent="0.3">
      <c r="D62" s="6" t="str">
        <f>[2]Tarifas!B54</f>
        <v>Carga General Movilizada Terrestre (por Ton)</v>
      </c>
      <c r="J62" s="7">
        <f>+[2]Tarifas!I54</f>
        <v>0.32</v>
      </c>
    </row>
    <row r="63" spans="4:10" ht="15.9" customHeight="1" x14ac:dyDescent="0.3">
      <c r="D63" s="6"/>
      <c r="F63" s="5"/>
      <c r="J63" s="7"/>
    </row>
    <row r="64" spans="4:10" ht="15.9" customHeight="1" x14ac:dyDescent="0.3">
      <c r="D64" s="6" t="str">
        <f>[2]Tarifas!B56</f>
        <v>Mov Vertical/Horiz Conts Lleno o Vacio Terrestre (por Mov)</v>
      </c>
      <c r="E64" s="5"/>
      <c r="J64" s="7">
        <f>+[2]Tarifas!I56</f>
        <v>3</v>
      </c>
    </row>
    <row r="65" spans="4:10" ht="15.9" customHeight="1" x14ac:dyDescent="0.3">
      <c r="D65" s="6"/>
      <c r="E65" s="5"/>
      <c r="J65" s="7"/>
    </row>
    <row r="66" spans="4:10" ht="15.9" customHeight="1" x14ac:dyDescent="0.3">
      <c r="D66" s="6" t="str">
        <f>[2]Tarifas!B58</f>
        <v>Pilotaje (por Maniobra)</v>
      </c>
      <c r="J66" s="7">
        <f>+[2]Tarifas!I58</f>
        <v>17.399999999999999</v>
      </c>
    </row>
    <row r="67" spans="4:10" ht="15.9" customHeight="1" x14ac:dyDescent="0.3">
      <c r="D67" s="6" t="str">
        <f>[2]Tarifas!B59</f>
        <v>Remolcador (por Maniobra)</v>
      </c>
      <c r="J67" s="7">
        <f>+[2]Tarifas!I59</f>
        <v>49.3</v>
      </c>
    </row>
    <row r="68" spans="4:10" ht="15.9" customHeight="1" x14ac:dyDescent="0.3">
      <c r="D68" s="6" t="str">
        <f>[2]Tarifas!B60</f>
        <v>Suministro de Combustible (por Ton)</v>
      </c>
      <c r="J68" s="7">
        <f>+[2]Tarifas!I60</f>
        <v>3.25</v>
      </c>
    </row>
    <row r="69" spans="4:10" ht="15.9" customHeight="1" x14ac:dyDescent="0.3">
      <c r="D69" s="6" t="str">
        <f>[2]Tarifas!B61</f>
        <v>Servicios de Aseo, Retiro de Sentinas (por Op)</v>
      </c>
      <c r="J69" s="7">
        <f>+[2]Tarifas!I61</f>
        <v>131</v>
      </c>
    </row>
    <row r="70" spans="4:10" ht="15.9" customHeight="1" x14ac:dyDescent="0.3">
      <c r="D70" s="6" t="str">
        <f>[2]Tarifas!B62</f>
        <v>Servicios de Aprovisionamiento de Barcos (por Op)</v>
      </c>
      <c r="J70" s="7">
        <f>+[2]Tarifas!I62</f>
        <v>160</v>
      </c>
    </row>
    <row r="71" spans="4:10" ht="15.9" customHeight="1" x14ac:dyDescent="0.3">
      <c r="D71" s="6" t="str">
        <f>[2]Tarifas!B63</f>
        <v>Servicios de Reparación de Motonaves (por Op)</v>
      </c>
      <c r="J71" s="7">
        <f>+[2]Tarifas!I63</f>
        <v>348</v>
      </c>
    </row>
    <row r="72" spans="4:10" ht="15.9" customHeight="1" x14ac:dyDescent="0.3">
      <c r="D72" s="6" t="str">
        <f>[2]Tarifas!B64</f>
        <v>Servicios de Fumigación (por Servicio)</v>
      </c>
      <c r="J72" s="7">
        <f>+[2]Tarifas!I64</f>
        <v>26</v>
      </c>
    </row>
    <row r="73" spans="4:10" ht="15.9" customHeight="1" x14ac:dyDescent="0.3">
      <c r="D73" s="6" t="str">
        <f>[2]Tarifas!B65</f>
        <v>Servicios varios de Inspección (por Servicio)</v>
      </c>
      <c r="E73" s="5"/>
      <c r="J73" s="7">
        <f>+[2]Tarifas!I65</f>
        <v>110</v>
      </c>
    </row>
    <row r="74" spans="4:10" ht="15.9" customHeight="1" x14ac:dyDescent="0.3">
      <c r="D74" s="6"/>
      <c r="E74" s="5"/>
      <c r="J74" s="7"/>
    </row>
    <row r="75" spans="4:10" ht="15.9" hidden="1" customHeight="1" x14ac:dyDescent="0.3">
      <c r="D75" s="6" t="str">
        <f>[2]Tarifas!B67</f>
        <v>Veh en Op Portuaria Shorex 4-9 pasajeros (por Unidad)</v>
      </c>
      <c r="E75" s="5"/>
      <c r="J75" s="7">
        <f>+[2]Tarifas!I67</f>
        <v>3.8</v>
      </c>
    </row>
    <row r="76" spans="4:10" ht="15.9" hidden="1" customHeight="1" x14ac:dyDescent="0.3">
      <c r="D76" s="6" t="str">
        <f>[2]Tarifas!B68</f>
        <v>Veh en Op Portuaria Shorex 10-19 pasajeros (por Unidad)</v>
      </c>
      <c r="E76" s="5"/>
      <c r="J76" s="7">
        <f>+[2]Tarifas!I68</f>
        <v>13</v>
      </c>
    </row>
    <row r="77" spans="4:10" ht="15.9" hidden="1" customHeight="1" x14ac:dyDescent="0.3">
      <c r="D77" s="6" t="str">
        <f>[2]Tarifas!B69</f>
        <v>Veh en Op Portuaria Shorex 20-32 pasajeros (por Unidad)</v>
      </c>
      <c r="J77" s="7">
        <f>+[2]Tarifas!I69</f>
        <v>46.5</v>
      </c>
    </row>
    <row r="78" spans="4:10" ht="15.9" hidden="1" customHeight="1" x14ac:dyDescent="0.3">
      <c r="D78" s="6" t="str">
        <f>[2]Tarifas!B70</f>
        <v>Veh en Op Portuaria Shorex 33-40 pasajeros (por Unidad)</v>
      </c>
      <c r="J78" s="7">
        <f>+[2]Tarifas!I70</f>
        <v>54.5</v>
      </c>
    </row>
    <row r="79" spans="4:10" ht="15.9" hidden="1" customHeight="1" x14ac:dyDescent="0.3">
      <c r="D79" s="6" t="str">
        <f>[2]Tarifas!B71</f>
        <v>Veh en Op Port Shorex mas de 40 pasajeros (por Unidad)</v>
      </c>
      <c r="J79" s="7">
        <f>+[2]Tarifas!I71</f>
        <v>80</v>
      </c>
    </row>
    <row r="80" spans="4:10" ht="15.9" hidden="1" customHeight="1" x14ac:dyDescent="0.3">
      <c r="D80" s="6" t="str">
        <f>[2]Tarifas!B72</f>
        <v>Embarc Op Port Marit Shorex 1-18 pasajeros (por Unidad)</v>
      </c>
      <c r="E80" s="5"/>
      <c r="J80" s="7">
        <f>+[2]Tarifas!I72</f>
        <v>48.5</v>
      </c>
    </row>
    <row r="81" spans="3:10" ht="15.9" hidden="1" customHeight="1" x14ac:dyDescent="0.3">
      <c r="D81" s="6" t="str">
        <f>[2]Tarifas!B73</f>
        <v>Embarc Op Port Marit Shorex 19-26 pasajeros (por Unidad)</v>
      </c>
      <c r="E81" s="5"/>
      <c r="J81" s="7">
        <f>+[2]Tarifas!I73</f>
        <v>70.5</v>
      </c>
    </row>
    <row r="82" spans="3:10" ht="15.9" hidden="1" customHeight="1" x14ac:dyDescent="0.3">
      <c r="D82" s="6" t="str">
        <f>[2]Tarifas!B74</f>
        <v>Embarc Op Port Marit Shorex =27-40 pasajeros (por Unidad)</v>
      </c>
      <c r="E82" s="5"/>
      <c r="J82" s="7">
        <f>+[2]Tarifas!I74</f>
        <v>110</v>
      </c>
    </row>
    <row r="83" spans="3:10" ht="15.9" hidden="1" customHeight="1" x14ac:dyDescent="0.3">
      <c r="D83" s="6" t="str">
        <f>[2]Tarifas!B75</f>
        <v>Embarc  Op Port Marit Shorex 41-52 pasajeros (por Unidad)</v>
      </c>
      <c r="E83" s="5"/>
      <c r="J83" s="7">
        <f>+[2]Tarifas!I75</f>
        <v>145</v>
      </c>
    </row>
    <row r="84" spans="3:10" ht="15.9" hidden="1" customHeight="1" x14ac:dyDescent="0.3">
      <c r="D84" s="6" t="str">
        <f>[2]Tarifas!B76</f>
        <v>Embarc Op Port Marit Shorex 53-80 pasajeros (por Unidad)</v>
      </c>
      <c r="E84" s="5"/>
      <c r="J84" s="7">
        <f>+[2]Tarifas!I76</f>
        <v>220</v>
      </c>
    </row>
    <row r="85" spans="3:10" ht="15.9" hidden="1" customHeight="1" x14ac:dyDescent="0.3">
      <c r="D85" s="6" t="str">
        <f>[2]Tarifas!B77</f>
        <v>Embarc Op Port Marit Shorex 81-112 pasajeros (por Unidad)</v>
      </c>
      <c r="E85" s="5"/>
      <c r="J85" s="7">
        <f>+[2]Tarifas!I77</f>
        <v>310</v>
      </c>
    </row>
    <row r="86" spans="3:10" ht="15.9" hidden="1" customHeight="1" x14ac:dyDescent="0.3">
      <c r="D86" s="6" t="str">
        <f>[2]Tarifas!B78</f>
        <v>Embarc Op Port Marit Shorex mas de 112 pax (por Unidad)</v>
      </c>
      <c r="J86" s="7">
        <f>+[2]Tarifas!I78</f>
        <v>548</v>
      </c>
    </row>
    <row r="87" spans="3:10" ht="15.9" hidden="1" customHeight="1" x14ac:dyDescent="0.3">
      <c r="D87" s="6"/>
      <c r="J87" s="7"/>
    </row>
    <row r="88" spans="3:10" ht="15.9" customHeight="1" x14ac:dyDescent="0.3">
      <c r="D88" s="6" t="s">
        <v>6</v>
      </c>
      <c r="E88" s="11" t="s">
        <v>7</v>
      </c>
      <c r="F88" s="12"/>
      <c r="G88" s="12"/>
      <c r="H88" s="12"/>
      <c r="I88" s="12"/>
      <c r="J88" s="12"/>
    </row>
    <row r="89" spans="3:10" ht="15.9" customHeight="1" x14ac:dyDescent="0.3">
      <c r="E89" s="6" t="s">
        <v>8</v>
      </c>
    </row>
    <row r="90" spans="3:10" ht="15.9" customHeight="1" x14ac:dyDescent="0.3">
      <c r="C90" s="6"/>
    </row>
    <row r="91" spans="3:10" ht="15.9" customHeight="1" x14ac:dyDescent="0.3">
      <c r="D91" s="47" t="s">
        <v>10</v>
      </c>
      <c r="E91" s="47"/>
      <c r="F91" s="47"/>
      <c r="G91" s="47"/>
      <c r="H91" s="47"/>
      <c r="I91" s="47"/>
      <c r="J91" s="47"/>
    </row>
    <row r="92" spans="3:10" ht="15.9" customHeight="1" x14ac:dyDescent="0.3">
      <c r="C92" s="12"/>
    </row>
    <row r="93" spans="3:10" ht="15.9" customHeight="1" x14ac:dyDescent="0.3">
      <c r="C93" s="12"/>
      <c r="D93" s="13" t="s">
        <v>11</v>
      </c>
      <c r="E93" s="13"/>
      <c r="F93" s="13"/>
      <c r="G93" s="14" t="str">
        <f>[2]Tarifas!I83</f>
        <v>Dia 4 a 5</v>
      </c>
      <c r="H93" s="14" t="str">
        <f>[2]Tarifas!J83</f>
        <v>Día 6 al 9</v>
      </c>
      <c r="I93" s="14" t="str">
        <f>[2]Tarifas!K83</f>
        <v>Día 10 al 14</v>
      </c>
      <c r="J93" s="14" t="str">
        <f>[2]Tarifas!L83</f>
        <v>Día 15 en adel..</v>
      </c>
    </row>
    <row r="94" spans="3:10" ht="15.9" customHeight="1" x14ac:dyDescent="0.3">
      <c r="C94" s="12"/>
      <c r="D94" s="15" t="str">
        <f>[2]Tarifas!B84</f>
        <v>Contenedor de 20' Lleno (por Cont/Dia)</v>
      </c>
      <c r="E94" s="13"/>
      <c r="F94" s="13"/>
      <c r="G94" s="14">
        <f>[2]Tarifas!I84</f>
        <v>28.5</v>
      </c>
      <c r="H94" s="14">
        <f>[2]Tarifas!J84</f>
        <v>41</v>
      </c>
      <c r="I94" s="14">
        <f>[2]Tarifas!K84</f>
        <v>59.5</v>
      </c>
      <c r="J94" s="14">
        <f>[2]Tarifas!L84</f>
        <v>63.5</v>
      </c>
    </row>
    <row r="95" spans="3:10" ht="15.9" customHeight="1" x14ac:dyDescent="0.3">
      <c r="C95" s="12"/>
      <c r="D95" s="16" t="str">
        <f>[2]Tarifas!B85</f>
        <v>Contenedor de 40' Lleno (por Cont/Dia)</v>
      </c>
      <c r="G95" s="17">
        <f>[2]Tarifas!I85</f>
        <v>40</v>
      </c>
      <c r="H95" s="17">
        <f>[2]Tarifas!J85</f>
        <v>56.2</v>
      </c>
      <c r="I95" s="17">
        <f>[2]Tarifas!K85</f>
        <v>75.5</v>
      </c>
      <c r="J95" s="17">
        <f>[2]Tarifas!L85</f>
        <v>80.2</v>
      </c>
    </row>
    <row r="96" spans="3:10" ht="15.9" customHeight="1" x14ac:dyDescent="0.3">
      <c r="C96" s="12"/>
      <c r="D96" s="16" t="str">
        <f>[2]Tarifas!B86</f>
        <v>Contenedor de 45´ Lleno (por Cont/Dia)</v>
      </c>
      <c r="G96" s="17">
        <f>[2]Tarifas!I86</f>
        <v>49</v>
      </c>
      <c r="H96" s="17">
        <f>[2]Tarifas!J86</f>
        <v>71</v>
      </c>
      <c r="I96" s="17">
        <f>[2]Tarifas!K86</f>
        <v>90.7</v>
      </c>
      <c r="J96" s="17">
        <f>[2]Tarifas!L86</f>
        <v>97.2</v>
      </c>
    </row>
    <row r="97" spans="3:10" ht="15.9" customHeight="1" x14ac:dyDescent="0.3">
      <c r="C97" s="12"/>
      <c r="D97" s="16" t="str">
        <f>[2]Tarifas!B87</f>
        <v>Contenedor Open Top 20´ Lleno (por Cont/Dia)</v>
      </c>
      <c r="G97" s="17">
        <f>[2]Tarifas!I87</f>
        <v>55.5</v>
      </c>
      <c r="H97" s="17">
        <f>[2]Tarifas!J87</f>
        <v>76.099999999999994</v>
      </c>
      <c r="I97" s="17">
        <f>[2]Tarifas!K87</f>
        <v>96.3</v>
      </c>
      <c r="J97" s="17">
        <f>[2]Tarifas!L87</f>
        <v>103</v>
      </c>
    </row>
    <row r="98" spans="3:10" ht="15.9" customHeight="1" x14ac:dyDescent="0.3">
      <c r="C98" s="12"/>
      <c r="D98" s="16" t="str">
        <f>[2]Tarifas!B88</f>
        <v>Contenedor Open Top 40´ Lleno (por Cont/Dia)</v>
      </c>
      <c r="G98" s="17">
        <f>[2]Tarifas!I88</f>
        <v>77</v>
      </c>
      <c r="H98" s="17">
        <f>[2]Tarifas!J88</f>
        <v>96</v>
      </c>
      <c r="I98" s="17">
        <f>[2]Tarifas!K88</f>
        <v>117.6</v>
      </c>
      <c r="J98" s="17">
        <f>[2]Tarifas!L88</f>
        <v>126</v>
      </c>
    </row>
    <row r="99" spans="3:10" ht="15.9" customHeight="1" x14ac:dyDescent="0.3">
      <c r="C99" s="12"/>
      <c r="D99" s="16" t="str">
        <f>[2]Tarifas!B89</f>
        <v>Carga Suelta Tons espacio Cubierto (por Ton-M3/Dia, **)</v>
      </c>
      <c r="G99" s="17">
        <f>[2]Tarifas!I89</f>
        <v>2.5</v>
      </c>
      <c r="H99" s="17">
        <f>[2]Tarifas!J89</f>
        <v>3.6</v>
      </c>
      <c r="I99" s="17">
        <f>[2]Tarifas!K89</f>
        <v>4.4000000000000004</v>
      </c>
      <c r="J99" s="17">
        <f>[2]Tarifas!L89</f>
        <v>4.5999999999999996</v>
      </c>
    </row>
    <row r="100" spans="3:10" ht="15.9" customHeight="1" x14ac:dyDescent="0.3">
      <c r="C100" s="12"/>
      <c r="D100" s="18" t="str">
        <f>[2]Tarifas!B90</f>
        <v>Carga Suelta Tons espacio Descubierto  (por Ton-M3/Dia, **)</v>
      </c>
      <c r="E100" s="19"/>
      <c r="F100" s="19"/>
      <c r="G100" s="20">
        <f>[2]Tarifas!I90</f>
        <v>1.6</v>
      </c>
      <c r="H100" s="20">
        <f>[2]Tarifas!J90</f>
        <v>2.5</v>
      </c>
      <c r="I100" s="20">
        <f>[2]Tarifas!K90</f>
        <v>3</v>
      </c>
      <c r="J100" s="20">
        <f>[2]Tarifas!L90</f>
        <v>3.2</v>
      </c>
    </row>
    <row r="101" spans="3:10" ht="15.9" customHeight="1" x14ac:dyDescent="0.3">
      <c r="C101" s="12"/>
      <c r="D101" s="16"/>
    </row>
    <row r="102" spans="3:10" ht="15.9" customHeight="1" x14ac:dyDescent="0.3">
      <c r="D102" s="16"/>
      <c r="G102" s="17"/>
      <c r="H102" s="17"/>
      <c r="I102" s="17"/>
      <c r="J102" s="17"/>
    </row>
    <row r="103" spans="3:10" ht="15.9" customHeight="1" x14ac:dyDescent="0.3">
      <c r="C103" s="12"/>
      <c r="D103" s="16"/>
      <c r="G103" s="17"/>
      <c r="H103" s="17"/>
      <c r="I103" s="17"/>
      <c r="J103" s="7"/>
    </row>
    <row r="104" spans="3:10" ht="15.9" customHeight="1" x14ac:dyDescent="0.3">
      <c r="D104" s="16" t="str">
        <f>[2]Tarifas!B93</f>
        <v>Contenedor Doméstico Vacio (por Cont/Dia)</v>
      </c>
      <c r="G104" s="17"/>
      <c r="H104" s="17"/>
      <c r="I104" s="17"/>
      <c r="J104" s="7">
        <f>+[2]Tarifas!I93</f>
        <v>2.7</v>
      </c>
    </row>
    <row r="105" spans="3:10" ht="15.9" customHeight="1" x14ac:dyDescent="0.3">
      <c r="C105" s="5"/>
      <c r="D105" s="16" t="str">
        <f>[2]Tarifas!B94</f>
        <v>Conts Tránsito Internacional Vacio (por Cont/Dia, 10 dias libres)</v>
      </c>
      <c r="G105" s="17"/>
      <c r="H105" s="17"/>
      <c r="I105" s="17"/>
      <c r="J105" s="7">
        <f>+[2]Tarifas!I94</f>
        <v>12.5</v>
      </c>
    </row>
    <row r="106" spans="3:10" ht="15.9" customHeight="1" x14ac:dyDescent="0.3">
      <c r="C106" s="5"/>
      <c r="D106" s="16" t="str">
        <f>[2]Tarifas!B95</f>
        <v>Conts Tránsito Internacional Llenos (por Cont/Dia, 10 dias libres)</v>
      </c>
      <c r="G106" s="17"/>
      <c r="H106" s="17"/>
      <c r="I106" s="17"/>
      <c r="J106" s="7">
        <f>+[2]Tarifas!I95</f>
        <v>14.5</v>
      </c>
    </row>
    <row r="107" spans="3:10" ht="15.9" customHeight="1" x14ac:dyDescent="0.3">
      <c r="C107" s="5"/>
      <c r="D107" s="16" t="str">
        <f>[2]Tarifas!B96</f>
        <v>Vehiculos menores a 20 Mts3/U (por Veh/Dia)</v>
      </c>
      <c r="J107" s="7">
        <f>+[2]Tarifas!I96</f>
        <v>7.75</v>
      </c>
    </row>
    <row r="108" spans="3:10" ht="15.9" customHeight="1" x14ac:dyDescent="0.3">
      <c r="D108" s="16" t="str">
        <f>[2]Tarifas!B97</f>
        <v>Vehiculos entre a 20 y 40 Mts3/U (por Veh/Dia)</v>
      </c>
      <c r="J108" s="7">
        <f>+[2]Tarifas!I97</f>
        <v>13</v>
      </c>
    </row>
    <row r="109" spans="3:10" ht="15.9" customHeight="1" x14ac:dyDescent="0.3">
      <c r="D109" s="16" t="str">
        <f>[2]Tarifas!B98</f>
        <v>Vehiculos mayores a 40 Mts3/U (por Veh/Dia)</v>
      </c>
      <c r="J109" s="7">
        <f>+[2]Tarifas!I98</f>
        <v>24.5</v>
      </c>
    </row>
    <row r="110" spans="3:10" ht="15.9" customHeight="1" x14ac:dyDescent="0.3">
      <c r="D110" s="16" t="str">
        <f>[2]Tarifas!B99</f>
        <v>Maquinaria Industrial (por Unid/Dia)</v>
      </c>
      <c r="J110" s="7">
        <f>+[2]Tarifas!I99</f>
        <v>53.5</v>
      </c>
    </row>
    <row r="111" spans="3:10" ht="15.9" customHeight="1" x14ac:dyDescent="0.3">
      <c r="C111" s="5"/>
      <c r="D111" s="16"/>
      <c r="J111" s="7"/>
    </row>
    <row r="112" spans="3:10" ht="15.9" customHeight="1" x14ac:dyDescent="0.3">
      <c r="D112" s="6" t="s">
        <v>4</v>
      </c>
      <c r="E112" s="6" t="s">
        <v>12</v>
      </c>
      <c r="J112" s="7"/>
    </row>
    <row r="113" spans="3:10" ht="15.9" customHeight="1" x14ac:dyDescent="0.3">
      <c r="D113" s="1" t="s">
        <v>6</v>
      </c>
      <c r="E113" s="6" t="s">
        <v>13</v>
      </c>
      <c r="J113" s="7"/>
    </row>
    <row r="114" spans="3:10" ht="15.9" customHeight="1" x14ac:dyDescent="0.3">
      <c r="E114" s="6" t="s">
        <v>8</v>
      </c>
      <c r="J114" s="7"/>
    </row>
    <row r="115" spans="3:10" ht="15.9" customHeight="1" x14ac:dyDescent="0.3">
      <c r="C115" s="5"/>
      <c r="J115" s="7"/>
    </row>
    <row r="116" spans="3:10" ht="15.9" customHeight="1" x14ac:dyDescent="0.3">
      <c r="D116" s="47" t="s">
        <v>14</v>
      </c>
      <c r="E116" s="47"/>
      <c r="F116" s="47"/>
      <c r="G116" s="47"/>
      <c r="H116" s="47"/>
      <c r="I116" s="47"/>
      <c r="J116" s="47"/>
    </row>
    <row r="117" spans="3:10" ht="15.9" customHeight="1" x14ac:dyDescent="0.3">
      <c r="C117" s="5"/>
      <c r="D117" s="16"/>
      <c r="J117" s="7"/>
    </row>
    <row r="118" spans="3:10" ht="15.9" customHeight="1" x14ac:dyDescent="0.3">
      <c r="D118" s="16" t="str">
        <f>[2]Tarifas!B102</f>
        <v>Suministro de Agua Potable (por Ton)</v>
      </c>
      <c r="E118" s="5"/>
      <c r="J118" s="7">
        <f>+[2]Tarifas!I102</f>
        <v>8.9</v>
      </c>
    </row>
    <row r="119" spans="3:10" ht="15.9" customHeight="1" x14ac:dyDescent="0.3">
      <c r="D119" s="16" t="str">
        <f>[2]Tarifas!B103</f>
        <v>Tratamiento de Basuras  (por Mt3)</v>
      </c>
      <c r="E119" s="5"/>
      <c r="J119" s="7">
        <f>+[2]Tarifas!I103</f>
        <v>26</v>
      </c>
    </row>
    <row r="120" spans="3:10" ht="15.9" customHeight="1" x14ac:dyDescent="0.3">
      <c r="D120" s="16" t="str">
        <f>[2]Tarifas!B104</f>
        <v>Energia Reefers (por Cont/Dia o fracción)</v>
      </c>
      <c r="J120" s="9">
        <f>+[2]Tarifas!I104</f>
        <v>142680</v>
      </c>
    </row>
    <row r="121" spans="3:10" ht="15.9" customHeight="1" x14ac:dyDescent="0.3">
      <c r="C121" s="5"/>
      <c r="J121" s="7"/>
    </row>
    <row r="122" spans="3:10" ht="15.9" customHeight="1" x14ac:dyDescent="0.3">
      <c r="D122" s="1" t="s">
        <v>15</v>
      </c>
      <c r="J122" s="7"/>
    </row>
    <row r="123" spans="3:10" ht="15.9" customHeight="1" x14ac:dyDescent="0.3">
      <c r="D123" s="1" t="s">
        <v>16</v>
      </c>
    </row>
  </sheetData>
  <mergeCells count="9">
    <mergeCell ref="D116:J116"/>
    <mergeCell ref="D1:J1"/>
    <mergeCell ref="D2:J2"/>
    <mergeCell ref="D6:J6"/>
    <mergeCell ref="D8:J8"/>
    <mergeCell ref="D22:J22"/>
    <mergeCell ref="D24:J24"/>
    <mergeCell ref="D51:J51"/>
    <mergeCell ref="D91:J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DD81-71F1-4609-BCC4-CBAC5DD692F1}">
  <dimension ref="C1:P123"/>
  <sheetViews>
    <sheetView tabSelected="1" zoomScale="55" zoomScaleNormal="55" workbookViewId="0">
      <selection activeCell="I7" sqref="I7"/>
    </sheetView>
  </sheetViews>
  <sheetFormatPr baseColWidth="10" defaultColWidth="10.88671875" defaultRowHeight="17.399999999999999" x14ac:dyDescent="0.3"/>
  <cols>
    <col min="1" max="3" width="10.88671875" style="1"/>
    <col min="4" max="4" width="42.109375" style="1" customWidth="1"/>
    <col min="5" max="5" width="24" style="1" customWidth="1"/>
    <col min="6" max="6" width="1.109375" style="1" hidden="1" customWidth="1"/>
    <col min="7" max="7" width="14" style="1" bestFit="1" customWidth="1"/>
    <col min="8" max="8" width="13.88671875" style="1" customWidth="1"/>
    <col min="9" max="9" width="15.44140625" style="1" bestFit="1" customWidth="1"/>
    <col min="10" max="10" width="21.33203125" style="1" customWidth="1"/>
    <col min="11" max="259" width="10.88671875" style="1"/>
    <col min="260" max="260" width="42.109375" style="1" customWidth="1"/>
    <col min="261" max="261" width="24" style="1" customWidth="1"/>
    <col min="262" max="262" width="0" style="1" hidden="1" customWidth="1"/>
    <col min="263" max="265" width="13.44140625" style="1" customWidth="1"/>
    <col min="266" max="266" width="21.33203125" style="1" customWidth="1"/>
    <col min="267" max="515" width="10.88671875" style="1"/>
    <col min="516" max="516" width="42.109375" style="1" customWidth="1"/>
    <col min="517" max="517" width="24" style="1" customWidth="1"/>
    <col min="518" max="518" width="0" style="1" hidden="1" customWidth="1"/>
    <col min="519" max="521" width="13.44140625" style="1" customWidth="1"/>
    <col min="522" max="522" width="21.33203125" style="1" customWidth="1"/>
    <col min="523" max="771" width="10.88671875" style="1"/>
    <col min="772" max="772" width="42.109375" style="1" customWidth="1"/>
    <col min="773" max="773" width="24" style="1" customWidth="1"/>
    <col min="774" max="774" width="0" style="1" hidden="1" customWidth="1"/>
    <col min="775" max="777" width="13.44140625" style="1" customWidth="1"/>
    <col min="778" max="778" width="21.33203125" style="1" customWidth="1"/>
    <col min="779" max="1027" width="10.88671875" style="1"/>
    <col min="1028" max="1028" width="42.109375" style="1" customWidth="1"/>
    <col min="1029" max="1029" width="24" style="1" customWidth="1"/>
    <col min="1030" max="1030" width="0" style="1" hidden="1" customWidth="1"/>
    <col min="1031" max="1033" width="13.44140625" style="1" customWidth="1"/>
    <col min="1034" max="1034" width="21.33203125" style="1" customWidth="1"/>
    <col min="1035" max="1283" width="10.88671875" style="1"/>
    <col min="1284" max="1284" width="42.109375" style="1" customWidth="1"/>
    <col min="1285" max="1285" width="24" style="1" customWidth="1"/>
    <col min="1286" max="1286" width="0" style="1" hidden="1" customWidth="1"/>
    <col min="1287" max="1289" width="13.44140625" style="1" customWidth="1"/>
    <col min="1290" max="1290" width="21.33203125" style="1" customWidth="1"/>
    <col min="1291" max="1539" width="10.88671875" style="1"/>
    <col min="1540" max="1540" width="42.109375" style="1" customWidth="1"/>
    <col min="1541" max="1541" width="24" style="1" customWidth="1"/>
    <col min="1542" max="1542" width="0" style="1" hidden="1" customWidth="1"/>
    <col min="1543" max="1545" width="13.44140625" style="1" customWidth="1"/>
    <col min="1546" max="1546" width="21.33203125" style="1" customWidth="1"/>
    <col min="1547" max="1795" width="10.88671875" style="1"/>
    <col min="1796" max="1796" width="42.109375" style="1" customWidth="1"/>
    <col min="1797" max="1797" width="24" style="1" customWidth="1"/>
    <col min="1798" max="1798" width="0" style="1" hidden="1" customWidth="1"/>
    <col min="1799" max="1801" width="13.44140625" style="1" customWidth="1"/>
    <col min="1802" max="1802" width="21.33203125" style="1" customWidth="1"/>
    <col min="1803" max="2051" width="10.88671875" style="1"/>
    <col min="2052" max="2052" width="42.109375" style="1" customWidth="1"/>
    <col min="2053" max="2053" width="24" style="1" customWidth="1"/>
    <col min="2054" max="2054" width="0" style="1" hidden="1" customWidth="1"/>
    <col min="2055" max="2057" width="13.44140625" style="1" customWidth="1"/>
    <col min="2058" max="2058" width="21.33203125" style="1" customWidth="1"/>
    <col min="2059" max="2307" width="10.88671875" style="1"/>
    <col min="2308" max="2308" width="42.109375" style="1" customWidth="1"/>
    <col min="2309" max="2309" width="24" style="1" customWidth="1"/>
    <col min="2310" max="2310" width="0" style="1" hidden="1" customWidth="1"/>
    <col min="2311" max="2313" width="13.44140625" style="1" customWidth="1"/>
    <col min="2314" max="2314" width="21.33203125" style="1" customWidth="1"/>
    <col min="2315" max="2563" width="10.88671875" style="1"/>
    <col min="2564" max="2564" width="42.109375" style="1" customWidth="1"/>
    <col min="2565" max="2565" width="24" style="1" customWidth="1"/>
    <col min="2566" max="2566" width="0" style="1" hidden="1" customWidth="1"/>
    <col min="2567" max="2569" width="13.44140625" style="1" customWidth="1"/>
    <col min="2570" max="2570" width="21.33203125" style="1" customWidth="1"/>
    <col min="2571" max="2819" width="10.88671875" style="1"/>
    <col min="2820" max="2820" width="42.109375" style="1" customWidth="1"/>
    <col min="2821" max="2821" width="24" style="1" customWidth="1"/>
    <col min="2822" max="2822" width="0" style="1" hidden="1" customWidth="1"/>
    <col min="2823" max="2825" width="13.44140625" style="1" customWidth="1"/>
    <col min="2826" max="2826" width="21.33203125" style="1" customWidth="1"/>
    <col min="2827" max="3075" width="10.88671875" style="1"/>
    <col min="3076" max="3076" width="42.109375" style="1" customWidth="1"/>
    <col min="3077" max="3077" width="24" style="1" customWidth="1"/>
    <col min="3078" max="3078" width="0" style="1" hidden="1" customWidth="1"/>
    <col min="3079" max="3081" width="13.44140625" style="1" customWidth="1"/>
    <col min="3082" max="3082" width="21.33203125" style="1" customWidth="1"/>
    <col min="3083" max="3331" width="10.88671875" style="1"/>
    <col min="3332" max="3332" width="42.109375" style="1" customWidth="1"/>
    <col min="3333" max="3333" width="24" style="1" customWidth="1"/>
    <col min="3334" max="3334" width="0" style="1" hidden="1" customWidth="1"/>
    <col min="3335" max="3337" width="13.44140625" style="1" customWidth="1"/>
    <col min="3338" max="3338" width="21.33203125" style="1" customWidth="1"/>
    <col min="3339" max="3587" width="10.88671875" style="1"/>
    <col min="3588" max="3588" width="42.109375" style="1" customWidth="1"/>
    <col min="3589" max="3589" width="24" style="1" customWidth="1"/>
    <col min="3590" max="3590" width="0" style="1" hidden="1" customWidth="1"/>
    <col min="3591" max="3593" width="13.44140625" style="1" customWidth="1"/>
    <col min="3594" max="3594" width="21.33203125" style="1" customWidth="1"/>
    <col min="3595" max="3843" width="10.88671875" style="1"/>
    <col min="3844" max="3844" width="42.109375" style="1" customWidth="1"/>
    <col min="3845" max="3845" width="24" style="1" customWidth="1"/>
    <col min="3846" max="3846" width="0" style="1" hidden="1" customWidth="1"/>
    <col min="3847" max="3849" width="13.44140625" style="1" customWidth="1"/>
    <col min="3850" max="3850" width="21.33203125" style="1" customWidth="1"/>
    <col min="3851" max="4099" width="10.88671875" style="1"/>
    <col min="4100" max="4100" width="42.109375" style="1" customWidth="1"/>
    <col min="4101" max="4101" width="24" style="1" customWidth="1"/>
    <col min="4102" max="4102" width="0" style="1" hidden="1" customWidth="1"/>
    <col min="4103" max="4105" width="13.44140625" style="1" customWidth="1"/>
    <col min="4106" max="4106" width="21.33203125" style="1" customWidth="1"/>
    <col min="4107" max="4355" width="10.88671875" style="1"/>
    <col min="4356" max="4356" width="42.109375" style="1" customWidth="1"/>
    <col min="4357" max="4357" width="24" style="1" customWidth="1"/>
    <col min="4358" max="4358" width="0" style="1" hidden="1" customWidth="1"/>
    <col min="4359" max="4361" width="13.44140625" style="1" customWidth="1"/>
    <col min="4362" max="4362" width="21.33203125" style="1" customWidth="1"/>
    <col min="4363" max="4611" width="10.88671875" style="1"/>
    <col min="4612" max="4612" width="42.109375" style="1" customWidth="1"/>
    <col min="4613" max="4613" width="24" style="1" customWidth="1"/>
    <col min="4614" max="4614" width="0" style="1" hidden="1" customWidth="1"/>
    <col min="4615" max="4617" width="13.44140625" style="1" customWidth="1"/>
    <col min="4618" max="4618" width="21.33203125" style="1" customWidth="1"/>
    <col min="4619" max="4867" width="10.88671875" style="1"/>
    <col min="4868" max="4868" width="42.109375" style="1" customWidth="1"/>
    <col min="4869" max="4869" width="24" style="1" customWidth="1"/>
    <col min="4870" max="4870" width="0" style="1" hidden="1" customWidth="1"/>
    <col min="4871" max="4873" width="13.44140625" style="1" customWidth="1"/>
    <col min="4874" max="4874" width="21.33203125" style="1" customWidth="1"/>
    <col min="4875" max="5123" width="10.88671875" style="1"/>
    <col min="5124" max="5124" width="42.109375" style="1" customWidth="1"/>
    <col min="5125" max="5125" width="24" style="1" customWidth="1"/>
    <col min="5126" max="5126" width="0" style="1" hidden="1" customWidth="1"/>
    <col min="5127" max="5129" width="13.44140625" style="1" customWidth="1"/>
    <col min="5130" max="5130" width="21.33203125" style="1" customWidth="1"/>
    <col min="5131" max="5379" width="10.88671875" style="1"/>
    <col min="5380" max="5380" width="42.109375" style="1" customWidth="1"/>
    <col min="5381" max="5381" width="24" style="1" customWidth="1"/>
    <col min="5382" max="5382" width="0" style="1" hidden="1" customWidth="1"/>
    <col min="5383" max="5385" width="13.44140625" style="1" customWidth="1"/>
    <col min="5386" max="5386" width="21.33203125" style="1" customWidth="1"/>
    <col min="5387" max="5635" width="10.88671875" style="1"/>
    <col min="5636" max="5636" width="42.109375" style="1" customWidth="1"/>
    <col min="5637" max="5637" width="24" style="1" customWidth="1"/>
    <col min="5638" max="5638" width="0" style="1" hidden="1" customWidth="1"/>
    <col min="5639" max="5641" width="13.44140625" style="1" customWidth="1"/>
    <col min="5642" max="5642" width="21.33203125" style="1" customWidth="1"/>
    <col min="5643" max="5891" width="10.88671875" style="1"/>
    <col min="5892" max="5892" width="42.109375" style="1" customWidth="1"/>
    <col min="5893" max="5893" width="24" style="1" customWidth="1"/>
    <col min="5894" max="5894" width="0" style="1" hidden="1" customWidth="1"/>
    <col min="5895" max="5897" width="13.44140625" style="1" customWidth="1"/>
    <col min="5898" max="5898" width="21.33203125" style="1" customWidth="1"/>
    <col min="5899" max="6147" width="10.88671875" style="1"/>
    <col min="6148" max="6148" width="42.109375" style="1" customWidth="1"/>
    <col min="6149" max="6149" width="24" style="1" customWidth="1"/>
    <col min="6150" max="6150" width="0" style="1" hidden="1" customWidth="1"/>
    <col min="6151" max="6153" width="13.44140625" style="1" customWidth="1"/>
    <col min="6154" max="6154" width="21.33203125" style="1" customWidth="1"/>
    <col min="6155" max="6403" width="10.88671875" style="1"/>
    <col min="6404" max="6404" width="42.109375" style="1" customWidth="1"/>
    <col min="6405" max="6405" width="24" style="1" customWidth="1"/>
    <col min="6406" max="6406" width="0" style="1" hidden="1" customWidth="1"/>
    <col min="6407" max="6409" width="13.44140625" style="1" customWidth="1"/>
    <col min="6410" max="6410" width="21.33203125" style="1" customWidth="1"/>
    <col min="6411" max="6659" width="10.88671875" style="1"/>
    <col min="6660" max="6660" width="42.109375" style="1" customWidth="1"/>
    <col min="6661" max="6661" width="24" style="1" customWidth="1"/>
    <col min="6662" max="6662" width="0" style="1" hidden="1" customWidth="1"/>
    <col min="6663" max="6665" width="13.44140625" style="1" customWidth="1"/>
    <col min="6666" max="6666" width="21.33203125" style="1" customWidth="1"/>
    <col min="6667" max="6915" width="10.88671875" style="1"/>
    <col min="6916" max="6916" width="42.109375" style="1" customWidth="1"/>
    <col min="6917" max="6917" width="24" style="1" customWidth="1"/>
    <col min="6918" max="6918" width="0" style="1" hidden="1" customWidth="1"/>
    <col min="6919" max="6921" width="13.44140625" style="1" customWidth="1"/>
    <col min="6922" max="6922" width="21.33203125" style="1" customWidth="1"/>
    <col min="6923" max="7171" width="10.88671875" style="1"/>
    <col min="7172" max="7172" width="42.109375" style="1" customWidth="1"/>
    <col min="7173" max="7173" width="24" style="1" customWidth="1"/>
    <col min="7174" max="7174" width="0" style="1" hidden="1" customWidth="1"/>
    <col min="7175" max="7177" width="13.44140625" style="1" customWidth="1"/>
    <col min="7178" max="7178" width="21.33203125" style="1" customWidth="1"/>
    <col min="7179" max="7427" width="10.88671875" style="1"/>
    <col min="7428" max="7428" width="42.109375" style="1" customWidth="1"/>
    <col min="7429" max="7429" width="24" style="1" customWidth="1"/>
    <col min="7430" max="7430" width="0" style="1" hidden="1" customWidth="1"/>
    <col min="7431" max="7433" width="13.44140625" style="1" customWidth="1"/>
    <col min="7434" max="7434" width="21.33203125" style="1" customWidth="1"/>
    <col min="7435" max="7683" width="10.88671875" style="1"/>
    <col min="7684" max="7684" width="42.109375" style="1" customWidth="1"/>
    <col min="7685" max="7685" width="24" style="1" customWidth="1"/>
    <col min="7686" max="7686" width="0" style="1" hidden="1" customWidth="1"/>
    <col min="7687" max="7689" width="13.44140625" style="1" customWidth="1"/>
    <col min="7690" max="7690" width="21.33203125" style="1" customWidth="1"/>
    <col min="7691" max="7939" width="10.88671875" style="1"/>
    <col min="7940" max="7940" width="42.109375" style="1" customWidth="1"/>
    <col min="7941" max="7941" width="24" style="1" customWidth="1"/>
    <col min="7942" max="7942" width="0" style="1" hidden="1" customWidth="1"/>
    <col min="7943" max="7945" width="13.44140625" style="1" customWidth="1"/>
    <col min="7946" max="7946" width="21.33203125" style="1" customWidth="1"/>
    <col min="7947" max="8195" width="10.88671875" style="1"/>
    <col min="8196" max="8196" width="42.109375" style="1" customWidth="1"/>
    <col min="8197" max="8197" width="24" style="1" customWidth="1"/>
    <col min="8198" max="8198" width="0" style="1" hidden="1" customWidth="1"/>
    <col min="8199" max="8201" width="13.44140625" style="1" customWidth="1"/>
    <col min="8202" max="8202" width="21.33203125" style="1" customWidth="1"/>
    <col min="8203" max="8451" width="10.88671875" style="1"/>
    <col min="8452" max="8452" width="42.109375" style="1" customWidth="1"/>
    <col min="8453" max="8453" width="24" style="1" customWidth="1"/>
    <col min="8454" max="8454" width="0" style="1" hidden="1" customWidth="1"/>
    <col min="8455" max="8457" width="13.44140625" style="1" customWidth="1"/>
    <col min="8458" max="8458" width="21.33203125" style="1" customWidth="1"/>
    <col min="8459" max="8707" width="10.88671875" style="1"/>
    <col min="8708" max="8708" width="42.109375" style="1" customWidth="1"/>
    <col min="8709" max="8709" width="24" style="1" customWidth="1"/>
    <col min="8710" max="8710" width="0" style="1" hidden="1" customWidth="1"/>
    <col min="8711" max="8713" width="13.44140625" style="1" customWidth="1"/>
    <col min="8714" max="8714" width="21.33203125" style="1" customWidth="1"/>
    <col min="8715" max="8963" width="10.88671875" style="1"/>
    <col min="8964" max="8964" width="42.109375" style="1" customWidth="1"/>
    <col min="8965" max="8965" width="24" style="1" customWidth="1"/>
    <col min="8966" max="8966" width="0" style="1" hidden="1" customWidth="1"/>
    <col min="8967" max="8969" width="13.44140625" style="1" customWidth="1"/>
    <col min="8970" max="8970" width="21.33203125" style="1" customWidth="1"/>
    <col min="8971" max="9219" width="10.88671875" style="1"/>
    <col min="9220" max="9220" width="42.109375" style="1" customWidth="1"/>
    <col min="9221" max="9221" width="24" style="1" customWidth="1"/>
    <col min="9222" max="9222" width="0" style="1" hidden="1" customWidth="1"/>
    <col min="9223" max="9225" width="13.44140625" style="1" customWidth="1"/>
    <col min="9226" max="9226" width="21.33203125" style="1" customWidth="1"/>
    <col min="9227" max="9475" width="10.88671875" style="1"/>
    <col min="9476" max="9476" width="42.109375" style="1" customWidth="1"/>
    <col min="9477" max="9477" width="24" style="1" customWidth="1"/>
    <col min="9478" max="9478" width="0" style="1" hidden="1" customWidth="1"/>
    <col min="9479" max="9481" width="13.44140625" style="1" customWidth="1"/>
    <col min="9482" max="9482" width="21.33203125" style="1" customWidth="1"/>
    <col min="9483" max="9731" width="10.88671875" style="1"/>
    <col min="9732" max="9732" width="42.109375" style="1" customWidth="1"/>
    <col min="9733" max="9733" width="24" style="1" customWidth="1"/>
    <col min="9734" max="9734" width="0" style="1" hidden="1" customWidth="1"/>
    <col min="9735" max="9737" width="13.44140625" style="1" customWidth="1"/>
    <col min="9738" max="9738" width="21.33203125" style="1" customWidth="1"/>
    <col min="9739" max="9987" width="10.88671875" style="1"/>
    <col min="9988" max="9988" width="42.109375" style="1" customWidth="1"/>
    <col min="9989" max="9989" width="24" style="1" customWidth="1"/>
    <col min="9990" max="9990" width="0" style="1" hidden="1" customWidth="1"/>
    <col min="9991" max="9993" width="13.44140625" style="1" customWidth="1"/>
    <col min="9994" max="9994" width="21.33203125" style="1" customWidth="1"/>
    <col min="9995" max="10243" width="10.88671875" style="1"/>
    <col min="10244" max="10244" width="42.109375" style="1" customWidth="1"/>
    <col min="10245" max="10245" width="24" style="1" customWidth="1"/>
    <col min="10246" max="10246" width="0" style="1" hidden="1" customWidth="1"/>
    <col min="10247" max="10249" width="13.44140625" style="1" customWidth="1"/>
    <col min="10250" max="10250" width="21.33203125" style="1" customWidth="1"/>
    <col min="10251" max="10499" width="10.88671875" style="1"/>
    <col min="10500" max="10500" width="42.109375" style="1" customWidth="1"/>
    <col min="10501" max="10501" width="24" style="1" customWidth="1"/>
    <col min="10502" max="10502" width="0" style="1" hidden="1" customWidth="1"/>
    <col min="10503" max="10505" width="13.44140625" style="1" customWidth="1"/>
    <col min="10506" max="10506" width="21.33203125" style="1" customWidth="1"/>
    <col min="10507" max="10755" width="10.88671875" style="1"/>
    <col min="10756" max="10756" width="42.109375" style="1" customWidth="1"/>
    <col min="10757" max="10757" width="24" style="1" customWidth="1"/>
    <col min="10758" max="10758" width="0" style="1" hidden="1" customWidth="1"/>
    <col min="10759" max="10761" width="13.44140625" style="1" customWidth="1"/>
    <col min="10762" max="10762" width="21.33203125" style="1" customWidth="1"/>
    <col min="10763" max="11011" width="10.88671875" style="1"/>
    <col min="11012" max="11012" width="42.109375" style="1" customWidth="1"/>
    <col min="11013" max="11013" width="24" style="1" customWidth="1"/>
    <col min="11014" max="11014" width="0" style="1" hidden="1" customWidth="1"/>
    <col min="11015" max="11017" width="13.44140625" style="1" customWidth="1"/>
    <col min="11018" max="11018" width="21.33203125" style="1" customWidth="1"/>
    <col min="11019" max="11267" width="10.88671875" style="1"/>
    <col min="11268" max="11268" width="42.109375" style="1" customWidth="1"/>
    <col min="11269" max="11269" width="24" style="1" customWidth="1"/>
    <col min="11270" max="11270" width="0" style="1" hidden="1" customWidth="1"/>
    <col min="11271" max="11273" width="13.44140625" style="1" customWidth="1"/>
    <col min="11274" max="11274" width="21.33203125" style="1" customWidth="1"/>
    <col min="11275" max="11523" width="10.88671875" style="1"/>
    <col min="11524" max="11524" width="42.109375" style="1" customWidth="1"/>
    <col min="11525" max="11525" width="24" style="1" customWidth="1"/>
    <col min="11526" max="11526" width="0" style="1" hidden="1" customWidth="1"/>
    <col min="11527" max="11529" width="13.44140625" style="1" customWidth="1"/>
    <col min="11530" max="11530" width="21.33203125" style="1" customWidth="1"/>
    <col min="11531" max="11779" width="10.88671875" style="1"/>
    <col min="11780" max="11780" width="42.109375" style="1" customWidth="1"/>
    <col min="11781" max="11781" width="24" style="1" customWidth="1"/>
    <col min="11782" max="11782" width="0" style="1" hidden="1" customWidth="1"/>
    <col min="11783" max="11785" width="13.44140625" style="1" customWidth="1"/>
    <col min="11786" max="11786" width="21.33203125" style="1" customWidth="1"/>
    <col min="11787" max="12035" width="10.88671875" style="1"/>
    <col min="12036" max="12036" width="42.109375" style="1" customWidth="1"/>
    <col min="12037" max="12037" width="24" style="1" customWidth="1"/>
    <col min="12038" max="12038" width="0" style="1" hidden="1" customWidth="1"/>
    <col min="12039" max="12041" width="13.44140625" style="1" customWidth="1"/>
    <col min="12042" max="12042" width="21.33203125" style="1" customWidth="1"/>
    <col min="12043" max="12291" width="10.88671875" style="1"/>
    <col min="12292" max="12292" width="42.109375" style="1" customWidth="1"/>
    <col min="12293" max="12293" width="24" style="1" customWidth="1"/>
    <col min="12294" max="12294" width="0" style="1" hidden="1" customWidth="1"/>
    <col min="12295" max="12297" width="13.44140625" style="1" customWidth="1"/>
    <col min="12298" max="12298" width="21.33203125" style="1" customWidth="1"/>
    <col min="12299" max="12547" width="10.88671875" style="1"/>
    <col min="12548" max="12548" width="42.109375" style="1" customWidth="1"/>
    <col min="12549" max="12549" width="24" style="1" customWidth="1"/>
    <col min="12550" max="12550" width="0" style="1" hidden="1" customWidth="1"/>
    <col min="12551" max="12553" width="13.44140625" style="1" customWidth="1"/>
    <col min="12554" max="12554" width="21.33203125" style="1" customWidth="1"/>
    <col min="12555" max="12803" width="10.88671875" style="1"/>
    <col min="12804" max="12804" width="42.109375" style="1" customWidth="1"/>
    <col min="12805" max="12805" width="24" style="1" customWidth="1"/>
    <col min="12806" max="12806" width="0" style="1" hidden="1" customWidth="1"/>
    <col min="12807" max="12809" width="13.44140625" style="1" customWidth="1"/>
    <col min="12810" max="12810" width="21.33203125" style="1" customWidth="1"/>
    <col min="12811" max="13059" width="10.88671875" style="1"/>
    <col min="13060" max="13060" width="42.109375" style="1" customWidth="1"/>
    <col min="13061" max="13061" width="24" style="1" customWidth="1"/>
    <col min="13062" max="13062" width="0" style="1" hidden="1" customWidth="1"/>
    <col min="13063" max="13065" width="13.44140625" style="1" customWidth="1"/>
    <col min="13066" max="13066" width="21.33203125" style="1" customWidth="1"/>
    <col min="13067" max="13315" width="10.88671875" style="1"/>
    <col min="13316" max="13316" width="42.109375" style="1" customWidth="1"/>
    <col min="13317" max="13317" width="24" style="1" customWidth="1"/>
    <col min="13318" max="13318" width="0" style="1" hidden="1" customWidth="1"/>
    <col min="13319" max="13321" width="13.44140625" style="1" customWidth="1"/>
    <col min="13322" max="13322" width="21.33203125" style="1" customWidth="1"/>
    <col min="13323" max="13571" width="10.88671875" style="1"/>
    <col min="13572" max="13572" width="42.109375" style="1" customWidth="1"/>
    <col min="13573" max="13573" width="24" style="1" customWidth="1"/>
    <col min="13574" max="13574" width="0" style="1" hidden="1" customWidth="1"/>
    <col min="13575" max="13577" width="13.44140625" style="1" customWidth="1"/>
    <col min="13578" max="13578" width="21.33203125" style="1" customWidth="1"/>
    <col min="13579" max="13827" width="10.88671875" style="1"/>
    <col min="13828" max="13828" width="42.109375" style="1" customWidth="1"/>
    <col min="13829" max="13829" width="24" style="1" customWidth="1"/>
    <col min="13830" max="13830" width="0" style="1" hidden="1" customWidth="1"/>
    <col min="13831" max="13833" width="13.44140625" style="1" customWidth="1"/>
    <col min="13834" max="13834" width="21.33203125" style="1" customWidth="1"/>
    <col min="13835" max="14083" width="10.88671875" style="1"/>
    <col min="14084" max="14084" width="42.109375" style="1" customWidth="1"/>
    <col min="14085" max="14085" width="24" style="1" customWidth="1"/>
    <col min="14086" max="14086" width="0" style="1" hidden="1" customWidth="1"/>
    <col min="14087" max="14089" width="13.44140625" style="1" customWidth="1"/>
    <col min="14090" max="14090" width="21.33203125" style="1" customWidth="1"/>
    <col min="14091" max="14339" width="10.88671875" style="1"/>
    <col min="14340" max="14340" width="42.109375" style="1" customWidth="1"/>
    <col min="14341" max="14341" width="24" style="1" customWidth="1"/>
    <col min="14342" max="14342" width="0" style="1" hidden="1" customWidth="1"/>
    <col min="14343" max="14345" width="13.44140625" style="1" customWidth="1"/>
    <col min="14346" max="14346" width="21.33203125" style="1" customWidth="1"/>
    <col min="14347" max="14595" width="10.88671875" style="1"/>
    <col min="14596" max="14596" width="42.109375" style="1" customWidth="1"/>
    <col min="14597" max="14597" width="24" style="1" customWidth="1"/>
    <col min="14598" max="14598" width="0" style="1" hidden="1" customWidth="1"/>
    <col min="14599" max="14601" width="13.44140625" style="1" customWidth="1"/>
    <col min="14602" max="14602" width="21.33203125" style="1" customWidth="1"/>
    <col min="14603" max="14851" width="10.88671875" style="1"/>
    <col min="14852" max="14852" width="42.109375" style="1" customWidth="1"/>
    <col min="14853" max="14853" width="24" style="1" customWidth="1"/>
    <col min="14854" max="14854" width="0" style="1" hidden="1" customWidth="1"/>
    <col min="14855" max="14857" width="13.44140625" style="1" customWidth="1"/>
    <col min="14858" max="14858" width="21.33203125" style="1" customWidth="1"/>
    <col min="14859" max="15107" width="10.88671875" style="1"/>
    <col min="15108" max="15108" width="42.109375" style="1" customWidth="1"/>
    <col min="15109" max="15109" width="24" style="1" customWidth="1"/>
    <col min="15110" max="15110" width="0" style="1" hidden="1" customWidth="1"/>
    <col min="15111" max="15113" width="13.44140625" style="1" customWidth="1"/>
    <col min="15114" max="15114" width="21.33203125" style="1" customWidth="1"/>
    <col min="15115" max="15363" width="10.88671875" style="1"/>
    <col min="15364" max="15364" width="42.109375" style="1" customWidth="1"/>
    <col min="15365" max="15365" width="24" style="1" customWidth="1"/>
    <col min="15366" max="15366" width="0" style="1" hidden="1" customWidth="1"/>
    <col min="15367" max="15369" width="13.44140625" style="1" customWidth="1"/>
    <col min="15370" max="15370" width="21.33203125" style="1" customWidth="1"/>
    <col min="15371" max="15619" width="10.88671875" style="1"/>
    <col min="15620" max="15620" width="42.109375" style="1" customWidth="1"/>
    <col min="15621" max="15621" width="24" style="1" customWidth="1"/>
    <col min="15622" max="15622" width="0" style="1" hidden="1" customWidth="1"/>
    <col min="15623" max="15625" width="13.44140625" style="1" customWidth="1"/>
    <col min="15626" max="15626" width="21.33203125" style="1" customWidth="1"/>
    <col min="15627" max="15875" width="10.88671875" style="1"/>
    <col min="15876" max="15876" width="42.109375" style="1" customWidth="1"/>
    <col min="15877" max="15877" width="24" style="1" customWidth="1"/>
    <col min="15878" max="15878" width="0" style="1" hidden="1" customWidth="1"/>
    <col min="15879" max="15881" width="13.44140625" style="1" customWidth="1"/>
    <col min="15882" max="15882" width="21.33203125" style="1" customWidth="1"/>
    <col min="15883" max="16131" width="10.88671875" style="1"/>
    <col min="16132" max="16132" width="42.109375" style="1" customWidth="1"/>
    <col min="16133" max="16133" width="24" style="1" customWidth="1"/>
    <col min="16134" max="16134" width="0" style="1" hidden="1" customWidth="1"/>
    <col min="16135" max="16137" width="13.44140625" style="1" customWidth="1"/>
    <col min="16138" max="16138" width="21.33203125" style="1" customWidth="1"/>
    <col min="16139" max="16384" width="10.88671875" style="1"/>
  </cols>
  <sheetData>
    <row r="1" spans="3:16" x14ac:dyDescent="0.3">
      <c r="D1" s="48" t="s">
        <v>20</v>
      </c>
      <c r="E1" s="48"/>
      <c r="F1" s="48"/>
      <c r="G1" s="48"/>
      <c r="H1" s="48"/>
      <c r="I1" s="48"/>
      <c r="J1" s="48"/>
    </row>
    <row r="2" spans="3:16" x14ac:dyDescent="0.3">
      <c r="D2" s="49" t="s">
        <v>21</v>
      </c>
      <c r="E2" s="49"/>
      <c r="F2" s="49"/>
      <c r="G2" s="49"/>
      <c r="H2" s="49"/>
      <c r="I2" s="49"/>
      <c r="J2" s="49"/>
    </row>
    <row r="3" spans="3:16" x14ac:dyDescent="0.3">
      <c r="C3" s="2"/>
    </row>
    <row r="4" spans="3:16" x14ac:dyDescent="0.3">
      <c r="C4" s="2"/>
    </row>
    <row r="5" spans="3:16" x14ac:dyDescent="0.3">
      <c r="C5" s="2"/>
    </row>
    <row r="6" spans="3:16" ht="72.900000000000006" customHeight="1" x14ac:dyDescent="0.3">
      <c r="D6" s="50" t="s">
        <v>123</v>
      </c>
      <c r="E6" s="50"/>
      <c r="F6" s="50"/>
      <c r="G6" s="50"/>
      <c r="H6" s="50"/>
      <c r="I6" s="50"/>
      <c r="J6" s="50"/>
      <c r="K6" s="3"/>
      <c r="L6" s="3"/>
      <c r="M6" s="3"/>
      <c r="N6" s="3"/>
      <c r="O6" s="3"/>
      <c r="P6" s="3"/>
    </row>
    <row r="7" spans="3:16" ht="15.9" customHeight="1" x14ac:dyDescent="0.3">
      <c r="C7" s="2"/>
    </row>
    <row r="8" spans="3:16" ht="15.9" customHeight="1" x14ac:dyDescent="0.3">
      <c r="D8" s="47" t="s">
        <v>1</v>
      </c>
      <c r="E8" s="47"/>
      <c r="F8" s="47"/>
      <c r="G8" s="47"/>
      <c r="H8" s="47"/>
      <c r="I8" s="47"/>
      <c r="J8" s="47"/>
    </row>
    <row r="9" spans="3:16" ht="15.9" customHeight="1" x14ac:dyDescent="0.3">
      <c r="C9" s="5"/>
    </row>
    <row r="10" spans="3:16" ht="15.9" customHeight="1" x14ac:dyDescent="0.3">
      <c r="D10" s="6" t="str">
        <f>+++[1]Tarifas!B9</f>
        <v>Cargueros &amp; Portacontenedores (por Mt Eslora, Hora o fracción, hasta 70,000 TRB)</v>
      </c>
      <c r="J10" s="7">
        <f>[1]Tarifas!I9</f>
        <v>1</v>
      </c>
    </row>
    <row r="11" spans="3:16" ht="15.9" customHeight="1" x14ac:dyDescent="0.3">
      <c r="D11" s="6" t="str">
        <f>+++[1]Tarifas!B10</f>
        <v>Portacontenedores (por Ton Registro Bruto, Hora o fracción, mas de 70,000 TRB)</v>
      </c>
      <c r="J11" s="8">
        <f>[1]Tarifas!I10</f>
        <v>5.4999999999999997E-3</v>
      </c>
    </row>
    <row r="12" spans="3:16" ht="15.9" customHeight="1" x14ac:dyDescent="0.3">
      <c r="D12" s="6" t="str">
        <f>+++[1]Tarifas!B11</f>
        <v>Cruceros de pasajeros (por TRB/Dia o fraccion)</v>
      </c>
      <c r="J12" s="7">
        <f>[1]Tarifas!I11</f>
        <v>0.13</v>
      </c>
    </row>
    <row r="13" spans="3:16" ht="15.9" customHeight="1" x14ac:dyDescent="0.3">
      <c r="D13" s="6"/>
      <c r="J13" s="7"/>
    </row>
    <row r="14" spans="3:16" ht="15.9" customHeight="1" x14ac:dyDescent="0.3">
      <c r="D14" s="6" t="str">
        <f>+++[1]Tarifas!B13</f>
        <v>Artefactos Navales, Naves Militares y Barcos Pesqueros</v>
      </c>
      <c r="J14" s="7"/>
    </row>
    <row r="15" spans="3:16" ht="15.9" customHeight="1" x14ac:dyDescent="0.3">
      <c r="D15" s="6" t="str">
        <f>+++[1]Tarifas!B14</f>
        <v xml:space="preserve">  - Menos y hasta 80 mts eslora (valor fijo, por día o fracción)  </v>
      </c>
      <c r="J15" s="9">
        <f>[1]Tarifas!I14</f>
        <v>780</v>
      </c>
    </row>
    <row r="16" spans="3:16" ht="15.9" customHeight="1" x14ac:dyDescent="0.3">
      <c r="D16" s="6" t="str">
        <f>+++[1]Tarifas!B15</f>
        <v xml:space="preserve">  - Mas de 80 mts eslora (valor fijo, por dia o fracción)</v>
      </c>
      <c r="J16" s="9">
        <f>[1]Tarifas!I15</f>
        <v>1169</v>
      </c>
    </row>
    <row r="17" spans="3:10" ht="15.9" customHeight="1" x14ac:dyDescent="0.3">
      <c r="D17" s="6"/>
      <c r="J17" s="9"/>
    </row>
    <row r="18" spans="3:10" ht="15.9" customHeight="1" x14ac:dyDescent="0.3">
      <c r="D18" s="6" t="str">
        <f>+++[1]Tarifas!B17</f>
        <v>Naves Recreo</v>
      </c>
      <c r="J18" s="9"/>
    </row>
    <row r="19" spans="3:10" ht="15.9" customHeight="1" x14ac:dyDescent="0.3">
      <c r="D19" s="6" t="str">
        <f>+++[1]Tarifas!B18</f>
        <v xml:space="preserve">  - Menos y hasta 40 mts eslora (valor fijo, por dia o fracción)</v>
      </c>
      <c r="J19" s="9">
        <f>[1]Tarifas!I18</f>
        <v>1039</v>
      </c>
    </row>
    <row r="20" spans="3:10" ht="15.9" customHeight="1" x14ac:dyDescent="0.3">
      <c r="D20" s="6" t="str">
        <f>+++[1]Tarifas!B19</f>
        <v xml:space="preserve">  - Mas de 40 mts eslora (valor fijo, por dia o fracción)</v>
      </c>
      <c r="J20" s="9">
        <f>[1]Tarifas!I19</f>
        <v>1559</v>
      </c>
    </row>
    <row r="21" spans="3:10" ht="36.9" customHeight="1" x14ac:dyDescent="0.3">
      <c r="D21" s="6"/>
      <c r="J21" s="7"/>
    </row>
    <row r="22" spans="3:10" ht="15.9" customHeight="1" x14ac:dyDescent="0.3">
      <c r="C22" s="5"/>
      <c r="D22" s="50" t="s">
        <v>2</v>
      </c>
      <c r="E22" s="50"/>
      <c r="F22" s="50"/>
      <c r="G22" s="50"/>
      <c r="H22" s="50"/>
      <c r="I22" s="50"/>
      <c r="J22" s="50"/>
    </row>
    <row r="23" spans="3:10" ht="15.9" customHeight="1" x14ac:dyDescent="0.3">
      <c r="J23" s="7"/>
    </row>
    <row r="24" spans="3:10" ht="15.9" customHeight="1" x14ac:dyDescent="0.3">
      <c r="D24" s="47" t="s">
        <v>3</v>
      </c>
      <c r="E24" s="47"/>
      <c r="F24" s="47"/>
      <c r="G24" s="47"/>
      <c r="H24" s="47"/>
      <c r="I24" s="47"/>
      <c r="J24" s="47"/>
    </row>
    <row r="25" spans="3:10" ht="15.9" customHeight="1" x14ac:dyDescent="0.3">
      <c r="D25" s="4"/>
      <c r="E25" s="4"/>
      <c r="F25" s="4"/>
      <c r="G25" s="4"/>
      <c r="H25" s="4"/>
      <c r="J25" s="7"/>
    </row>
    <row r="26" spans="3:10" ht="15.9" customHeight="1" x14ac:dyDescent="0.3">
      <c r="D26" s="6" t="str">
        <f>[1]Tarifas!B23</f>
        <v>Contenedor de 20' Lleno (por Cont)</v>
      </c>
      <c r="E26" s="5"/>
      <c r="J26" s="9">
        <f>[1]Tarifas!I23</f>
        <v>152</v>
      </c>
    </row>
    <row r="27" spans="3:10" ht="15.9" customHeight="1" x14ac:dyDescent="0.3">
      <c r="D27" s="6" t="str">
        <f>[1]Tarifas!B24</f>
        <v>Contenedor de 40' Lleno (por Cont)</v>
      </c>
      <c r="E27" s="5"/>
      <c r="J27" s="9">
        <f>[1]Tarifas!I24</f>
        <v>208</v>
      </c>
    </row>
    <row r="28" spans="3:10" ht="15.9" customHeight="1" x14ac:dyDescent="0.3">
      <c r="D28" s="6" t="str">
        <f>[1]Tarifas!B25</f>
        <v>Cont Extradim 45´ Lleno (por Cont)</v>
      </c>
      <c r="E28" s="5"/>
      <c r="J28" s="9">
        <f>[1]Tarifas!I25</f>
        <v>230</v>
      </c>
    </row>
    <row r="29" spans="3:10" ht="15.9" customHeight="1" x14ac:dyDescent="0.3">
      <c r="D29" s="6" t="str">
        <f>[1]Tarifas!B26</f>
        <v>Cont Iso, Flat Rack y Open Top 20´ Lleno (por Cont)</v>
      </c>
      <c r="J29" s="9">
        <f>[1]Tarifas!I26</f>
        <v>190</v>
      </c>
    </row>
    <row r="30" spans="3:10" ht="15.9" customHeight="1" x14ac:dyDescent="0.3">
      <c r="D30" s="6" t="str">
        <f>[1]Tarifas!B27</f>
        <v xml:space="preserve">Cont Flat Rack y Open Top 40´ Lleno (por Cont) </v>
      </c>
      <c r="J30" s="9">
        <f>[1]Tarifas!I27</f>
        <v>260</v>
      </c>
    </row>
    <row r="31" spans="3:10" ht="15.9" customHeight="1" x14ac:dyDescent="0.3">
      <c r="D31" s="6" t="str">
        <f>[1]Tarifas!B28</f>
        <v>Carga Suelta (por Ton)</v>
      </c>
      <c r="J31" s="7">
        <f>[1]Tarifas!I28</f>
        <v>7.7</v>
      </c>
    </row>
    <row r="32" spans="3:10" ht="15.9" customHeight="1" x14ac:dyDescent="0.3">
      <c r="D32" s="6"/>
      <c r="J32" s="7"/>
    </row>
    <row r="33" spans="3:10" ht="15.9" customHeight="1" x14ac:dyDescent="0.3">
      <c r="D33" s="6" t="str">
        <f>[1]Tarifas!B30</f>
        <v>Contenedores Vacios 20' o 40' (por Cont)</v>
      </c>
      <c r="J33" s="9">
        <f>[1]Tarifas!I30</f>
        <v>32.5</v>
      </c>
    </row>
    <row r="34" spans="3:10" ht="15.9" customHeight="1" x14ac:dyDescent="0.3">
      <c r="D34" s="6" t="str">
        <f>[1]Tarifas!B31</f>
        <v>Conts Tránsito Internacional 20' o 40' Lleno (por Cont)</v>
      </c>
      <c r="J34" s="9">
        <f>[1]Tarifas!I31</f>
        <v>57</v>
      </c>
    </row>
    <row r="35" spans="3:10" ht="15.9" customHeight="1" x14ac:dyDescent="0.3">
      <c r="D35" s="6" t="str">
        <f>[1]Tarifas!B32</f>
        <v>Conts Tránsito Internacional 20' o 40' Vacio (por Cont)</v>
      </c>
      <c r="J35" s="9">
        <f>[1]Tarifas!I32</f>
        <v>32</v>
      </c>
    </row>
    <row r="36" spans="3:10" ht="15.9" customHeight="1" x14ac:dyDescent="0.3">
      <c r="D36" s="6" t="str">
        <f>[1]Tarifas!B33</f>
        <v>Reestibas Movilizadas 20' o 40' via Muelle Llenas (por Cont)</v>
      </c>
      <c r="F36" s="5"/>
      <c r="J36" s="9">
        <f>[1]Tarifas!I33</f>
        <v>40.6</v>
      </c>
    </row>
    <row r="37" spans="3:10" ht="15.9" customHeight="1" x14ac:dyDescent="0.3">
      <c r="D37" s="6" t="str">
        <f>[1]Tarifas!B34</f>
        <v>Reestibas Movilizadas 20' o 40' via Muelle Vacias (por Cont)</v>
      </c>
      <c r="F37" s="5"/>
      <c r="J37" s="9">
        <f>[1]Tarifas!I34</f>
        <v>45.2</v>
      </c>
    </row>
    <row r="38" spans="3:10" ht="15.9" customHeight="1" x14ac:dyDescent="0.3">
      <c r="D38" s="6"/>
      <c r="E38" s="5"/>
      <c r="J38" s="7"/>
    </row>
    <row r="39" spans="3:10" ht="15.9" customHeight="1" x14ac:dyDescent="0.3">
      <c r="D39" s="6" t="str">
        <f>[1]Tarifas!B36</f>
        <v>Carga General en Transitto (por Ton)</v>
      </c>
      <c r="J39" s="7">
        <f>[1]Tarifas!I36</f>
        <v>6.1</v>
      </c>
    </row>
    <row r="40" spans="3:10" ht="15.9" customHeight="1" x14ac:dyDescent="0.3">
      <c r="D40" s="6" t="str">
        <f>[1]Tarifas!B37</f>
        <v>Vehiculos menores a 20 Mts3/U (por Und)</v>
      </c>
      <c r="J40" s="9">
        <f>[1]Tarifas!I37</f>
        <v>85</v>
      </c>
    </row>
    <row r="41" spans="3:10" ht="15.9" customHeight="1" x14ac:dyDescent="0.3">
      <c r="D41" s="6" t="str">
        <f>[1]Tarifas!B38</f>
        <v>Vehiculos entre a 20 y 40 Mts3/U (por Und)</v>
      </c>
      <c r="J41" s="9">
        <f>[1]Tarifas!I38</f>
        <v>116</v>
      </c>
    </row>
    <row r="42" spans="3:10" ht="15.9" customHeight="1" x14ac:dyDescent="0.3">
      <c r="D42" s="6" t="str">
        <f>[1]Tarifas!B39</f>
        <v>Vehiculos mayores a 40 Mts3/U (por Und)</v>
      </c>
      <c r="J42" s="9">
        <f>[1]Tarifas!I39</f>
        <v>211</v>
      </c>
    </row>
    <row r="43" spans="3:10" ht="15.9" customHeight="1" x14ac:dyDescent="0.3">
      <c r="D43" s="6" t="str">
        <f>[1]Tarifas!B40</f>
        <v>Maquinaria Industrial (por Und)</v>
      </c>
      <c r="E43" s="5"/>
      <c r="J43" s="9">
        <f>[1]Tarifas!I40</f>
        <v>522</v>
      </c>
    </row>
    <row r="44" spans="3:10" ht="15.9" customHeight="1" x14ac:dyDescent="0.3">
      <c r="D44" s="6"/>
      <c r="J44" s="7"/>
    </row>
    <row r="45" spans="3:10" ht="15.9" customHeight="1" x14ac:dyDescent="0.3">
      <c r="C45" s="5"/>
      <c r="D45" s="6" t="str">
        <f>[1]Tarifas!B42</f>
        <v>Pasajero de Turismo (por Pax)</v>
      </c>
      <c r="E45" s="5"/>
      <c r="J45" s="7">
        <f>[1]Tarifas!I42</f>
        <v>10.6</v>
      </c>
    </row>
    <row r="46" spans="3:10" ht="15.9" customHeight="1" x14ac:dyDescent="0.3">
      <c r="D46" s="6"/>
      <c r="E46" s="5"/>
      <c r="J46" s="7"/>
    </row>
    <row r="47" spans="3:10" ht="15.9" customHeight="1" x14ac:dyDescent="0.3">
      <c r="D47" s="6" t="s">
        <v>4</v>
      </c>
      <c r="E47" s="11" t="s">
        <v>5</v>
      </c>
      <c r="J47" s="7"/>
    </row>
    <row r="48" spans="3:10" ht="15.9" customHeight="1" x14ac:dyDescent="0.3">
      <c r="D48" s="6" t="s">
        <v>6</v>
      </c>
      <c r="E48" s="11" t="s">
        <v>7</v>
      </c>
      <c r="J48" s="7"/>
    </row>
    <row r="49" spans="4:10" ht="15.9" customHeight="1" x14ac:dyDescent="0.3">
      <c r="E49" s="6" t="s">
        <v>8</v>
      </c>
      <c r="J49" s="7"/>
    </row>
    <row r="50" spans="4:10" ht="15.9" customHeight="1" x14ac:dyDescent="0.3">
      <c r="J50" s="7"/>
    </row>
    <row r="51" spans="4:10" ht="15.9" customHeight="1" x14ac:dyDescent="0.3">
      <c r="D51" s="47" t="s">
        <v>9</v>
      </c>
      <c r="E51" s="47"/>
      <c r="F51" s="47"/>
      <c r="G51" s="47"/>
      <c r="H51" s="47"/>
      <c r="I51" s="47"/>
      <c r="J51" s="47"/>
    </row>
    <row r="52" spans="4:10" ht="15.9" customHeight="1" x14ac:dyDescent="0.3">
      <c r="D52" s="4"/>
      <c r="E52" s="4"/>
      <c r="F52" s="4"/>
      <c r="G52" s="4"/>
      <c r="H52" s="4"/>
      <c r="I52" s="4"/>
      <c r="J52" s="4"/>
    </row>
    <row r="53" spans="4:10" ht="15.9" customHeight="1" x14ac:dyDescent="0.3">
      <c r="D53" s="6" t="str">
        <f>[1]Tarifas!B45</f>
        <v>Contenedor de 20' Lleno Maritimo (por Cont)</v>
      </c>
      <c r="J53" s="7">
        <f>[1]Tarifas!I45</f>
        <v>20</v>
      </c>
    </row>
    <row r="54" spans="4:10" ht="15.9" customHeight="1" x14ac:dyDescent="0.3">
      <c r="D54" s="6" t="str">
        <f>[1]Tarifas!B46</f>
        <v>Contenedor de 40' Lleno Maritimo (por Cont)</v>
      </c>
      <c r="J54" s="7">
        <f>[1]Tarifas!I46</f>
        <v>20</v>
      </c>
    </row>
    <row r="55" spans="4:10" ht="15.9" customHeight="1" x14ac:dyDescent="0.3">
      <c r="D55" s="6" t="str">
        <f>[1]Tarifas!B47</f>
        <v>Contenedor de 45' Lleno Maritimo (por Cont)</v>
      </c>
      <c r="J55" s="7">
        <f>[1]Tarifas!I47</f>
        <v>20</v>
      </c>
    </row>
    <row r="56" spans="4:10" ht="15.9" customHeight="1" x14ac:dyDescent="0.3">
      <c r="D56" s="6" t="str">
        <f>[1]Tarifas!B48</f>
        <v>Contenedores Vacios 20' o 40' Maritimo (por Cont)</v>
      </c>
      <c r="J56" s="7">
        <f>[1]Tarifas!I48</f>
        <v>6.5</v>
      </c>
    </row>
    <row r="57" spans="4:10" ht="15.9" customHeight="1" x14ac:dyDescent="0.3">
      <c r="D57" s="6" t="str">
        <f>[1]Tarifas!B49</f>
        <v>Contenedores Tránsito Internacional 20' o 40' Lleno (por Mov)</v>
      </c>
      <c r="J57" s="7">
        <f>[1]Tarifas!I49</f>
        <v>6.5</v>
      </c>
    </row>
    <row r="58" spans="4:10" ht="15.9" customHeight="1" x14ac:dyDescent="0.3">
      <c r="D58" s="6" t="str">
        <f>[1]Tarifas!B50</f>
        <v>Contenedores Tránsito Internacional 20' o 40' Vacio (por Mov)</v>
      </c>
      <c r="J58" s="7">
        <f>[1]Tarifas!I50</f>
        <v>2</v>
      </c>
    </row>
    <row r="59" spans="4:10" ht="15.9" customHeight="1" x14ac:dyDescent="0.3">
      <c r="D59" s="6" t="str">
        <f>[1]Tarifas!B51</f>
        <v>Reestibas Movilizadas 20' o 40' via Muelle (por Mov)</v>
      </c>
      <c r="E59" s="5"/>
      <c r="J59" s="7">
        <f>[1]Tarifas!I51</f>
        <v>4.5</v>
      </c>
    </row>
    <row r="60" spans="4:10" ht="15.9" customHeight="1" x14ac:dyDescent="0.3">
      <c r="D60" s="6"/>
      <c r="J60" s="7"/>
    </row>
    <row r="61" spans="4:10" ht="15.9" customHeight="1" x14ac:dyDescent="0.3">
      <c r="D61" s="6" t="str">
        <f>[1]Tarifas!B53</f>
        <v>Carga Suelta Tons Maritimo (por Ton)</v>
      </c>
      <c r="J61" s="7">
        <f>[1]Tarifas!I53</f>
        <v>1.28</v>
      </c>
    </row>
    <row r="62" spans="4:10" ht="15.9" customHeight="1" x14ac:dyDescent="0.3">
      <c r="D62" s="6" t="str">
        <f>[1]Tarifas!B54</f>
        <v>Carga General Movilizada Terrestre (por Ton)</v>
      </c>
      <c r="J62" s="7">
        <f>[1]Tarifas!I54</f>
        <v>0.32</v>
      </c>
    </row>
    <row r="63" spans="4:10" ht="15.9" customHeight="1" x14ac:dyDescent="0.3">
      <c r="D63" s="6"/>
      <c r="F63" s="5"/>
      <c r="J63" s="7"/>
    </row>
    <row r="64" spans="4:10" ht="15.9" customHeight="1" x14ac:dyDescent="0.3">
      <c r="D64" s="6" t="str">
        <f>[1]Tarifas!B56</f>
        <v>Mov Vertical/Horiz Conts Lleno o Vacio Terrestre (por Mov)</v>
      </c>
      <c r="E64" s="5"/>
      <c r="J64" s="7">
        <f>[1]Tarifas!I56</f>
        <v>3</v>
      </c>
    </row>
    <row r="65" spans="4:10" ht="15.9" customHeight="1" x14ac:dyDescent="0.3">
      <c r="D65" s="6"/>
      <c r="E65" s="5"/>
      <c r="J65" s="7"/>
    </row>
    <row r="66" spans="4:10" ht="15.9" customHeight="1" x14ac:dyDescent="0.3">
      <c r="D66" s="6" t="str">
        <f>[1]Tarifas!B58</f>
        <v>Pilotaje (por Maniobra)</v>
      </c>
      <c r="J66" s="7">
        <f>[1]Tarifas!I58</f>
        <v>17.399999999999999</v>
      </c>
    </row>
    <row r="67" spans="4:10" ht="15.9" customHeight="1" x14ac:dyDescent="0.3">
      <c r="D67" s="6" t="str">
        <f>[1]Tarifas!B59</f>
        <v>Remolcador (por Maniobra)</v>
      </c>
      <c r="J67" s="7">
        <f>[1]Tarifas!I59</f>
        <v>49.3</v>
      </c>
    </row>
    <row r="68" spans="4:10" ht="15.9" customHeight="1" x14ac:dyDescent="0.3">
      <c r="D68" s="6" t="str">
        <f>[1]Tarifas!B60</f>
        <v>Suministro de Combustible (por Ton)</v>
      </c>
      <c r="J68" s="7">
        <f>[1]Tarifas!I60</f>
        <v>3.25</v>
      </c>
    </row>
    <row r="69" spans="4:10" ht="15.9" customHeight="1" x14ac:dyDescent="0.3">
      <c r="D69" s="6" t="str">
        <f>[1]Tarifas!B61</f>
        <v>Servicios de Aseo, Retiro de Sentinas (por Op)</v>
      </c>
      <c r="J69" s="7">
        <f>[1]Tarifas!I61</f>
        <v>131</v>
      </c>
    </row>
    <row r="70" spans="4:10" ht="15.9" customHeight="1" x14ac:dyDescent="0.3">
      <c r="D70" s="6" t="str">
        <f>[1]Tarifas!B62</f>
        <v>Servicios de Aprovisionamiento de Barcos (por Op)</v>
      </c>
      <c r="J70" s="7">
        <f>[1]Tarifas!I62</f>
        <v>160</v>
      </c>
    </row>
    <row r="71" spans="4:10" ht="15.9" customHeight="1" x14ac:dyDescent="0.3">
      <c r="D71" s="6" t="str">
        <f>[1]Tarifas!B63</f>
        <v>Servicios de Reparación de Motonaves (por Op)</v>
      </c>
      <c r="J71" s="7">
        <f>[1]Tarifas!I63</f>
        <v>348</v>
      </c>
    </row>
    <row r="72" spans="4:10" ht="15.9" customHeight="1" x14ac:dyDescent="0.3">
      <c r="D72" s="6" t="str">
        <f>[1]Tarifas!B64</f>
        <v>Servicios de Fumigación (por Servicio)</v>
      </c>
      <c r="J72" s="7">
        <f>[1]Tarifas!I64</f>
        <v>26</v>
      </c>
    </row>
    <row r="73" spans="4:10" ht="15.9" customHeight="1" x14ac:dyDescent="0.3">
      <c r="D73" s="6" t="str">
        <f>[1]Tarifas!B65</f>
        <v>Servicios varios de Inspección (por Servicio)</v>
      </c>
      <c r="E73" s="5"/>
      <c r="J73" s="7">
        <f>[1]Tarifas!I65</f>
        <v>110</v>
      </c>
    </row>
    <row r="74" spans="4:10" ht="15.9" customHeight="1" x14ac:dyDescent="0.3">
      <c r="D74" s="6"/>
      <c r="E74" s="5"/>
      <c r="J74" s="7"/>
    </row>
    <row r="75" spans="4:10" ht="15.9" customHeight="1" x14ac:dyDescent="0.3">
      <c r="D75" s="6" t="str">
        <f>[1]Tarifas!B67</f>
        <v>Veh en Op Portuaria Shorex 4-9 pasajeros (por Unidad)</v>
      </c>
      <c r="E75" s="5"/>
      <c r="J75" s="7">
        <f>[1]Tarifas!I67</f>
        <v>3.8</v>
      </c>
    </row>
    <row r="76" spans="4:10" ht="15.9" customHeight="1" x14ac:dyDescent="0.3">
      <c r="D76" s="6" t="str">
        <f>[1]Tarifas!B68</f>
        <v>Veh en Op Portuaria Shorex 10-19 pasajeros (por Unidad)</v>
      </c>
      <c r="E76" s="5"/>
      <c r="J76" s="7">
        <f>[1]Tarifas!I68</f>
        <v>13</v>
      </c>
    </row>
    <row r="77" spans="4:10" ht="15.9" customHeight="1" x14ac:dyDescent="0.3">
      <c r="D77" s="6" t="str">
        <f>[1]Tarifas!B69</f>
        <v>Veh en Op Portuaria Shorex 20-32 pasajeros (por Unidad)</v>
      </c>
      <c r="J77" s="7">
        <f>[1]Tarifas!I69</f>
        <v>46.5</v>
      </c>
    </row>
    <row r="78" spans="4:10" ht="15.9" customHeight="1" x14ac:dyDescent="0.3">
      <c r="D78" s="6" t="str">
        <f>[1]Tarifas!B70</f>
        <v>Veh en Op Portuaria Shorex 33-40 pasajeros (por Unidad)</v>
      </c>
      <c r="J78" s="7">
        <f>[1]Tarifas!I70</f>
        <v>54.5</v>
      </c>
    </row>
    <row r="79" spans="4:10" ht="15.9" customHeight="1" x14ac:dyDescent="0.3">
      <c r="D79" s="6" t="str">
        <f>[1]Tarifas!B71</f>
        <v>Veh en Op Port Shorex mas de 40 pasajeros (por Unidad)</v>
      </c>
      <c r="J79" s="7">
        <f>[1]Tarifas!I71</f>
        <v>80</v>
      </c>
    </row>
    <row r="80" spans="4:10" ht="15.9" customHeight="1" x14ac:dyDescent="0.3">
      <c r="D80" s="6" t="str">
        <f>[1]Tarifas!B72</f>
        <v>Embarc Op Port Marit Shorex 1-18 pasajeros (por Unidad)</v>
      </c>
      <c r="E80" s="5"/>
      <c r="J80" s="7">
        <f>[1]Tarifas!I72</f>
        <v>48.5</v>
      </c>
    </row>
    <row r="81" spans="3:10" ht="15.9" customHeight="1" x14ac:dyDescent="0.3">
      <c r="D81" s="6" t="str">
        <f>[1]Tarifas!B73</f>
        <v>Embarc Op Port Marit Shorex 19-26 pasajeros (por Unidad)</v>
      </c>
      <c r="E81" s="5"/>
      <c r="J81" s="7">
        <f>[1]Tarifas!I73</f>
        <v>70.5</v>
      </c>
    </row>
    <row r="82" spans="3:10" ht="15.9" customHeight="1" x14ac:dyDescent="0.3">
      <c r="D82" s="6" t="str">
        <f>[1]Tarifas!B74</f>
        <v>Embarc Op Port Marit Shorex =27-40 pasajeros (por Unidad)</v>
      </c>
      <c r="E82" s="5"/>
      <c r="J82" s="7">
        <f>[1]Tarifas!I74</f>
        <v>110</v>
      </c>
    </row>
    <row r="83" spans="3:10" ht="15.9" customHeight="1" x14ac:dyDescent="0.3">
      <c r="D83" s="6" t="str">
        <f>[1]Tarifas!B75</f>
        <v>Embarc  Op Port Marit Shorex 41-52 pasajeros (por Unidad)</v>
      </c>
      <c r="E83" s="5"/>
      <c r="J83" s="7">
        <f>[1]Tarifas!I75</f>
        <v>145</v>
      </c>
    </row>
    <row r="84" spans="3:10" ht="15.9" customHeight="1" x14ac:dyDescent="0.3">
      <c r="D84" s="6" t="str">
        <f>[1]Tarifas!B76</f>
        <v>Embarc Op Port Marit Shorex 53-80 pasajeros (por Unidad)</v>
      </c>
      <c r="E84" s="5"/>
      <c r="J84" s="7">
        <f>[1]Tarifas!I76</f>
        <v>220</v>
      </c>
    </row>
    <row r="85" spans="3:10" ht="15.9" customHeight="1" x14ac:dyDescent="0.3">
      <c r="D85" s="6" t="str">
        <f>[1]Tarifas!B77</f>
        <v>Embarc Op Port Marit Shorex 81-112 pasajeros (por Unidad)</v>
      </c>
      <c r="E85" s="5"/>
      <c r="J85" s="7">
        <f>[1]Tarifas!I77</f>
        <v>310</v>
      </c>
    </row>
    <row r="86" spans="3:10" ht="15.9" customHeight="1" x14ac:dyDescent="0.3">
      <c r="C86" s="6"/>
      <c r="D86" s="6" t="str">
        <f>[1]Tarifas!B78</f>
        <v>Embarc Op Port Marit Shorex mas de 112 pax (por Unidad)</v>
      </c>
      <c r="J86" s="7">
        <f>[1]Tarifas!I78</f>
        <v>548</v>
      </c>
    </row>
    <row r="87" spans="3:10" ht="15.9" customHeight="1" x14ac:dyDescent="0.3">
      <c r="D87" s="6"/>
      <c r="J87" s="7"/>
    </row>
    <row r="88" spans="3:10" ht="15.9" customHeight="1" x14ac:dyDescent="0.3">
      <c r="C88" s="12"/>
      <c r="D88" s="6" t="s">
        <v>19</v>
      </c>
      <c r="E88" s="11" t="s">
        <v>7</v>
      </c>
      <c r="F88" s="12"/>
      <c r="G88" s="12"/>
      <c r="H88" s="12"/>
      <c r="I88" s="12"/>
      <c r="J88" s="12"/>
    </row>
    <row r="89" spans="3:10" ht="15.9" customHeight="1" x14ac:dyDescent="0.3">
      <c r="C89" s="12"/>
      <c r="E89" s="6" t="s">
        <v>8</v>
      </c>
    </row>
    <row r="90" spans="3:10" ht="15.9" customHeight="1" x14ac:dyDescent="0.3">
      <c r="C90" s="12"/>
    </row>
    <row r="91" spans="3:10" ht="15.9" customHeight="1" x14ac:dyDescent="0.3">
      <c r="C91" s="12"/>
      <c r="D91" s="47" t="s">
        <v>10</v>
      </c>
      <c r="E91" s="47"/>
      <c r="F91" s="47"/>
      <c r="G91" s="47"/>
      <c r="H91" s="47"/>
      <c r="I91" s="47"/>
      <c r="J91" s="47"/>
    </row>
    <row r="92" spans="3:10" ht="15.9" customHeight="1" x14ac:dyDescent="0.3">
      <c r="C92" s="12"/>
    </row>
    <row r="93" spans="3:10" ht="15.9" customHeight="1" x14ac:dyDescent="0.3">
      <c r="C93" s="12"/>
      <c r="D93" s="22" t="s">
        <v>11</v>
      </c>
      <c r="E93" s="22"/>
      <c r="F93" s="22"/>
      <c r="G93" s="14" t="str">
        <f>+[1]Tarifas!I83</f>
        <v>Dia 4 a 5</v>
      </c>
      <c r="H93" s="14" t="str">
        <f>+[1]Tarifas!J83</f>
        <v>Día 6 al 9</v>
      </c>
      <c r="I93" s="14" t="str">
        <f>+[1]Tarifas!K83</f>
        <v>Día 10 al 14</v>
      </c>
      <c r="J93" s="14" t="str">
        <f>+[1]Tarifas!L83</f>
        <v>Día 15 en adel..</v>
      </c>
    </row>
    <row r="94" spans="3:10" ht="15.9" customHeight="1" x14ac:dyDescent="0.3">
      <c r="C94" s="12"/>
      <c r="D94" s="15" t="str">
        <f>[1]Tarifas!B84</f>
        <v>Contenedor de 20' Lleno (por Cont/Dia)</v>
      </c>
      <c r="E94" s="13"/>
      <c r="F94" s="13"/>
      <c r="G94" s="14">
        <f>[1]Tarifas!I84</f>
        <v>28.5</v>
      </c>
      <c r="H94" s="14">
        <f>[1]Tarifas!J84</f>
        <v>41</v>
      </c>
      <c r="I94" s="14">
        <f>[1]Tarifas!K84</f>
        <v>59.5</v>
      </c>
      <c r="J94" s="14">
        <f>[1]Tarifas!L84</f>
        <v>63.5</v>
      </c>
    </row>
    <row r="95" spans="3:10" ht="15.9" customHeight="1" x14ac:dyDescent="0.3">
      <c r="C95" s="12"/>
      <c r="D95" s="16" t="str">
        <f>[1]Tarifas!B85</f>
        <v>Contenedor de 40' Lleno (por Cont/Dia)</v>
      </c>
      <c r="G95" s="17">
        <f>[1]Tarifas!I85</f>
        <v>40</v>
      </c>
      <c r="H95" s="17">
        <f>[1]Tarifas!J85</f>
        <v>56.2</v>
      </c>
      <c r="I95" s="17">
        <f>[1]Tarifas!K85</f>
        <v>75.5</v>
      </c>
      <c r="J95" s="17">
        <f>[1]Tarifas!L85</f>
        <v>80.2</v>
      </c>
    </row>
    <row r="96" spans="3:10" ht="15.9" customHeight="1" x14ac:dyDescent="0.3">
      <c r="C96" s="12"/>
      <c r="D96" s="16" t="str">
        <f>[1]Tarifas!B86</f>
        <v>Contenedor de 45´ Lleno (por Cont/Dia)</v>
      </c>
      <c r="G96" s="17">
        <f>[1]Tarifas!I86</f>
        <v>49</v>
      </c>
      <c r="H96" s="17">
        <f>[1]Tarifas!J86</f>
        <v>71</v>
      </c>
      <c r="I96" s="17">
        <f>[1]Tarifas!K86</f>
        <v>90.7</v>
      </c>
      <c r="J96" s="17">
        <f>[1]Tarifas!L86</f>
        <v>97.2</v>
      </c>
    </row>
    <row r="97" spans="3:10" ht="15.9" customHeight="1" x14ac:dyDescent="0.3">
      <c r="C97" s="12"/>
      <c r="D97" s="16" t="str">
        <f>[1]Tarifas!B87</f>
        <v>Contenedor Open Top 20´ Lleno (por Cont/Dia)</v>
      </c>
      <c r="G97" s="17">
        <f>[1]Tarifas!I87</f>
        <v>55.5</v>
      </c>
      <c r="H97" s="17">
        <f>[1]Tarifas!J87</f>
        <v>76.099999999999994</v>
      </c>
      <c r="I97" s="17">
        <f>[1]Tarifas!K87</f>
        <v>96.3</v>
      </c>
      <c r="J97" s="17">
        <f>[1]Tarifas!L87</f>
        <v>103</v>
      </c>
    </row>
    <row r="98" spans="3:10" ht="15.9" customHeight="1" x14ac:dyDescent="0.3">
      <c r="D98" s="16" t="str">
        <f>[1]Tarifas!B88</f>
        <v>Contenedor Open Top 40´ Lleno (por Cont/Dia)</v>
      </c>
      <c r="G98" s="17">
        <f>[1]Tarifas!I88</f>
        <v>77</v>
      </c>
      <c r="H98" s="17">
        <f>[1]Tarifas!J88</f>
        <v>96</v>
      </c>
      <c r="I98" s="17">
        <f>[1]Tarifas!K88</f>
        <v>117.6</v>
      </c>
      <c r="J98" s="17">
        <f>[1]Tarifas!L88</f>
        <v>126</v>
      </c>
    </row>
    <row r="99" spans="3:10" ht="15.9" customHeight="1" x14ac:dyDescent="0.3">
      <c r="C99" s="12"/>
      <c r="D99" s="16" t="str">
        <f>[1]Tarifas!B89</f>
        <v>Carga Suelta Tons espacio Cubierto (por Ton-M3/Dia, **)</v>
      </c>
      <c r="G99" s="17">
        <f>[1]Tarifas!I89</f>
        <v>2.5</v>
      </c>
      <c r="H99" s="17">
        <f>[1]Tarifas!J89</f>
        <v>3.6</v>
      </c>
      <c r="I99" s="17">
        <f>[1]Tarifas!K89</f>
        <v>4.4000000000000004</v>
      </c>
      <c r="J99" s="17">
        <f>[1]Tarifas!L89</f>
        <v>4.5999999999999996</v>
      </c>
    </row>
    <row r="100" spans="3:10" ht="15.9" customHeight="1" x14ac:dyDescent="0.3">
      <c r="D100" s="18" t="str">
        <f>[1]Tarifas!B90</f>
        <v>Carga Suelta Tons espacio Descubierto  (por Ton-M3/Dia, **)</v>
      </c>
      <c r="E100" s="19"/>
      <c r="F100" s="19"/>
      <c r="G100" s="20">
        <f>[1]Tarifas!I90</f>
        <v>1.6</v>
      </c>
      <c r="H100" s="20">
        <f>[1]Tarifas!J90</f>
        <v>2.5</v>
      </c>
      <c r="I100" s="20">
        <f>[1]Tarifas!K90</f>
        <v>3</v>
      </c>
      <c r="J100" s="20">
        <f>[1]Tarifas!L90</f>
        <v>3.2</v>
      </c>
    </row>
    <row r="101" spans="3:10" ht="15.9" customHeight="1" x14ac:dyDescent="0.3">
      <c r="C101" s="5"/>
      <c r="D101" s="16"/>
    </row>
    <row r="102" spans="3:10" ht="15.9" customHeight="1" x14ac:dyDescent="0.3">
      <c r="C102" s="5"/>
      <c r="D102" s="16"/>
    </row>
    <row r="103" spans="3:10" ht="15.9" customHeight="1" x14ac:dyDescent="0.3">
      <c r="C103" s="5"/>
      <c r="D103" s="16"/>
      <c r="G103" s="17"/>
      <c r="H103" s="17"/>
      <c r="I103" s="17"/>
      <c r="J103" s="17"/>
    </row>
    <row r="104" spans="3:10" ht="15.9" customHeight="1" x14ac:dyDescent="0.3">
      <c r="D104" s="16" t="str">
        <f>[1]Tarifas!B93</f>
        <v>Contenedor Doméstico Vacio (por Cont/Dia)</v>
      </c>
      <c r="G104" s="17"/>
      <c r="H104" s="17"/>
      <c r="I104" s="17"/>
      <c r="J104" s="46">
        <f>[1]Tarifas!I93</f>
        <v>2.7</v>
      </c>
    </row>
    <row r="105" spans="3:10" ht="15.9" customHeight="1" x14ac:dyDescent="0.3">
      <c r="D105" s="16" t="str">
        <f>[1]Tarifas!B94</f>
        <v>Conts Tránsito Internacional Vacio (por Cont/Dia, 10 dias libres)</v>
      </c>
      <c r="G105" s="17"/>
      <c r="H105" s="17"/>
      <c r="I105" s="17"/>
      <c r="J105" s="46">
        <f>[1]Tarifas!I94</f>
        <v>12.5</v>
      </c>
    </row>
    <row r="106" spans="3:10" ht="15.9" customHeight="1" x14ac:dyDescent="0.3">
      <c r="D106" s="16" t="str">
        <f>[1]Tarifas!B95</f>
        <v>Conts Tránsito Internacional Llenos (por Cont/Dia, 10 dias libres)</v>
      </c>
      <c r="G106" s="17"/>
      <c r="H106" s="17"/>
      <c r="I106" s="17"/>
      <c r="J106" s="46">
        <f>[1]Tarifas!I95</f>
        <v>14.5</v>
      </c>
    </row>
    <row r="107" spans="3:10" ht="15.9" customHeight="1" x14ac:dyDescent="0.3">
      <c r="C107" s="5"/>
      <c r="D107" s="16" t="str">
        <f>[1]Tarifas!B96</f>
        <v>Vehiculos menores a 20 Mts3/U (por Veh/Dia)</v>
      </c>
      <c r="G107" s="17"/>
      <c r="H107" s="17"/>
      <c r="I107" s="17"/>
      <c r="J107" s="46">
        <f>[1]Tarifas!I96</f>
        <v>7.75</v>
      </c>
    </row>
    <row r="108" spans="3:10" ht="15.9" customHeight="1" x14ac:dyDescent="0.3">
      <c r="D108" s="16" t="str">
        <f>[1]Tarifas!B97</f>
        <v>Vehiculos entre a 20 y 40 Mts3/U (por Veh/Dia)</v>
      </c>
      <c r="J108" s="46">
        <f>[1]Tarifas!I97</f>
        <v>13</v>
      </c>
    </row>
    <row r="109" spans="3:10" ht="15.9" customHeight="1" x14ac:dyDescent="0.3">
      <c r="D109" s="16" t="str">
        <f>[1]Tarifas!B98</f>
        <v>Vehiculos mayores a 40 Mts3/U (por Veh/Dia)</v>
      </c>
      <c r="J109" s="46">
        <f>[1]Tarifas!I98</f>
        <v>24.5</v>
      </c>
    </row>
    <row r="110" spans="3:10" ht="15.9" customHeight="1" x14ac:dyDescent="0.3">
      <c r="D110" s="16" t="str">
        <f>[1]Tarifas!B99</f>
        <v>Maquinaria Industrial (por Unid/Dia)</v>
      </c>
      <c r="J110" s="46">
        <f>[1]Tarifas!I99</f>
        <v>53.5</v>
      </c>
    </row>
    <row r="111" spans="3:10" ht="15.9" customHeight="1" x14ac:dyDescent="0.3">
      <c r="C111" s="5"/>
      <c r="J111" s="7"/>
    </row>
    <row r="112" spans="3:10" ht="15.9" customHeight="1" x14ac:dyDescent="0.3">
      <c r="D112" s="1" t="s">
        <v>4</v>
      </c>
      <c r="E112" s="6" t="s">
        <v>12</v>
      </c>
      <c r="J112" s="7"/>
    </row>
    <row r="113" spans="3:10" ht="15.9" customHeight="1" x14ac:dyDescent="0.3">
      <c r="C113" s="5"/>
      <c r="D113" s="1" t="s">
        <v>6</v>
      </c>
      <c r="E113" s="6" t="s">
        <v>13</v>
      </c>
      <c r="J113" s="7"/>
    </row>
    <row r="114" spans="3:10" ht="15.9" customHeight="1" x14ac:dyDescent="0.3">
      <c r="E114" s="6" t="s">
        <v>8</v>
      </c>
      <c r="J114" s="7"/>
    </row>
    <row r="115" spans="3:10" ht="15.9" customHeight="1" x14ac:dyDescent="0.3">
      <c r="J115" s="7"/>
    </row>
    <row r="116" spans="3:10" ht="15.9" customHeight="1" x14ac:dyDescent="0.3">
      <c r="D116" s="47" t="s">
        <v>14</v>
      </c>
      <c r="E116" s="47"/>
      <c r="F116" s="47"/>
      <c r="G116" s="47"/>
      <c r="H116" s="47"/>
      <c r="I116" s="47"/>
      <c r="J116" s="47"/>
    </row>
    <row r="117" spans="3:10" ht="15.9" customHeight="1" x14ac:dyDescent="0.3">
      <c r="C117" s="5"/>
      <c r="J117" s="7"/>
    </row>
    <row r="118" spans="3:10" ht="15.9" customHeight="1" x14ac:dyDescent="0.3">
      <c r="D118" s="1" t="str">
        <f>+[1]Tarifas!B102</f>
        <v>Suministro de Agua Potable (por Ton)</v>
      </c>
      <c r="E118" s="5"/>
      <c r="J118" s="7">
        <f>[1]Tarifas!I102</f>
        <v>8.9</v>
      </c>
    </row>
    <row r="119" spans="3:10" ht="15.9" customHeight="1" x14ac:dyDescent="0.3">
      <c r="D119" s="1" t="str">
        <f>+[1]Tarifas!B103</f>
        <v>Tratamiento de Basuras  (por Mt3)</v>
      </c>
      <c r="E119" s="5"/>
      <c r="J119" s="7">
        <f>[1]Tarifas!I103</f>
        <v>26</v>
      </c>
    </row>
    <row r="120" spans="3:10" x14ac:dyDescent="0.3">
      <c r="D120" s="1" t="str">
        <f>+[1]Tarifas!B104</f>
        <v>Energia Reefers (por Cont/Dia o fracción)</v>
      </c>
      <c r="J120" s="23">
        <f>[1]Tarifas!I104</f>
        <v>142680</v>
      </c>
    </row>
    <row r="121" spans="3:10" x14ac:dyDescent="0.3">
      <c r="J121" s="7"/>
    </row>
    <row r="122" spans="3:10" x14ac:dyDescent="0.3">
      <c r="D122" s="1" t="s">
        <v>15</v>
      </c>
      <c r="J122" s="7"/>
    </row>
    <row r="123" spans="3:10" x14ac:dyDescent="0.3">
      <c r="D123" s="1" t="s">
        <v>16</v>
      </c>
    </row>
  </sheetData>
  <mergeCells count="9">
    <mergeCell ref="D116:J116"/>
    <mergeCell ref="D1:J1"/>
    <mergeCell ref="D2:J2"/>
    <mergeCell ref="D6:J6"/>
    <mergeCell ref="D8:J8"/>
    <mergeCell ref="D22:J22"/>
    <mergeCell ref="D24:J24"/>
    <mergeCell ref="D51:J51"/>
    <mergeCell ref="D91:J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DE1A-5A93-4945-8CDD-E30DBDDDD237}">
  <dimension ref="B1:I92"/>
  <sheetViews>
    <sheetView workbookViewId="0">
      <selection activeCell="A26" sqref="A26"/>
    </sheetView>
  </sheetViews>
  <sheetFormatPr baseColWidth="10" defaultColWidth="28.88671875" defaultRowHeight="14.4" x14ac:dyDescent="0.3"/>
  <cols>
    <col min="1" max="16384" width="28.88671875" style="24"/>
  </cols>
  <sheetData>
    <row r="1" spans="2:9" ht="15.75" customHeight="1" x14ac:dyDescent="0.3">
      <c r="B1" s="49" t="s">
        <v>22</v>
      </c>
      <c r="C1" s="49"/>
      <c r="D1" s="49"/>
      <c r="E1" s="49"/>
      <c r="F1" s="49"/>
      <c r="G1" s="21"/>
      <c r="H1" s="21"/>
      <c r="I1" s="21"/>
    </row>
    <row r="2" spans="2:9" ht="15.75" customHeight="1" x14ac:dyDescent="0.3">
      <c r="B2" s="49" t="s">
        <v>122</v>
      </c>
      <c r="C2" s="49"/>
      <c r="D2" s="49"/>
      <c r="E2" s="49"/>
      <c r="F2" s="49"/>
      <c r="G2" s="21"/>
      <c r="H2" s="21"/>
      <c r="I2" s="21"/>
    </row>
    <row r="3" spans="2:9" ht="15.75" customHeight="1" x14ac:dyDescent="0.3">
      <c r="B3" s="58" t="s">
        <v>23</v>
      </c>
      <c r="C3" s="59"/>
      <c r="D3" s="58" t="s">
        <v>24</v>
      </c>
      <c r="E3" s="59"/>
      <c r="F3" s="25" t="s">
        <v>25</v>
      </c>
    </row>
    <row r="4" spans="2:9" ht="15.75" customHeight="1" x14ac:dyDescent="0.3">
      <c r="B4" s="55"/>
      <c r="C4" s="55"/>
      <c r="D4" s="55"/>
      <c r="E4" s="55"/>
      <c r="F4" s="55"/>
    </row>
    <row r="5" spans="2:9" ht="15.6" x14ac:dyDescent="0.3">
      <c r="B5" s="56" t="s">
        <v>26</v>
      </c>
      <c r="C5" s="56"/>
      <c r="D5" s="56"/>
      <c r="E5" s="56"/>
      <c r="F5" s="26"/>
    </row>
    <row r="6" spans="2:9" ht="15" customHeight="1" x14ac:dyDescent="0.3">
      <c r="B6" s="51" t="s">
        <v>27</v>
      </c>
      <c r="C6" s="52"/>
      <c r="D6" s="53" t="s">
        <v>28</v>
      </c>
      <c r="E6" s="54"/>
      <c r="F6" s="27">
        <v>0.69</v>
      </c>
    </row>
    <row r="7" spans="2:9" ht="15" customHeight="1" x14ac:dyDescent="0.3">
      <c r="B7" s="51" t="s">
        <v>29</v>
      </c>
      <c r="C7" s="52"/>
      <c r="D7" s="53" t="s">
        <v>28</v>
      </c>
      <c r="E7" s="54"/>
      <c r="F7" s="27">
        <v>0.79</v>
      </c>
    </row>
    <row r="8" spans="2:9" ht="15" customHeight="1" x14ac:dyDescent="0.3">
      <c r="B8" s="55"/>
      <c r="C8" s="55"/>
      <c r="D8" s="55"/>
      <c r="E8" s="55"/>
      <c r="F8" s="55"/>
    </row>
    <row r="9" spans="2:9" ht="15.75" customHeight="1" x14ac:dyDescent="0.3">
      <c r="B9" s="56" t="s">
        <v>30</v>
      </c>
      <c r="C9" s="56"/>
      <c r="D9" s="56"/>
      <c r="E9" s="56"/>
      <c r="F9" s="57"/>
    </row>
    <row r="10" spans="2:9" ht="15" customHeight="1" x14ac:dyDescent="0.3">
      <c r="B10" s="60" t="s">
        <v>31</v>
      </c>
      <c r="C10" s="61"/>
      <c r="D10" s="62" t="s">
        <v>24</v>
      </c>
      <c r="E10" s="63"/>
      <c r="F10" s="28" t="s">
        <v>25</v>
      </c>
    </row>
    <row r="11" spans="2:9" ht="15.75" customHeight="1" x14ac:dyDescent="0.3">
      <c r="B11" s="51" t="s">
        <v>32</v>
      </c>
      <c r="C11" s="52"/>
      <c r="D11" s="53" t="s">
        <v>33</v>
      </c>
      <c r="E11" s="54"/>
      <c r="F11" s="41">
        <v>159</v>
      </c>
    </row>
    <row r="12" spans="2:9" ht="15.75" customHeight="1" x14ac:dyDescent="0.3">
      <c r="B12" s="51" t="s">
        <v>34</v>
      </c>
      <c r="C12" s="52"/>
      <c r="D12" s="53" t="s">
        <v>33</v>
      </c>
      <c r="E12" s="54"/>
      <c r="F12" s="41">
        <v>199</v>
      </c>
    </row>
    <row r="13" spans="2:9" ht="15.75" customHeight="1" x14ac:dyDescent="0.3">
      <c r="B13" s="51" t="s">
        <v>35</v>
      </c>
      <c r="C13" s="52"/>
      <c r="D13" s="53" t="s">
        <v>33</v>
      </c>
      <c r="E13" s="54"/>
      <c r="F13" s="41">
        <v>250</v>
      </c>
    </row>
    <row r="14" spans="2:9" ht="15.75" customHeight="1" x14ac:dyDescent="0.3">
      <c r="B14" s="51" t="s">
        <v>36</v>
      </c>
      <c r="C14" s="52"/>
      <c r="D14" s="53" t="s">
        <v>33</v>
      </c>
      <c r="E14" s="54"/>
      <c r="F14" s="41">
        <v>116</v>
      </c>
    </row>
    <row r="15" spans="2:9" ht="15.75" customHeight="1" x14ac:dyDescent="0.3">
      <c r="B15" s="51" t="s">
        <v>37</v>
      </c>
      <c r="C15" s="52"/>
      <c r="D15" s="53" t="s">
        <v>33</v>
      </c>
      <c r="E15" s="54"/>
      <c r="F15" s="41">
        <v>172</v>
      </c>
    </row>
    <row r="16" spans="2:9" ht="15.75" customHeight="1" x14ac:dyDescent="0.3">
      <c r="B16" s="51" t="s">
        <v>38</v>
      </c>
      <c r="C16" s="52"/>
      <c r="D16" s="53" t="s">
        <v>33</v>
      </c>
      <c r="E16" s="54"/>
      <c r="F16" s="41">
        <v>106</v>
      </c>
    </row>
    <row r="17" spans="2:6" ht="15.75" customHeight="1" x14ac:dyDescent="0.3">
      <c r="B17" s="51" t="s">
        <v>39</v>
      </c>
      <c r="C17" s="52"/>
      <c r="D17" s="53" t="s">
        <v>33</v>
      </c>
      <c r="E17" s="54"/>
      <c r="F17" s="41">
        <v>139</v>
      </c>
    </row>
    <row r="18" spans="2:6" ht="15.75" customHeight="1" x14ac:dyDescent="0.3">
      <c r="B18" s="51" t="s">
        <v>40</v>
      </c>
      <c r="C18" s="52"/>
      <c r="D18" s="53" t="s">
        <v>33</v>
      </c>
      <c r="E18" s="54"/>
      <c r="F18" s="41">
        <v>179</v>
      </c>
    </row>
    <row r="19" spans="2:6" ht="15.6" x14ac:dyDescent="0.3">
      <c r="B19" s="51" t="s">
        <v>41</v>
      </c>
      <c r="C19" s="52"/>
      <c r="D19" s="53" t="s">
        <v>33</v>
      </c>
      <c r="E19" s="54"/>
      <c r="F19" s="41">
        <v>22</v>
      </c>
    </row>
    <row r="20" spans="2:6" ht="15.6" x14ac:dyDescent="0.3">
      <c r="B20" s="51" t="s">
        <v>42</v>
      </c>
      <c r="C20" s="52"/>
      <c r="D20" s="53" t="s">
        <v>33</v>
      </c>
      <c r="E20" s="54"/>
      <c r="F20" s="41">
        <v>23</v>
      </c>
    </row>
    <row r="21" spans="2:6" ht="15.6" x14ac:dyDescent="0.3">
      <c r="B21" s="51" t="s">
        <v>43</v>
      </c>
      <c r="C21" s="52"/>
      <c r="D21" s="53" t="s">
        <v>33</v>
      </c>
      <c r="E21" s="54"/>
      <c r="F21" s="41">
        <v>23</v>
      </c>
    </row>
    <row r="22" spans="2:6" ht="15.6" x14ac:dyDescent="0.3">
      <c r="B22" s="51" t="s">
        <v>44</v>
      </c>
      <c r="C22" s="52"/>
      <c r="D22" s="53" t="s">
        <v>45</v>
      </c>
      <c r="E22" s="54"/>
      <c r="F22" s="41">
        <v>6.5</v>
      </c>
    </row>
    <row r="23" spans="2:6" ht="15.6" x14ac:dyDescent="0.3">
      <c r="B23" s="51" t="s">
        <v>46</v>
      </c>
      <c r="C23" s="52"/>
      <c r="D23" s="53" t="s">
        <v>45</v>
      </c>
      <c r="E23" s="54"/>
      <c r="F23" s="41">
        <v>5.4</v>
      </c>
    </row>
    <row r="24" spans="2:6" ht="15.6" x14ac:dyDescent="0.3">
      <c r="B24" s="51" t="s">
        <v>47</v>
      </c>
      <c r="C24" s="52"/>
      <c r="D24" s="53" t="s">
        <v>33</v>
      </c>
      <c r="E24" s="54"/>
      <c r="F24" s="41">
        <v>66</v>
      </c>
    </row>
    <row r="25" spans="2:6" ht="15.6" x14ac:dyDescent="0.3">
      <c r="B25" s="51" t="s">
        <v>48</v>
      </c>
      <c r="C25" s="52"/>
      <c r="D25" s="53" t="s">
        <v>33</v>
      </c>
      <c r="E25" s="54"/>
      <c r="F25" s="41">
        <v>94</v>
      </c>
    </row>
    <row r="26" spans="2:6" ht="15.6" x14ac:dyDescent="0.3">
      <c r="B26" s="51" t="s">
        <v>49</v>
      </c>
      <c r="C26" s="52"/>
      <c r="D26" s="53" t="s">
        <v>33</v>
      </c>
      <c r="E26" s="54"/>
      <c r="F26" s="41">
        <v>163</v>
      </c>
    </row>
    <row r="27" spans="2:6" ht="15.6" x14ac:dyDescent="0.3">
      <c r="B27" s="51" t="s">
        <v>50</v>
      </c>
      <c r="C27" s="52"/>
      <c r="D27" s="53" t="s">
        <v>33</v>
      </c>
      <c r="E27" s="54"/>
      <c r="F27" s="41">
        <v>42</v>
      </c>
    </row>
    <row r="28" spans="2:6" ht="15.6" x14ac:dyDescent="0.3">
      <c r="B28" s="51" t="s">
        <v>51</v>
      </c>
      <c r="C28" s="52"/>
      <c r="D28" s="53" t="s">
        <v>33</v>
      </c>
      <c r="E28" s="54"/>
      <c r="F28" s="41">
        <v>42</v>
      </c>
    </row>
    <row r="29" spans="2:6" ht="15.6" x14ac:dyDescent="0.3">
      <c r="B29" s="51" t="s">
        <v>52</v>
      </c>
      <c r="C29" s="52"/>
      <c r="D29" s="53" t="s">
        <v>33</v>
      </c>
      <c r="E29" s="54"/>
      <c r="F29" s="41">
        <v>32</v>
      </c>
    </row>
    <row r="30" spans="2:6" ht="15.6" x14ac:dyDescent="0.3">
      <c r="B30" s="51" t="s">
        <v>53</v>
      </c>
      <c r="C30" s="52"/>
      <c r="D30" s="53" t="s">
        <v>33</v>
      </c>
      <c r="E30" s="54"/>
      <c r="F30" s="42">
        <v>32</v>
      </c>
    </row>
    <row r="31" spans="2:6" ht="15.6" x14ac:dyDescent="0.3">
      <c r="B31" s="64" t="s">
        <v>54</v>
      </c>
      <c r="C31" s="65"/>
      <c r="D31" s="53" t="s">
        <v>45</v>
      </c>
      <c r="E31" s="54"/>
      <c r="F31" s="42">
        <v>5.4</v>
      </c>
    </row>
    <row r="32" spans="2:6" ht="15.6" x14ac:dyDescent="0.3">
      <c r="B32" s="66" t="s">
        <v>55</v>
      </c>
      <c r="C32" s="67"/>
      <c r="D32" s="67"/>
      <c r="E32" s="67"/>
      <c r="F32" s="68"/>
    </row>
    <row r="33" spans="2:6" x14ac:dyDescent="0.3">
      <c r="B33" s="60" t="s">
        <v>56</v>
      </c>
      <c r="C33" s="61"/>
      <c r="D33" s="62" t="s">
        <v>24</v>
      </c>
      <c r="E33" s="63"/>
      <c r="F33" s="28" t="s">
        <v>25</v>
      </c>
    </row>
    <row r="34" spans="2:6" x14ac:dyDescent="0.3">
      <c r="B34" s="53" t="s">
        <v>57</v>
      </c>
      <c r="C34" s="54"/>
      <c r="D34" s="69" t="s">
        <v>58</v>
      </c>
      <c r="E34" s="70"/>
      <c r="F34" s="40">
        <v>2.14</v>
      </c>
    </row>
    <row r="35" spans="2:6" x14ac:dyDescent="0.3">
      <c r="B35" s="53" t="s">
        <v>59</v>
      </c>
      <c r="C35" s="54"/>
      <c r="D35" s="69" t="s">
        <v>58</v>
      </c>
      <c r="E35" s="70"/>
      <c r="F35" s="40">
        <v>2.14</v>
      </c>
    </row>
    <row r="36" spans="2:6" x14ac:dyDescent="0.3">
      <c r="B36" s="73" t="s">
        <v>32</v>
      </c>
      <c r="C36" s="74"/>
      <c r="D36" s="69" t="s">
        <v>60</v>
      </c>
      <c r="E36" s="70"/>
      <c r="F36" s="40">
        <v>21.4</v>
      </c>
    </row>
    <row r="37" spans="2:6" x14ac:dyDescent="0.3">
      <c r="B37" s="73" t="s">
        <v>34</v>
      </c>
      <c r="C37" s="74"/>
      <c r="D37" s="69" t="s">
        <v>60</v>
      </c>
      <c r="E37" s="70"/>
      <c r="F37" s="40">
        <v>27.82</v>
      </c>
    </row>
    <row r="38" spans="2:6" x14ac:dyDescent="0.3">
      <c r="B38" s="53" t="s">
        <v>61</v>
      </c>
      <c r="C38" s="54"/>
      <c r="D38" s="69" t="s">
        <v>60</v>
      </c>
      <c r="E38" s="70"/>
      <c r="F38" s="40">
        <v>6.42</v>
      </c>
    </row>
    <row r="39" spans="2:6" x14ac:dyDescent="0.3">
      <c r="B39" s="53" t="s">
        <v>62</v>
      </c>
      <c r="C39" s="54"/>
      <c r="D39" s="69" t="s">
        <v>60</v>
      </c>
      <c r="E39" s="70"/>
      <c r="F39" s="40">
        <v>13.91</v>
      </c>
    </row>
    <row r="40" spans="2:6" x14ac:dyDescent="0.3">
      <c r="B40" s="71" t="s">
        <v>63</v>
      </c>
      <c r="C40" s="72"/>
      <c r="D40" s="69" t="s">
        <v>60</v>
      </c>
      <c r="E40" s="70"/>
      <c r="F40" s="40">
        <v>7.49</v>
      </c>
    </row>
    <row r="41" spans="2:6" x14ac:dyDescent="0.3">
      <c r="B41" s="53" t="s">
        <v>64</v>
      </c>
      <c r="C41" s="54"/>
      <c r="D41" s="69" t="s">
        <v>60</v>
      </c>
      <c r="E41" s="70"/>
      <c r="F41" s="40">
        <v>4.28</v>
      </c>
    </row>
    <row r="42" spans="2:6" x14ac:dyDescent="0.3">
      <c r="B42" s="53" t="s">
        <v>65</v>
      </c>
      <c r="C42" s="54"/>
      <c r="D42" s="69" t="s">
        <v>60</v>
      </c>
      <c r="E42" s="70"/>
      <c r="F42" s="40">
        <v>4.28</v>
      </c>
    </row>
    <row r="43" spans="2:6" x14ac:dyDescent="0.3">
      <c r="B43" s="51" t="s">
        <v>47</v>
      </c>
      <c r="C43" s="52"/>
      <c r="D43" s="69" t="s">
        <v>66</v>
      </c>
      <c r="E43" s="70"/>
      <c r="F43" s="40">
        <v>4.28</v>
      </c>
    </row>
    <row r="44" spans="2:6" x14ac:dyDescent="0.3">
      <c r="B44" s="75" t="s">
        <v>48</v>
      </c>
      <c r="C44" s="76"/>
      <c r="D44" s="69" t="s">
        <v>66</v>
      </c>
      <c r="E44" s="70"/>
      <c r="F44" s="40">
        <v>16.05</v>
      </c>
    </row>
    <row r="45" spans="2:6" x14ac:dyDescent="0.3">
      <c r="B45" s="51" t="s">
        <v>49</v>
      </c>
      <c r="C45" s="52"/>
      <c r="D45" s="69" t="s">
        <v>66</v>
      </c>
      <c r="E45" s="70"/>
      <c r="F45" s="40">
        <v>32.1</v>
      </c>
    </row>
    <row r="46" spans="2:6" x14ac:dyDescent="0.3">
      <c r="B46" s="64" t="s">
        <v>67</v>
      </c>
      <c r="C46" s="65"/>
      <c r="D46" s="69" t="s">
        <v>58</v>
      </c>
      <c r="E46" s="70"/>
      <c r="F46" s="40">
        <v>2.14</v>
      </c>
    </row>
    <row r="47" spans="2:6" x14ac:dyDescent="0.3">
      <c r="B47" s="77" t="s">
        <v>68</v>
      </c>
      <c r="C47" s="78"/>
      <c r="D47" s="69" t="s">
        <v>60</v>
      </c>
      <c r="E47" s="70"/>
      <c r="F47" s="40">
        <v>117.7</v>
      </c>
    </row>
    <row r="48" spans="2:6" x14ac:dyDescent="0.3">
      <c r="B48" s="51" t="s">
        <v>69</v>
      </c>
      <c r="C48" s="52"/>
      <c r="D48" s="69" t="s">
        <v>60</v>
      </c>
      <c r="E48" s="70"/>
      <c r="F48" s="40">
        <v>224.7</v>
      </c>
    </row>
    <row r="49" spans="2:6" x14ac:dyDescent="0.3">
      <c r="B49" s="73" t="s">
        <v>70</v>
      </c>
      <c r="C49" s="74"/>
      <c r="D49" s="69" t="s">
        <v>60</v>
      </c>
      <c r="E49" s="70"/>
      <c r="F49" s="40">
        <v>87.74</v>
      </c>
    </row>
    <row r="50" spans="2:6" x14ac:dyDescent="0.3">
      <c r="B50" s="53" t="s">
        <v>71</v>
      </c>
      <c r="C50" s="54"/>
      <c r="D50" s="69" t="s">
        <v>72</v>
      </c>
      <c r="E50" s="70"/>
      <c r="F50" s="40">
        <v>13.91</v>
      </c>
    </row>
    <row r="51" spans="2:6" x14ac:dyDescent="0.3">
      <c r="B51" s="53" t="s">
        <v>73</v>
      </c>
      <c r="C51" s="54"/>
      <c r="D51" s="69" t="s">
        <v>72</v>
      </c>
      <c r="E51" s="70"/>
      <c r="F51" s="40">
        <v>38.520000000000003</v>
      </c>
    </row>
    <row r="52" spans="2:6" x14ac:dyDescent="0.3">
      <c r="B52" s="60" t="s">
        <v>74</v>
      </c>
      <c r="C52" s="61"/>
      <c r="D52" s="62" t="s">
        <v>24</v>
      </c>
      <c r="E52" s="63"/>
      <c r="F52" s="28" t="s">
        <v>25</v>
      </c>
    </row>
    <row r="53" spans="2:6" x14ac:dyDescent="0.3">
      <c r="B53" s="64" t="s">
        <v>75</v>
      </c>
      <c r="C53" s="65"/>
      <c r="D53" s="69" t="s">
        <v>58</v>
      </c>
      <c r="E53" s="70"/>
      <c r="F53" s="29">
        <v>0.32</v>
      </c>
    </row>
    <row r="54" spans="2:6" x14ac:dyDescent="0.3">
      <c r="B54" s="75" t="s">
        <v>76</v>
      </c>
      <c r="C54" s="76"/>
      <c r="D54" s="69" t="s">
        <v>60</v>
      </c>
      <c r="E54" s="70"/>
      <c r="F54" s="29">
        <v>4.28</v>
      </c>
    </row>
    <row r="55" spans="2:6" x14ac:dyDescent="0.3">
      <c r="B55" s="75" t="s">
        <v>77</v>
      </c>
      <c r="C55" s="76"/>
      <c r="D55" s="69" t="s">
        <v>60</v>
      </c>
      <c r="E55" s="70"/>
      <c r="F55" s="29">
        <v>2.57</v>
      </c>
    </row>
    <row r="56" spans="2:6" x14ac:dyDescent="0.3">
      <c r="B56" s="79" t="s">
        <v>78</v>
      </c>
      <c r="C56" s="80"/>
      <c r="D56" s="80"/>
      <c r="E56" s="80"/>
      <c r="F56" s="81"/>
    </row>
    <row r="57" spans="2:6" x14ac:dyDescent="0.3">
      <c r="B57" s="82" t="s">
        <v>79</v>
      </c>
      <c r="C57" s="83"/>
      <c r="D57" s="69" t="s">
        <v>58</v>
      </c>
      <c r="E57" s="70"/>
      <c r="F57" s="29">
        <v>2.1800000000000002</v>
      </c>
    </row>
    <row r="58" spans="2:6" x14ac:dyDescent="0.3">
      <c r="B58" s="55"/>
      <c r="C58" s="55"/>
      <c r="D58" s="55"/>
      <c r="E58" s="55"/>
      <c r="F58" s="55"/>
    </row>
    <row r="59" spans="2:6" x14ac:dyDescent="0.3">
      <c r="B59" s="84" t="s">
        <v>80</v>
      </c>
      <c r="C59" s="85"/>
      <c r="D59" s="85"/>
      <c r="E59" s="85"/>
      <c r="F59" s="86"/>
    </row>
    <row r="60" spans="2:6" x14ac:dyDescent="0.3">
      <c r="B60" s="87" t="s">
        <v>81</v>
      </c>
      <c r="C60" s="88"/>
      <c r="D60" s="88"/>
      <c r="E60" s="88"/>
      <c r="F60" s="89"/>
    </row>
    <row r="61" spans="2:6" x14ac:dyDescent="0.3">
      <c r="B61" s="30" t="s">
        <v>82</v>
      </c>
      <c r="C61" s="31" t="s">
        <v>83</v>
      </c>
      <c r="D61" s="31" t="s">
        <v>84</v>
      </c>
      <c r="E61" s="31" t="s">
        <v>85</v>
      </c>
      <c r="F61" s="32" t="s">
        <v>86</v>
      </c>
    </row>
    <row r="62" spans="2:6" x14ac:dyDescent="0.3">
      <c r="B62" s="33" t="s">
        <v>87</v>
      </c>
      <c r="C62" s="35">
        <v>29</v>
      </c>
      <c r="D62" s="35">
        <v>39</v>
      </c>
      <c r="E62" s="35">
        <v>69</v>
      </c>
      <c r="F62" s="35">
        <v>89</v>
      </c>
    </row>
    <row r="63" spans="2:6" x14ac:dyDescent="0.3">
      <c r="B63" s="33" t="s">
        <v>88</v>
      </c>
      <c r="C63" s="35">
        <v>39</v>
      </c>
      <c r="D63" s="35">
        <v>49</v>
      </c>
      <c r="E63" s="35">
        <v>79</v>
      </c>
      <c r="F63" s="35">
        <v>99</v>
      </c>
    </row>
    <row r="64" spans="2:6" x14ac:dyDescent="0.3">
      <c r="B64" s="33" t="s">
        <v>89</v>
      </c>
      <c r="C64" s="35">
        <v>11</v>
      </c>
      <c r="D64" s="35">
        <v>13</v>
      </c>
      <c r="E64" s="35">
        <v>24</v>
      </c>
      <c r="F64" s="35">
        <v>26</v>
      </c>
    </row>
    <row r="65" spans="2:6" x14ac:dyDescent="0.3">
      <c r="B65" s="33" t="s">
        <v>90</v>
      </c>
      <c r="C65" s="35">
        <v>15</v>
      </c>
      <c r="D65" s="35">
        <v>17</v>
      </c>
      <c r="E65" s="35">
        <v>33</v>
      </c>
      <c r="F65" s="35">
        <v>39</v>
      </c>
    </row>
    <row r="66" spans="2:6" ht="26.4" x14ac:dyDescent="0.3">
      <c r="B66" s="33" t="s">
        <v>91</v>
      </c>
      <c r="C66" s="35">
        <v>35</v>
      </c>
      <c r="D66" s="35">
        <v>45</v>
      </c>
      <c r="E66" s="35">
        <v>75</v>
      </c>
      <c r="F66" s="35">
        <v>95</v>
      </c>
    </row>
    <row r="67" spans="2:6" ht="26.4" x14ac:dyDescent="0.3">
      <c r="B67" s="34" t="s">
        <v>92</v>
      </c>
      <c r="C67" s="43">
        <v>45</v>
      </c>
      <c r="D67" s="43">
        <v>55</v>
      </c>
      <c r="E67" s="43">
        <v>85</v>
      </c>
      <c r="F67" s="43">
        <v>105</v>
      </c>
    </row>
    <row r="68" spans="2:6" x14ac:dyDescent="0.3">
      <c r="B68" s="33" t="s">
        <v>93</v>
      </c>
      <c r="C68" s="35">
        <v>2.2999999999999998</v>
      </c>
      <c r="D68" s="44">
        <v>3.2</v>
      </c>
      <c r="E68" s="35">
        <v>4</v>
      </c>
      <c r="F68" s="35">
        <v>5</v>
      </c>
    </row>
    <row r="69" spans="2:6" ht="26.4" x14ac:dyDescent="0.3">
      <c r="B69" s="33" t="s">
        <v>94</v>
      </c>
      <c r="C69" s="35">
        <v>1.5</v>
      </c>
      <c r="D69" s="35">
        <v>2</v>
      </c>
      <c r="E69" s="35">
        <v>3</v>
      </c>
      <c r="F69" s="35">
        <v>4</v>
      </c>
    </row>
    <row r="70" spans="2:6" x14ac:dyDescent="0.3">
      <c r="B70" s="30" t="s">
        <v>95</v>
      </c>
      <c r="C70" s="31" t="s">
        <v>96</v>
      </c>
      <c r="D70" s="31" t="s">
        <v>84</v>
      </c>
      <c r="E70" s="31" t="s">
        <v>85</v>
      </c>
      <c r="F70" s="32" t="s">
        <v>86</v>
      </c>
    </row>
    <row r="71" spans="2:6" x14ac:dyDescent="0.3">
      <c r="B71" s="37" t="s">
        <v>97</v>
      </c>
      <c r="C71" s="36" t="s">
        <v>98</v>
      </c>
      <c r="D71" s="35">
        <v>31.03</v>
      </c>
      <c r="E71" s="35">
        <v>39.590000000000003</v>
      </c>
      <c r="F71" s="35">
        <v>58.85</v>
      </c>
    </row>
    <row r="72" spans="2:6" x14ac:dyDescent="0.3">
      <c r="B72" s="37" t="s">
        <v>99</v>
      </c>
      <c r="C72" s="36" t="s">
        <v>98</v>
      </c>
      <c r="D72" s="35">
        <v>13.91</v>
      </c>
      <c r="E72" s="35">
        <v>20.329999999999998</v>
      </c>
      <c r="F72" s="35">
        <v>27.82</v>
      </c>
    </row>
    <row r="73" spans="2:6" x14ac:dyDescent="0.3">
      <c r="B73" s="37" t="s">
        <v>100</v>
      </c>
      <c r="C73" s="36" t="s">
        <v>98</v>
      </c>
      <c r="D73" s="35">
        <v>34.24</v>
      </c>
      <c r="E73" s="35">
        <v>44.94</v>
      </c>
      <c r="F73" s="35">
        <v>66.34</v>
      </c>
    </row>
    <row r="74" spans="2:6" x14ac:dyDescent="0.3">
      <c r="B74" s="37" t="s">
        <v>101</v>
      </c>
      <c r="C74" s="36" t="s">
        <v>98</v>
      </c>
      <c r="D74" s="35">
        <v>20.329999999999998</v>
      </c>
      <c r="E74" s="35">
        <v>26.75</v>
      </c>
      <c r="F74" s="35">
        <v>39.590000000000003</v>
      </c>
    </row>
    <row r="75" spans="2:6" x14ac:dyDescent="0.3">
      <c r="B75" s="55"/>
      <c r="C75" s="55"/>
      <c r="D75" s="55"/>
      <c r="E75" s="55"/>
      <c r="F75" s="55"/>
    </row>
    <row r="76" spans="2:6" x14ac:dyDescent="0.3">
      <c r="B76" s="95" t="s">
        <v>102</v>
      </c>
      <c r="C76" s="96"/>
      <c r="D76" s="96"/>
      <c r="E76" s="96"/>
      <c r="F76" s="97"/>
    </row>
    <row r="77" spans="2:6" ht="24" x14ac:dyDescent="0.3">
      <c r="B77" s="38" t="s">
        <v>103</v>
      </c>
      <c r="C77" s="31" t="s">
        <v>104</v>
      </c>
      <c r="D77" s="31" t="s">
        <v>105</v>
      </c>
      <c r="E77" s="31" t="s">
        <v>106</v>
      </c>
      <c r="F77" s="32" t="s">
        <v>107</v>
      </c>
    </row>
    <row r="78" spans="2:6" x14ac:dyDescent="0.3">
      <c r="B78" s="37" t="s">
        <v>108</v>
      </c>
      <c r="C78" s="36" t="s">
        <v>98</v>
      </c>
      <c r="D78" s="45">
        <v>2.2999999999999998</v>
      </c>
      <c r="E78" s="45">
        <v>4</v>
      </c>
      <c r="F78" s="45">
        <v>5</v>
      </c>
    </row>
    <row r="79" spans="2:6" x14ac:dyDescent="0.3">
      <c r="B79" s="37" t="s">
        <v>109</v>
      </c>
      <c r="C79" s="36" t="s">
        <v>98</v>
      </c>
      <c r="D79" s="45">
        <v>1.5</v>
      </c>
      <c r="E79" s="45">
        <v>3</v>
      </c>
      <c r="F79" s="45">
        <v>4</v>
      </c>
    </row>
    <row r="80" spans="2:6" ht="24" x14ac:dyDescent="0.3">
      <c r="B80" s="38" t="s">
        <v>110</v>
      </c>
      <c r="C80" s="31" t="s">
        <v>104</v>
      </c>
      <c r="D80" s="31" t="s">
        <v>105</v>
      </c>
      <c r="E80" s="31" t="s">
        <v>106</v>
      </c>
      <c r="F80" s="32" t="s">
        <v>107</v>
      </c>
    </row>
    <row r="81" spans="2:6" x14ac:dyDescent="0.3">
      <c r="B81" s="37" t="s">
        <v>111</v>
      </c>
      <c r="C81" s="36" t="s">
        <v>98</v>
      </c>
      <c r="D81" s="45">
        <v>7.49</v>
      </c>
      <c r="E81" s="45">
        <v>9.6300000000000008</v>
      </c>
      <c r="F81" s="45">
        <v>22.47</v>
      </c>
    </row>
    <row r="82" spans="2:6" ht="27.6" x14ac:dyDescent="0.3">
      <c r="B82" s="37" t="s">
        <v>112</v>
      </c>
      <c r="C82" s="36" t="s">
        <v>98</v>
      </c>
      <c r="D82" s="45">
        <v>13.91</v>
      </c>
      <c r="E82" s="45">
        <v>16.05</v>
      </c>
      <c r="F82" s="45">
        <v>35.31</v>
      </c>
    </row>
    <row r="83" spans="2:6" ht="27.6" x14ac:dyDescent="0.3">
      <c r="B83" s="37" t="s">
        <v>113</v>
      </c>
      <c r="C83" s="36" t="s">
        <v>98</v>
      </c>
      <c r="D83" s="45">
        <v>27.82</v>
      </c>
      <c r="E83" s="45">
        <v>32.1</v>
      </c>
      <c r="F83" s="45">
        <v>59.52</v>
      </c>
    </row>
    <row r="84" spans="2:6" ht="24" x14ac:dyDescent="0.3">
      <c r="B84" s="38" t="s">
        <v>110</v>
      </c>
      <c r="C84" s="31" t="s">
        <v>114</v>
      </c>
      <c r="D84" s="31" t="s">
        <v>105</v>
      </c>
      <c r="E84" s="31" t="s">
        <v>106</v>
      </c>
      <c r="F84" s="32" t="s">
        <v>107</v>
      </c>
    </row>
    <row r="85" spans="2:6" x14ac:dyDescent="0.3">
      <c r="B85" s="37" t="s">
        <v>115</v>
      </c>
      <c r="C85" s="39">
        <v>7.0000000000000001E-3</v>
      </c>
      <c r="D85" s="39">
        <v>1.0999999999999999E-2</v>
      </c>
      <c r="E85" s="39">
        <v>1.6E-2</v>
      </c>
      <c r="F85" s="39">
        <v>2.1000000000000001E-2</v>
      </c>
    </row>
    <row r="86" spans="2:6" x14ac:dyDescent="0.3">
      <c r="B86" s="98"/>
      <c r="C86" s="55"/>
      <c r="D86" s="55"/>
      <c r="E86" s="55"/>
      <c r="F86" s="99"/>
    </row>
    <row r="87" spans="2:6" x14ac:dyDescent="0.3">
      <c r="B87" s="84" t="s">
        <v>116</v>
      </c>
      <c r="C87" s="85"/>
      <c r="D87" s="85"/>
      <c r="E87" s="85"/>
      <c r="F87" s="86"/>
    </row>
    <row r="88" spans="2:6" x14ac:dyDescent="0.3">
      <c r="B88" s="100" t="s">
        <v>117</v>
      </c>
      <c r="C88" s="101"/>
      <c r="D88" s="101"/>
      <c r="E88" s="101"/>
      <c r="F88" s="102"/>
    </row>
    <row r="89" spans="2:6" x14ac:dyDescent="0.3">
      <c r="B89" s="103" t="s">
        <v>118</v>
      </c>
      <c r="C89" s="104"/>
      <c r="D89" s="104"/>
      <c r="E89" s="104"/>
      <c r="F89" s="105"/>
    </row>
    <row r="90" spans="2:6" x14ac:dyDescent="0.3">
      <c r="B90" s="90" t="s">
        <v>119</v>
      </c>
      <c r="C90" s="91"/>
      <c r="D90" s="92"/>
      <c r="E90" s="93">
        <v>0.25</v>
      </c>
      <c r="F90" s="94"/>
    </row>
    <row r="91" spans="2:6" x14ac:dyDescent="0.3">
      <c r="B91" s="90" t="s">
        <v>120</v>
      </c>
      <c r="C91" s="91"/>
      <c r="D91" s="92"/>
      <c r="E91" s="93">
        <v>0.5</v>
      </c>
      <c r="F91" s="94"/>
    </row>
    <row r="92" spans="2:6" x14ac:dyDescent="0.3">
      <c r="B92" s="90" t="s">
        <v>121</v>
      </c>
      <c r="C92" s="91"/>
      <c r="D92" s="92"/>
      <c r="E92" s="93">
        <v>0.25</v>
      </c>
      <c r="F92" s="94"/>
    </row>
  </sheetData>
  <mergeCells count="122">
    <mergeCell ref="B90:D90"/>
    <mergeCell ref="E90:F90"/>
    <mergeCell ref="B91:D91"/>
    <mergeCell ref="E91:F91"/>
    <mergeCell ref="B92:D92"/>
    <mergeCell ref="E92:F92"/>
    <mergeCell ref="B75:F75"/>
    <mergeCell ref="B76:F76"/>
    <mergeCell ref="B86:F86"/>
    <mergeCell ref="B87:F87"/>
    <mergeCell ref="B88:F88"/>
    <mergeCell ref="B89:F89"/>
    <mergeCell ref="B56:F56"/>
    <mergeCell ref="B57:C57"/>
    <mergeCell ref="D57:E57"/>
    <mergeCell ref="B58:F58"/>
    <mergeCell ref="B59:F59"/>
    <mergeCell ref="B60:F60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B38:C38"/>
    <mergeCell ref="D38:E38"/>
    <mergeCell ref="B39:C39"/>
    <mergeCell ref="D39:E39"/>
    <mergeCell ref="B40:C40"/>
    <mergeCell ref="D40:E40"/>
    <mergeCell ref="B35:C35"/>
    <mergeCell ref="D35:E35"/>
    <mergeCell ref="B36:C36"/>
    <mergeCell ref="D36:E36"/>
    <mergeCell ref="B37:C37"/>
    <mergeCell ref="D37:E37"/>
    <mergeCell ref="B31:C31"/>
    <mergeCell ref="D31:E31"/>
    <mergeCell ref="B32:F32"/>
    <mergeCell ref="B33:C33"/>
    <mergeCell ref="D33:E33"/>
    <mergeCell ref="B34:C34"/>
    <mergeCell ref="D34:E34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6:C6"/>
    <mergeCell ref="D6:E6"/>
    <mergeCell ref="B7:C7"/>
    <mergeCell ref="D7:E7"/>
    <mergeCell ref="B8:F8"/>
    <mergeCell ref="B9:F9"/>
    <mergeCell ref="B1:F1"/>
    <mergeCell ref="B2:F2"/>
    <mergeCell ref="B3:C3"/>
    <mergeCell ref="D3:E3"/>
    <mergeCell ref="B4:F4"/>
    <mergeCell ref="B5:C5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Contecar</vt:lpstr>
      <vt:lpstr>SPRC</vt:lpstr>
      <vt:lpstr>SPIA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Marin Jaramillo</dc:creator>
  <cp:lastModifiedBy>Margarita Marin Jaramillo</cp:lastModifiedBy>
  <dcterms:created xsi:type="dcterms:W3CDTF">2026-06-16T15:26:50Z</dcterms:created>
  <dcterms:modified xsi:type="dcterms:W3CDTF">2026-06-25T15:59:24Z</dcterms:modified>
</cp:coreProperties>
</file>