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defaultThemeVersion="166925"/>
  <mc:AlternateContent xmlns:mc="http://schemas.openxmlformats.org/markup-compatibility/2006">
    <mc:Choice Requires="x15">
      <x15ac:absPath xmlns:x15ac="http://schemas.microsoft.com/office/spreadsheetml/2010/11/ac" url="C:\Users\rubenbuitrago\Desktop\activos okk\"/>
    </mc:Choice>
  </mc:AlternateContent>
  <xr:revisionPtr revIDLastSave="0" documentId="13_ncr:1_{077EFA43-433E-421F-9299-715A7041795A}" xr6:coauthVersionLast="47" xr6:coauthVersionMax="47" xr10:uidLastSave="{00000000-0000-0000-0000-000000000000}"/>
  <bookViews>
    <workbookView xWindow="20370" yWindow="-120" windowWidth="21840" windowHeight="13020" xr2:uid="{64F90BB1-783F-4511-85C0-28039D850537}"/>
  </bookViews>
  <sheets>
    <sheet name="ACTIVOS" sheetId="1" r:id="rId1"/>
    <sheet name="CATEGORIAS" sheetId="4" state="hidden" r:id="rId2"/>
    <sheet name="LISTAS" sheetId="2" state="hidden" r:id="rId3"/>
  </sheets>
  <externalReferences>
    <externalReference r:id="rId4"/>
    <externalReference r:id="rId5"/>
    <externalReference r:id="rId6"/>
    <externalReference r:id="rId7"/>
    <externalReference r:id="rId8"/>
  </externalReferences>
  <definedNames>
    <definedName name="_xlnm._FilterDatabase" localSheetId="0" hidden="1">ACTIVOS!$C$5:$AH$104</definedName>
    <definedName name="_xlnm._FilterDatabase" localSheetId="1" hidden="1">CATEGORIAS!$O$1:$O$2</definedName>
    <definedName name="_xlnm._FilterDatabase" localSheetId="2" hidden="1">LISTAS!$A$1:$F$21</definedName>
    <definedName name="_xlnm.Print_Area" localSheetId="0">ACTIVOS!$A$1:$AH$25</definedName>
    <definedName name="_xlnm.Criteria" localSheetId="1">CATEGORIAS!$O$2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81" i="1" l="1"/>
  <c r="A382" i="1"/>
  <c r="A383" i="1"/>
  <c r="A384" i="1"/>
  <c r="A385" i="1"/>
  <c r="A386" i="1"/>
  <c r="A387" i="1"/>
  <c r="A388" i="1"/>
  <c r="A389" i="1"/>
  <c r="A378" i="1" l="1"/>
  <c r="A379" i="1"/>
  <c r="A380" i="1"/>
  <c r="A375" i="1"/>
  <c r="A376" i="1"/>
  <c r="A377" i="1"/>
  <c r="A367" i="1"/>
  <c r="A368" i="1"/>
  <c r="A369" i="1"/>
  <c r="A370" i="1"/>
  <c r="A371" i="1"/>
  <c r="A372" i="1"/>
  <c r="A373" i="1"/>
  <c r="A374" i="1"/>
  <c r="A365" i="1"/>
  <c r="A366" i="1"/>
  <c r="Z380" i="1"/>
  <c r="Z379" i="1"/>
  <c r="Z378" i="1"/>
  <c r="Z377" i="1"/>
  <c r="Z376" i="1"/>
  <c r="Z375" i="1"/>
  <c r="Z374" i="1"/>
  <c r="Z373" i="1"/>
  <c r="Z372" i="1"/>
  <c r="Z371" i="1"/>
  <c r="Y370" i="1"/>
  <c r="W370" i="1"/>
  <c r="U370" i="1"/>
  <c r="Y369" i="1"/>
  <c r="W369" i="1"/>
  <c r="U369" i="1"/>
  <c r="Z369" i="1" s="1"/>
  <c r="Z368" i="1"/>
  <c r="Z367" i="1"/>
  <c r="Z366" i="1"/>
  <c r="Y365" i="1"/>
  <c r="W365" i="1"/>
  <c r="U365"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J364" i="1"/>
  <c r="J363" i="1"/>
  <c r="J362" i="1"/>
  <c r="J361" i="1"/>
  <c r="J360" i="1"/>
  <c r="J359" i="1"/>
  <c r="J358" i="1"/>
  <c r="J357" i="1"/>
  <c r="J356" i="1"/>
  <c r="J355" i="1"/>
  <c r="J354" i="1"/>
  <c r="J353" i="1"/>
  <c r="J352" i="1"/>
  <c r="J351" i="1"/>
  <c r="J350" i="1"/>
  <c r="J349" i="1"/>
  <c r="J348" i="1"/>
  <c r="J347" i="1"/>
  <c r="J346" i="1"/>
  <c r="J345" i="1"/>
  <c r="J344" i="1"/>
  <c r="J343" i="1"/>
  <c r="J342" i="1"/>
  <c r="J341" i="1"/>
  <c r="J340" i="1"/>
  <c r="J339" i="1"/>
  <c r="J338" i="1"/>
  <c r="J337" i="1"/>
  <c r="J336" i="1"/>
  <c r="Z365" i="1" l="1"/>
  <c r="Z370" i="1"/>
  <c r="Y255" i="1"/>
  <c r="W255" i="1"/>
  <c r="U255" i="1"/>
  <c r="Y254" i="1"/>
  <c r="W254" i="1"/>
  <c r="U254" i="1"/>
  <c r="Y253" i="1"/>
  <c r="W253" i="1"/>
  <c r="U253" i="1"/>
  <c r="Y252" i="1"/>
  <c r="W252" i="1"/>
  <c r="U252" i="1"/>
  <c r="Y251" i="1"/>
  <c r="W251" i="1"/>
  <c r="U251" i="1"/>
  <c r="Y250" i="1"/>
  <c r="W250" i="1"/>
  <c r="U250" i="1"/>
  <c r="Y249" i="1"/>
  <c r="W249" i="1"/>
  <c r="U249" i="1"/>
  <c r="Y248" i="1"/>
  <c r="W248" i="1"/>
  <c r="U248" i="1"/>
  <c r="Y247" i="1"/>
  <c r="W247" i="1"/>
  <c r="U247" i="1"/>
  <c r="Y246" i="1"/>
  <c r="Y245" i="1"/>
  <c r="Y244" i="1"/>
  <c r="Y243" i="1"/>
  <c r="Y242" i="1"/>
  <c r="Y241" i="1"/>
  <c r="Y240" i="1"/>
  <c r="Y239" i="1"/>
  <c r="Y238" i="1"/>
  <c r="Y237" i="1"/>
  <c r="Y236" i="1"/>
  <c r="Y235" i="1"/>
  <c r="W235" i="1"/>
  <c r="U235" i="1"/>
  <c r="Y234" i="1"/>
  <c r="W234" i="1"/>
  <c r="U234" i="1"/>
  <c r="Y233" i="1"/>
  <c r="W233" i="1"/>
  <c r="U233" i="1"/>
  <c r="Y232" i="1"/>
  <c r="W232" i="1"/>
  <c r="U232" i="1"/>
  <c r="Y231" i="1"/>
  <c r="W231" i="1"/>
  <c r="U231" i="1"/>
  <c r="Y230" i="1"/>
  <c r="W230" i="1"/>
  <c r="U230" i="1"/>
  <c r="Y229" i="1"/>
  <c r="W229" i="1"/>
  <c r="U229" i="1"/>
  <c r="Y228" i="1"/>
  <c r="W228" i="1"/>
  <c r="U228" i="1"/>
  <c r="Y227" i="1"/>
  <c r="W227" i="1"/>
  <c r="U227" i="1"/>
  <c r="Y226" i="1"/>
  <c r="W226" i="1"/>
  <c r="U226" i="1"/>
  <c r="Y225" i="1"/>
  <c r="W225" i="1"/>
  <c r="U225" i="1"/>
  <c r="Y224" i="1"/>
  <c r="W224" i="1"/>
  <c r="U224" i="1"/>
  <c r="Y223" i="1"/>
  <c r="W223" i="1"/>
  <c r="U223" i="1"/>
  <c r="Y222" i="1"/>
  <c r="W222" i="1"/>
  <c r="U222" i="1"/>
  <c r="Y221" i="1"/>
  <c r="W221" i="1"/>
  <c r="U221" i="1"/>
  <c r="Y220" i="1"/>
  <c r="W220" i="1"/>
  <c r="U220" i="1"/>
  <c r="Y219" i="1"/>
  <c r="W219" i="1"/>
  <c r="U219" i="1"/>
  <c r="Y218" i="1"/>
  <c r="W218" i="1"/>
  <c r="U218" i="1"/>
  <c r="Y217" i="1"/>
  <c r="W217" i="1"/>
  <c r="U217" i="1"/>
  <c r="Y216" i="1"/>
  <c r="W216" i="1"/>
  <c r="U216" i="1"/>
  <c r="Y215" i="1"/>
  <c r="W215" i="1"/>
  <c r="U215" i="1"/>
  <c r="Y214" i="1"/>
  <c r="W214" i="1"/>
  <c r="U214" i="1"/>
  <c r="Y213" i="1"/>
  <c r="W213" i="1"/>
  <c r="U213" i="1"/>
  <c r="Y212" i="1"/>
  <c r="W212" i="1"/>
  <c r="U212" i="1"/>
  <c r="Y211" i="1"/>
  <c r="W211" i="1"/>
  <c r="U211" i="1"/>
  <c r="Y210" i="1"/>
  <c r="W210" i="1"/>
  <c r="U210" i="1"/>
  <c r="D210" i="1"/>
  <c r="D209" i="1"/>
  <c r="Y208" i="1"/>
  <c r="W208" i="1"/>
  <c r="U208" i="1"/>
  <c r="D208" i="1"/>
  <c r="Y207" i="1"/>
  <c r="W207" i="1"/>
  <c r="U207" i="1"/>
  <c r="D207" i="1"/>
  <c r="Y206" i="1"/>
  <c r="W206" i="1"/>
  <c r="U206" i="1"/>
  <c r="Y119" i="1" l="1"/>
  <c r="W119" i="1"/>
  <c r="U119" i="1"/>
  <c r="Y118" i="1"/>
  <c r="W118" i="1"/>
  <c r="U118" i="1"/>
  <c r="Y117" i="1"/>
  <c r="W117" i="1"/>
  <c r="U117" i="1"/>
  <c r="Y116" i="1"/>
  <c r="W116" i="1"/>
  <c r="U116" i="1"/>
  <c r="Y115" i="1"/>
  <c r="W115" i="1"/>
  <c r="U115" i="1"/>
  <c r="Y114" i="1"/>
  <c r="W114" i="1"/>
  <c r="U114" i="1"/>
  <c r="Y113" i="1" l="1"/>
  <c r="W113" i="1"/>
  <c r="U113" i="1"/>
  <c r="Y112" i="1"/>
  <c r="W112" i="1"/>
  <c r="U112" i="1"/>
  <c r="Y111" i="1"/>
  <c r="W111" i="1"/>
  <c r="U111" i="1"/>
  <c r="A8" i="1" l="1"/>
  <c r="A7" i="1"/>
</calcChain>
</file>

<file path=xl/sharedStrings.xml><?xml version="1.0" encoding="utf-8"?>
<sst xmlns="http://schemas.openxmlformats.org/spreadsheetml/2006/main" count="10882" uniqueCount="1437">
  <si>
    <t>Identificación
(Para diligenciar este formato remítase al Manual Activos de información códigoTIC-MA-004)</t>
  </si>
  <si>
    <t>Clasificación</t>
  </si>
  <si>
    <t>Legalidad</t>
  </si>
  <si>
    <t>No.</t>
  </si>
  <si>
    <t>Tipo de activo</t>
  </si>
  <si>
    <r>
      <t xml:space="preserve">Categoria
</t>
    </r>
    <r>
      <rPr>
        <b/>
        <sz val="8"/>
        <color theme="1" tint="0.34998626667073579"/>
        <rFont val="Arial"/>
        <family val="2"/>
      </rPr>
      <t xml:space="preserve">Categoria a la cual pertenece el activo según lo estipulado en el Registro Único de Series Documentales (RUSD)  </t>
    </r>
  </si>
  <si>
    <r>
      <t xml:space="preserve">Subcategoria
</t>
    </r>
    <r>
      <rPr>
        <b/>
        <sz val="8"/>
        <color theme="1" tint="0.34998626667073579"/>
        <rFont val="Arial"/>
        <family val="2"/>
      </rPr>
      <t>Subcategoría a la cual pertenece el activo según lo estipulado en el Registro Único de Series Documentales (RUSD)</t>
    </r>
  </si>
  <si>
    <r>
      <t xml:space="preserve">Nombre del activo
</t>
    </r>
    <r>
      <rPr>
        <b/>
        <sz val="8"/>
        <color theme="1" tint="0.34998626667073579"/>
        <rFont val="Arial"/>
        <family val="2"/>
      </rPr>
      <t>Identificación del activo dentro del proceso al que pertenece</t>
    </r>
  </si>
  <si>
    <r>
      <t xml:space="preserve">Descripción del activo 
</t>
    </r>
    <r>
      <rPr>
        <b/>
        <sz val="8"/>
        <color theme="1" tint="0.34998626667073579"/>
        <rFont val="Arial"/>
        <family val="2"/>
      </rPr>
      <t>Describir el activo de manera que sea claramente identificable por todos los miembros del proceso</t>
    </r>
  </si>
  <si>
    <t>Asociación del activo en las tablas de retención documental</t>
  </si>
  <si>
    <t>Frecuencia de actualización</t>
  </si>
  <si>
    <r>
      <t xml:space="preserve">Fecha de actualización de la información
</t>
    </r>
    <r>
      <rPr>
        <b/>
        <sz val="8"/>
        <color theme="1" tint="0.499984740745262"/>
        <rFont val="Arial"/>
        <family val="2"/>
      </rPr>
      <t>(dd/mm/aaaa)</t>
    </r>
  </si>
  <si>
    <t>Responsable del activo información</t>
  </si>
  <si>
    <t>Custodio del activo información</t>
  </si>
  <si>
    <t>Idioma</t>
  </si>
  <si>
    <t>Medio de conservación o soporte</t>
  </si>
  <si>
    <t>Ubicación</t>
  </si>
  <si>
    <t>Formato</t>
  </si>
  <si>
    <t>Activo disponible</t>
  </si>
  <si>
    <t>Activo publicado</t>
  </si>
  <si>
    <r>
      <t xml:space="preserve">Confidencialidad
</t>
    </r>
    <r>
      <rPr>
        <b/>
        <sz val="8"/>
        <color theme="2" tint="-0.499984740745262"/>
        <rFont val="Arial"/>
        <family val="2"/>
      </rPr>
      <t>Se refiere a que la información no esté disponible ni sea revelada a individuos, entidades o procesos no autorizados, se definen tres (3) niveles alineados con los tipos de información declarados en la ley 1712 del 2014</t>
    </r>
  </si>
  <si>
    <r>
      <t xml:space="preserve">Integridad
</t>
    </r>
    <r>
      <rPr>
        <b/>
        <sz val="8"/>
        <color theme="2" tint="-0.499984740745262"/>
        <rFont val="Arial"/>
        <family val="2"/>
      </rPr>
      <t>Se refiere a la exactitud y completitud de la información, esta propiedad es la que permite que la información sea precisa, coherente y completa desde su creación hasta su destrucción</t>
    </r>
  </si>
  <si>
    <r>
      <t xml:space="preserve">Disponibilidad
</t>
    </r>
    <r>
      <rPr>
        <b/>
        <sz val="8"/>
        <color theme="2" tint="-0.499984740745262"/>
        <rFont val="Arial"/>
        <family val="2"/>
      </rPr>
      <t>Propiedad de la información que se refiere a que ésta debe ser accesible y utilizable por solicitud de una persona, entidad o proceso autorizado cuando así lo requiera</t>
    </r>
  </si>
  <si>
    <t>Criticidad</t>
  </si>
  <si>
    <r>
      <t xml:space="preserve">¿El activo contiene datos personales?
</t>
    </r>
    <r>
      <rPr>
        <b/>
        <sz val="8"/>
        <color theme="2" tint="-0.499984740745262"/>
        <rFont val="Arial"/>
        <family val="2"/>
      </rPr>
      <t>Indicar si el activo de información contiene datos personales.</t>
    </r>
  </si>
  <si>
    <t>Indique el tipo de dato personal</t>
  </si>
  <si>
    <r>
      <t xml:space="preserve">Excepción Ley 1712 de 2014
</t>
    </r>
    <r>
      <rPr>
        <b/>
        <sz val="8"/>
        <color theme="2" tint="-0.499984740745262"/>
        <rFont val="Arial"/>
        <family val="2"/>
      </rPr>
      <t>Este campo no aplica si la confidencialidad del activo es público</t>
    </r>
  </si>
  <si>
    <t>Fundamento</t>
  </si>
  <si>
    <r>
      <t xml:space="preserve">Tipo de excepción
</t>
    </r>
    <r>
      <rPr>
        <b/>
        <sz val="8"/>
        <color theme="2" tint="-0.499984740745262"/>
        <rFont val="Arial"/>
        <family val="2"/>
      </rPr>
      <t>Se indica si la excepción aplica para toda la información del activo o solo una parte.</t>
    </r>
  </si>
  <si>
    <t>Plazo de clasificación</t>
  </si>
  <si>
    <r>
      <t xml:space="preserve">Fecha de actualización
</t>
    </r>
    <r>
      <rPr>
        <b/>
        <sz val="8"/>
        <color theme="1" tint="0.499984740745262"/>
        <rFont val="Arial"/>
        <family val="2"/>
      </rPr>
      <t>(dd/mm/aaaa)</t>
    </r>
  </si>
  <si>
    <r>
      <rPr>
        <b/>
        <sz val="8"/>
        <rFont val="Arial"/>
        <family val="2"/>
      </rPr>
      <t>Clasificado en TRD</t>
    </r>
    <r>
      <rPr>
        <b/>
        <sz val="8"/>
        <color theme="1" tint="0.34998626667073579"/>
        <rFont val="Arial"/>
        <family val="2"/>
      </rPr>
      <t xml:space="preserve">
Se indica si el activo reportado se encuentra clasificado en las tablas de retención documental.
Tiene las opciones SI/NO</t>
    </r>
  </si>
  <si>
    <r>
      <t xml:space="preserve">Serie / SubSerie
</t>
    </r>
    <r>
      <rPr>
        <b/>
        <sz val="8"/>
        <color theme="2" tint="-0.499984740745262"/>
        <rFont val="Arial"/>
        <family val="2"/>
      </rPr>
      <t>Si en la casilla anterior se marco la opción SI, se debe indicar la serie o subserie con la cual se encuentra registrada en la TRD.
De lo contrario el campo se reporta como N/A</t>
    </r>
  </si>
  <si>
    <t>Fisica</t>
  </si>
  <si>
    <t>Electrónica/ Digital</t>
  </si>
  <si>
    <t>Disponibilidad</t>
  </si>
  <si>
    <t>Constitucional/Legal</t>
  </si>
  <si>
    <t>Jurídico</t>
  </si>
  <si>
    <t>Información</t>
  </si>
  <si>
    <t>HISTORIA_ LABORALES</t>
  </si>
  <si>
    <t>NO APLICA</t>
  </si>
  <si>
    <t>Historias laborales</t>
  </si>
  <si>
    <t>Contienen toda la información que se produce durante la vinculación y la trayectoria laboral de los servidores públicos.</t>
  </si>
  <si>
    <t>SI</t>
  </si>
  <si>
    <t>502-20 HISTORIAS
502-20.01 HISTORIAS LABORALES</t>
  </si>
  <si>
    <t>POR SOLICITUD</t>
  </si>
  <si>
    <t>Grupo Talento Humano</t>
  </si>
  <si>
    <t>Oficina de Tecnologías de la Información y las Comunicaciones</t>
  </si>
  <si>
    <t>ESPAÑOL</t>
  </si>
  <si>
    <t>FÍSICO - ELECTRÓNICO/DIGITAL</t>
  </si>
  <si>
    <t>Gabeteros en la sede BURO 25, piso 1</t>
  </si>
  <si>
    <t>Talento_Humano (502_thumano (\\172.16.1.200))\GESTIÓN DOCUMENTAL_TALENTO HUMANO</t>
  </si>
  <si>
    <t>FÍSICO</t>
  </si>
  <si>
    <t>NO</t>
  </si>
  <si>
    <t>PÚBLICA CLASIFICADA</t>
  </si>
  <si>
    <t>ALTA</t>
  </si>
  <si>
    <t>SENSIBLE</t>
  </si>
  <si>
    <t xml:space="preserve">Artículo 18
a) El derecho de toda persona a la intimidad, bajo las limitaciones propias que impone la condición de servidor público, en concordancia con lo estipulado por el artículo 24 de la Ley 1437 de 2011.
</t>
  </si>
  <si>
    <t>Ley 1581 de 2012 
Decreto 1377 de 2013</t>
  </si>
  <si>
    <t>La historia laboral contiene datos personales de carácter privado y sensible que no pueden ser divulgados sin la autorización del titular</t>
  </si>
  <si>
    <t>Total</t>
  </si>
  <si>
    <t>Ilimitado</t>
  </si>
  <si>
    <t>MANUALES</t>
  </si>
  <si>
    <t xml:space="preserve"> MANUALES DE PROCESOS Y PROCEDIMIENTOS</t>
  </si>
  <si>
    <t>Mapa de Riesgos GTH</t>
  </si>
  <si>
    <t xml:space="preserve">Identificar los riesgos asociados a la dependencia y establacer los controles y plan de acción para evitarlos o mitigar su impacto. </t>
  </si>
  <si>
    <t>ANUAL</t>
  </si>
  <si>
    <t>ELECTRÓNICO/DIGITAL</t>
  </si>
  <si>
    <t>https://supertransporte.sharepoint.com/sites/RepositorioEvidencias/Documentos%20compartidos/Forms/AllItems.aspx?id=%2Fsites%2FRepositorioEvidencias%2FDocumentos%20compartidos%2F2026%2Fk%2E%20Gesti%C3%B3n%20Talento%20Humano%2F3%2E%20RIESGOS&amp;viewid=1835f521%2D2bf3%2D4bdc%2Da069%2Dc7d66c62fe20&amp;sharingv2=true&amp;fromShare=true&amp;at=9&amp;CT=1779913326489&amp;OR=OWA%2DNT%2DMail&amp;CID=7b27a92f%2D19b1%2Dfc29%2D6c2a%2D37a4b1eaad38&amp;SI=NonSentItems&amp;clickParams=eyJYLUFwcE5hbWUiOiJNaWNyb3NvZnQgT3V0bG9vayBXZWIgQXBwIiwiWC1BcHBWZXJzaW9uIjoiMjAyNjA1MjIwMTEuMDEiLCJPUyI6IldpbmRvd3MgMTEifQ%3D%3D&amp;cidOR=Client&amp;FolderCTID=0x0120008F189261A5617145A3B6BFA0FB354FE8</t>
  </si>
  <si>
    <t>HOJA DE CÁLCULO</t>
  </si>
  <si>
    <t>PÚBLICA</t>
  </si>
  <si>
    <t>MEDIA</t>
  </si>
  <si>
    <t>Normograma Talento Humano</t>
  </si>
  <si>
    <t xml:space="preserve">Disponer de una guía para la aplicación de la normatividad que se debe cumplir. </t>
  </si>
  <si>
    <t>https://daruma.supertransporte.gov.co/app.php/staff/portal/documents?_reset</t>
  </si>
  <si>
    <t>Software</t>
  </si>
  <si>
    <t>ASISTENCIA_TECNICA</t>
  </si>
  <si>
    <t>HEINSOHN Human Capital Management</t>
  </si>
  <si>
    <t>Software desarrollado para el proceso de nómina, el cual lo simplifica y hace más eficiente.</t>
  </si>
  <si>
    <t>502-29 NOMINA</t>
  </si>
  <si>
    <t>URL Sistema: http://musca/m4richwebnet.html?
URL Portal Pruebas: http://musca:81/sse_generico/generico_login.jsp</t>
  </si>
  <si>
    <t>BASES DE DATOS</t>
  </si>
  <si>
    <t>Contiene datos personales de carácter privado y sensible que no pueden ser divulgados sin la autorización del titular</t>
  </si>
  <si>
    <t>COMPROBANTES_CONTABLES</t>
  </si>
  <si>
    <t>Planta de personal</t>
  </si>
  <si>
    <t>Los servidores públicos que conforman la entidad, clasificados por dependencia y cargo.</t>
  </si>
  <si>
    <t>Talento_Humano (502_thumano (\\172.16.1.200))</t>
  </si>
  <si>
    <t xml:space="preserve"> MANUALES ESPECÍFICOS DE FUNCIONES, REQUISITOS Y COMPETENCIAS LABORALES</t>
  </si>
  <si>
    <t>Manual de funciones</t>
  </si>
  <si>
    <t xml:space="preserve">Se establece el manual específico de funciones y competencias laborales para los empleos de la planta de personal de la Superintendencia de Transporte. </t>
  </si>
  <si>
    <t>502-27 MANUAL
502-27-03 MANUAL DE FUNCIONES</t>
  </si>
  <si>
    <t>https://www.supertransporte.gov.co/index.php/talento-humano/gestion-del-talento/</t>
  </si>
  <si>
    <t>TEXTO</t>
  </si>
  <si>
    <t>PLANES</t>
  </si>
  <si>
    <t xml:space="preserve"> PLAN ESTRATÉGICO INSTITUCIONAL</t>
  </si>
  <si>
    <t>Plan Estratégico de Talento Humano</t>
  </si>
  <si>
    <t xml:space="preserve">Documento que permite definir las actividades y el camino a recorrer para cumplir con los objetivos del área. </t>
  </si>
  <si>
    <t>502-31 PLANES
502-31.05 PLAN ANUAL DE CAPACITACION
502-31.06 PLAN ANUAL DE VACANTES
502-31.12 PLANES DEL SISTEMA DE GESTION DE SEGURIDAD Y SALUD EN EL TRABAJO
502-33.01 PROGRAMAS DE BIENESTAR SOCIAL</t>
  </si>
  <si>
    <t>https://www.supertransporte.gov.co/index.php/planes-institucionales/</t>
  </si>
  <si>
    <t xml:space="preserve"> PLANES OPERATIVOS ANUALES (POA)</t>
  </si>
  <si>
    <t>Plan de Preparación y Respuesta ante Emergencias Sede Sabana</t>
  </si>
  <si>
    <t>Establecer medidas de control que le permitan a la SUPERINTENDENCIA DE TRANSPORTE prevenir, atender, mitigar y controlar las consecuencias de la posible materialización de una amenaza que genere una situación de emergencia que ponga en peligro la salud y vida de su población (servidores públicos, contratistas, pasantes, judicantes y visitantes) o la integridad del medio ambiente.</t>
  </si>
  <si>
    <t>Plan de Preparación y Respuesta ante Emergencias Sede Administrativa</t>
  </si>
  <si>
    <t>Plan de Preparación y Respuesta ante Emergencias Sede Bodega</t>
  </si>
  <si>
    <t>RESOLUCIONES</t>
  </si>
  <si>
    <t>Actos administrativos</t>
  </si>
  <si>
    <t xml:space="preserve">Publicación de actos administrativos para los servidores públicos. </t>
  </si>
  <si>
    <t xml:space="preserve">502-02 ACTAS
502-02.01 ACTAS COMISION DE PERSONAL
</t>
  </si>
  <si>
    <t>https://supertransporte.sharepoint.com/sites/IntranetST/SitePages/Actos-Administrativos.aspx</t>
  </si>
  <si>
    <t>GTH-CA-001 Gestión de Talento Humano</t>
  </si>
  <si>
    <t>Gestionar el talento humano a través del ciclo de vida del servidor público  por medio de la formulación e implementación de planes, programas y procedimientos, con el fin de fortalecer su desarrollo integral encaminado al cumplimiento de la misión de la entidad, bajo los principios de integridad y legalidad.</t>
  </si>
  <si>
    <t>GTH-PO-001 Prevención y Atención del Acoso Laboral y Acoso Sexual Laboral</t>
  </si>
  <si>
    <t xml:space="preserve">Mecanismo de prevención, corrección y control de las conductas de acoso laboral y otros hostigamientos en el marco de las relaciones de trabajo, mediante la intervención del Grupo de Talento Humano y el Comité de Convivencia. </t>
  </si>
  <si>
    <t>GTH-PO-003 Seguridad y Salud en el Trabajo</t>
  </si>
  <si>
    <t xml:space="preserve">Politica: Implementar y mantener una mejora contínua del Sistema de Gestión de Seguridad y Salud en el Trabajo. </t>
  </si>
  <si>
    <t>GTH-PO-004 Desconexión laboral</t>
  </si>
  <si>
    <t xml:space="preserve">Politica: definir la forma en que se garantizará y ejercerá el derecho a la desconexión laboral, en cumplimiento de lo dispuesto por la Ley 2191 de 2022. La cual está alineada con el compromiso de la entidad, para que exista un balance entre la vida laboral y familiar de todos los servidores públicos.  </t>
  </si>
  <si>
    <t>GTH-PO-005 Teletrabajo</t>
  </si>
  <si>
    <t xml:space="preserve">Politica: regular los términos, características y condiciones de la modalidad de teletrabajo móvil, en cumplimiento de lo dispuesto por el Decreto 1227 del 18 de julio de 2022, alineando el compromiso de la entidad con unas directrices para el bienestar laboral y la adaptación de las y los servidores públicos, a las actuales dinámicas que trae consigo la Cuarta Revolución Industrial. </t>
  </si>
  <si>
    <t>GTH-PO-006 Seguridad Vial</t>
  </si>
  <si>
    <t>Política: Establecer los lineamientos generales para la implementación del Plan Estratégico de Seguridad Vial – PESV, así como las responsabilidades, principios y lineamientos aplicables a sus funcionarios y contratistas.</t>
  </si>
  <si>
    <t>GTH-PR-001 Seguridad y Salud en el Trabajo</t>
  </si>
  <si>
    <t>Procedimiento: definir e implementar el Sistema de Gestión de la Seguridad y Salud en el Trabajo (SG-SST) de la Superintendencia de Transporte, con el objetivo de mantener el bienestar físico, mental y social de cada uno de sus funcionarios y contratistas, para prevenir la ocurrencia de lesiones o enfermedades
laborales, optimizando si se requiere los procesos de la organización.</t>
  </si>
  <si>
    <t>GTH-PR-002 COPASST</t>
  </si>
  <si>
    <t xml:space="preserve">Definir los pasos a seguir para la conformación y funcionamiento del COPASST. </t>
  </si>
  <si>
    <t>GTH-PR-003 Inducción y Reinducción</t>
  </si>
  <si>
    <t>El procedimiento tiene por objeto orientar al servidor público, en su integración a la cultura organizacional, al sistema de valores de la entidad, familiarizarlo con el
servicio público, instruirlo acerca de la misión, visión y objetivos institucionales entre otros y crear sentido de pertenencia. De igual manera dirigido a reorientar la
integración del empleado a la cultura organizacional en virtud de los cambios producidos en la entidad y actualizaciones acerca de las normas.</t>
  </si>
  <si>
    <t>GTH-PR-004 Evaluación de desempeño laboral</t>
  </si>
  <si>
    <t>Evaluar el desempeño laboral de los funcionarios de carrera administrativa, de libre nombramiento y remoción, los provisionales y gerentes públicos mediante la aplicación de metodologías y herramientas emitidas por las entidades competentes y adoptadas por la Entidad, de conformidad con la normatividad vigente, con el
fin de garantizar la permanencia de los servidores públicos, el mejoramiento continuo de la gestión institucional y el logro de los objetivos institucionales.</t>
  </si>
  <si>
    <t>GTH-PR-005 Elaboración del Plan Institucional de capacitación PIC</t>
  </si>
  <si>
    <t>Contar con una guía para la elaboración del Plan Institucional de Capacitación PIC que se ajuste a la necesidad de la Superintendencia de Transporte para
desarrollar las competencias y habilidades del talento humano de la Superintendencia y aumentar la eficiencia del servicio a través de la creación del valor público.</t>
  </si>
  <si>
    <t>GTH-PR-006 Elaboración del Plan de Bienestar Social e Incentivos - BSI</t>
  </si>
  <si>
    <t>Contar con una guía para la elaboración del Plan de Bienestar Social e Incentivos que se ajuste a la necesidad de la Superintendencia de Transporte que brinde el
mejoramiento de la calidad de vida de los funcionarios.</t>
  </si>
  <si>
    <t>GTH-PR-009 Liquidación de Nómina</t>
  </si>
  <si>
    <t>Promulgar las actividades necesarias para surtir el trámite de pago como retribución del servicio prestado a la Superintendencia de Transporte por parte de los funcionarios vinculados a la planta y teniendo en cuenta las diferentes situaciones administrativas y novedades inherentes a cada individuo.</t>
  </si>
  <si>
    <t>GTH-PR-010 Desvinculación del Personal</t>
  </si>
  <si>
    <t>Describir las diferentes actividades que se deben realizar para la desvinculación de los servidores públicos de la Superintendencia de Transporte, siguiendo los lineamientos normativos vigentes.</t>
  </si>
  <si>
    <t>GTH-PR-011 Prevención Conflictos de Interés</t>
  </si>
  <si>
    <t xml:space="preserve">Establecer acciones preventivas para asegurar la no incursión de los servidores públicos que laboran en la Superintendencia de Transporte, en situaciones de conflictos de interés durante el desarrollo de su gestión,
de tal forma que las actuaciones de la entidad se realicen de una manera transparente. </t>
  </si>
  <si>
    <t>GTH-PR-012 Procedimiento de provisión de vacantes</t>
  </si>
  <si>
    <t>Establecer y gestionar directrices para la provisión de empleos, con Talento Humano competente para la prestación del servicio en el marco de los objetivos institucionales.</t>
  </si>
  <si>
    <t>GTH-PR-013 Trámite de incapacidades y-o licencias</t>
  </si>
  <si>
    <t>Establecer los lineamientos para el trámite de incapacidades médicas de origen común y laboral, licencias legales a cargo del Sistema de Seguridad Social, tales como maternidad, paternidad o parental compartida, que provengan de certificados médicos emitidos por profesionales de las Entidades Promotoras de Salud (EPS), Administradora de Riesgos Laborales (ARL) y las Administradoras de Fondo de Pensiones (AFP).</t>
  </si>
  <si>
    <t>GTH-PR-014 Gestión de programación, otorgamiento y pago de vacaciones</t>
  </si>
  <si>
    <t>Tramitar y conceder oportunamente las vacaciones a que tienen derecho los empleados públicos de la Superintendencia de Transporte, teniendo en cuenta las solicitudes presentadas y la programación que para tal efecto se realice al interior de la Entidad.</t>
  </si>
  <si>
    <t>GTH-PR-015 Gestión de Comisión de Servicios, Desplazamiento y Legalización</t>
  </si>
  <si>
    <t>Definir los lineamientos de la Superintendencia de Transporte para el otorgamiento de las comisiones de servicios, reconocimiento y pago de los viáticos y transporte terrestre a los servidores públicos, autorización y gastos de desplazamiento de los contratistas, así como la legalización, de acuerdo con la normatividad vigente y la reglamentación interna.</t>
  </si>
  <si>
    <t>GTH-PR-016 Trámite de Solicitudes y Seguimiento de las Modalidades Alternativas de Trabajo</t>
  </si>
  <si>
    <t>Establecer las actividades necesarias para el trámite de las solicitudes y seguimiento de las Modalidades Alternativas de Trabajo en la Superintendencia de Transporte.</t>
  </si>
  <si>
    <t>GTH-PT-001 Atención a personas en condición de discapacidad</t>
  </si>
  <si>
    <t>Asegurar y promover el pleno ejercicio de todos los derechos humanos y las libertades fundamentales de las personas en condición de discapacidad.</t>
  </si>
  <si>
    <t>GTH-PT-002 Prevención y atención del acoso laboral y acoso sexual laboral</t>
  </si>
  <si>
    <t>Establecer el mecanismo por medio del cual se abordarán los casos que puedan constituir acoso laboral y/o sexual en el ámbito laboral y otros hostigamientos, para prevenir estos comportamientos en el ámbito laboral, en virtud de lo dispuesto por la normatividad vigente, así como fomentar el respeto y el cumplimiento armónico de los deberes funcionales en la Superintendencia de Transporte y con ello los principios y fines del servicio público.</t>
  </si>
  <si>
    <t>GTH-IN-001 Selección y Vinculación de Primer Empleo</t>
  </si>
  <si>
    <t>Establecer el marco institucional que defina el rumbo conceptual y teórico que contenga la definición de principios, acciones y
estrategias que orienten las condiciones necesarias para brindar en igualdad de condiciones, oportunidad a jóvenes recién egresados para acceder a plazas laborales, de tal manera que se garantice a todos los y las jóvenes, el goce efectivo de los derechos reconocidos en el ordenamiento
jurídico y lo ratificado en los Tratados Internacionales.</t>
  </si>
  <si>
    <t>GTH-IN-002 Realización de la Inducción General Supertransporte</t>
  </si>
  <si>
    <t>Describir el paso a paso para realizar la inducción general de la Superintendencia de Transporte, a través de la plataforma E-learning.</t>
  </si>
  <si>
    <t>GTH-IN-003 Realización de la Reinducción General Supertransporte</t>
  </si>
  <si>
    <t>Describir el paso a paso para realizar la reinducción general de la Superintendencia de Transporte, a través de la plataforma E-learning.</t>
  </si>
  <si>
    <t>GTH-FR-001 Indución Puesto de Trabajo</t>
  </si>
  <si>
    <t xml:space="preserve">Brindar información al empleado que permita su ubicación y su rol dentro de la entidad. </t>
  </si>
  <si>
    <t>GTH-FR-002 Inspección de seguridad y salud en el trabajo</t>
  </si>
  <si>
    <t>Analizar el estado de seguridad de las instalaciones y procesos, lugares de trabajo, máquinas o equipos  y trabajadores, así como de evaluar la eficacia de la gestión implantada en prevención y seguridad.</t>
  </si>
  <si>
    <t>GTH-FR-003 Entrega de elementos de protección personal</t>
  </si>
  <si>
    <t>Dejar registro de la entrega de dotación y elementos de protección personal  entregados a los funcionarios de la entidad.</t>
  </si>
  <si>
    <t>GTH-FR-004 Informe de inspección y priorización de riesgos en SST</t>
  </si>
  <si>
    <t xml:space="preserve">Presentar de forma clara y detallada el resultado general de la inspección y priorización  en SST. </t>
  </si>
  <si>
    <t>GTH-FR-005 Inspección de elementos de protección personal</t>
  </si>
  <si>
    <t>Verificar el uso de los elementos de protección personal entregados a los funcionarios.</t>
  </si>
  <si>
    <t>GTH-FR-006 Inspeccion de Extintores</t>
  </si>
  <si>
    <t xml:space="preserve">Verificar las condiciones de prevencion contra incendio. </t>
  </si>
  <si>
    <t>GTH-FR-007 Investigación de incidente y accidente de trabajo</t>
  </si>
  <si>
    <t>Registrar el informe técnico de causalidad para la investigación de accidentes e incidentes de trabajo.</t>
  </si>
  <si>
    <t>GTH-FR-008 Inspeccion de Botiquines</t>
  </si>
  <si>
    <t xml:space="preserve">Verificar que los elementos del botiquín se encuentren en buen estado, si requieren cambio o si se requieren incluir otros. </t>
  </si>
  <si>
    <t>GTH-FR-009 Informe de entrega de cargo</t>
  </si>
  <si>
    <t>Realizar un Informe descriptivo, sobre la gestión adelantada, en la que se cubra aspectos como son: principales logros, programas, proyectos, actividades y los resultados obtenidos por cada uno.</t>
  </si>
  <si>
    <t>GTH-FR-010 Informe de culminación de la gestión Ley 951 de 2005</t>
  </si>
  <si>
    <t xml:space="preserve">Dar cumplimiento a lo establecido en la Ley 951 de 2005, así como apoyar el proceso de Gestión del Conocimiento. </t>
  </si>
  <si>
    <t>GTH-FR-011 Solicitud Permiso</t>
  </si>
  <si>
    <t>Llevar un control interno de los permisos laborales.</t>
  </si>
  <si>
    <t>GTH-FR-014 Certificación insuficiencia de personal</t>
  </si>
  <si>
    <t xml:space="preserve">Acreditar la necesidad de vinculación de personal para cumplir con los objetivos de la organización. </t>
  </si>
  <si>
    <t>GTH-FR-018 Encuesta de retiro</t>
  </si>
  <si>
    <t xml:space="preserve">Identificar la(s) principal(es) causa(s) de retiro de un servidor público. </t>
  </si>
  <si>
    <t>GTH-FR-22 Concertación de compromisos laborales para servidores de Libre Nombramiento y Remoción</t>
  </si>
  <si>
    <t xml:space="preserve">Aclarar las funciones esenciales del empleo y los compromisos laborales, para servidores de libre nombramiento y remoción. </t>
  </si>
  <si>
    <t>GTH-FR-23 Evaluación de Desempeño laboral para servidores de Libre Nombramiento y Remoción</t>
  </si>
  <si>
    <t xml:space="preserve">Realizar la evaluación del desarrollo de las funciones y cumplimiento de los compromisos laborales, para servidores de libre nombramiento y remoción. </t>
  </si>
  <si>
    <t>GTH-FR-025 Informe de separación temporal del cargo - Jefe Dependencia</t>
  </si>
  <si>
    <t>Formato para que el jefe de la dependencia realice un informe, cuando se presente una separación temporal del cargo.</t>
  </si>
  <si>
    <t>GTH-FR-026 Solicitud de comisión de servicios o gastos de desplazamiento</t>
  </si>
  <si>
    <t>Formato para solicitar comisión de servicios, desplazamiento o prórroga.</t>
  </si>
  <si>
    <t>GTH-FR-027 Autorización de descuento de nómina y-o liquidación de prestaciones para realizar comisión de servicios</t>
  </si>
  <si>
    <t xml:space="preserve">Formato para realizar descuendo de nómina o liquidación de prestaciones sociales en caso de incumplimiento de la legalización correspondiente. </t>
  </si>
  <si>
    <t>GTH-FR-028 Recusación</t>
  </si>
  <si>
    <t>Formato para dar a conocer situaciones que pueden constituir un conflicto de intereses por parte de otro servidor público.</t>
  </si>
  <si>
    <t>GTH-FR-029 Cuadro de Control  y Seguimiento Conflictos de Interes</t>
  </si>
  <si>
    <t>Formato para realizar un control y seguimiento de los casos de conflicto de intereses que se presenten.</t>
  </si>
  <si>
    <t>GTH-FR-030 Fijación de compromisos para servidores provisionales</t>
  </si>
  <si>
    <t>Concertación de compromisos</t>
  </si>
  <si>
    <t>GTH-FR-031 Medición de compromisos para servidores provisionales</t>
  </si>
  <si>
    <t>Medición de compromisos</t>
  </si>
  <si>
    <t>GTH-FR-032 Hoja de vida brigadistas</t>
  </si>
  <si>
    <t>Formato para realizar las hojas de vida de los brigadistas</t>
  </si>
  <si>
    <t>GTH-FR-033 Información personal en emergencias</t>
  </si>
  <si>
    <t>Formato para recopilar información esencial cuando se presente alguna emergencia</t>
  </si>
  <si>
    <t>GTH-FR-034 Verificación de contratistas</t>
  </si>
  <si>
    <t>Formato para verificar la información de contratistas cuando van a realizar alguna actividad especial</t>
  </si>
  <si>
    <t>GTH-FR-035 Planilla de control y reporte de horas extras</t>
  </si>
  <si>
    <t>Formato para realizar el reporte de horas extras</t>
  </si>
  <si>
    <t>GTH-FR-036 Listado de documentos de ingreso a la planta de personal de la Superintendencia de Transporte</t>
  </si>
  <si>
    <t>Formato para informar sobre los documentos que se deben presentar para el ingreso a planta de personal de la entidad</t>
  </si>
  <si>
    <t>GTH-FR-037 Acuerdo de teletrabajo móvil</t>
  </si>
  <si>
    <t>Formato para firmar el acuerdo de teletrabajo móvil</t>
  </si>
  <si>
    <t>GTH-FR-038 Asignación del(la) responsable del SG-SST</t>
  </si>
  <si>
    <t>Formato para asignar al responsable del Sistema de Gestión de Seguridad y Salud en el Trabajo</t>
  </si>
  <si>
    <t>GTH-FR-039 Desistimiento evaluación médica de retiro</t>
  </si>
  <si>
    <t>Formato para desistir de la evaluación médica de retiro</t>
  </si>
  <si>
    <t>GTH-FR-040 Inspección del puesto de trabajo</t>
  </si>
  <si>
    <t>Formato para realizar la inspección del puesto de trabajo</t>
  </si>
  <si>
    <t>GTH-FR-041 Evaluación del Simulacro de Evacuación</t>
  </si>
  <si>
    <t>Formato para evaluar el simulacro de evacuación</t>
  </si>
  <si>
    <t>GTH-FR-042 Cronograma Comisiones de Servicios y Desplazamientos</t>
  </si>
  <si>
    <t>Formato para definir el cronograma de comisiones de servicios y desplazamientos</t>
  </si>
  <si>
    <t>GTH-FR-043 Seguimiento Legalización Comisiones de Servicios y Desplazamientos</t>
  </si>
  <si>
    <t>Formato para realizar el seguimiento a la legalización de las comisiones de servicios y desplazamientos</t>
  </si>
  <si>
    <t>GTH-FR-044 Información y Documentación Retiro Planta de Personal</t>
  </si>
  <si>
    <t>Formato del listado de documentos de retiro de la planta de personal de la entidad</t>
  </si>
  <si>
    <t>GTH-FR-045 Declaración Juramentada de Reconocimiento Pensional</t>
  </si>
  <si>
    <t>Formato para realizar la declaración Juramentada de Reconocimiento Pensional</t>
  </si>
  <si>
    <t>GTH-FR-046 Informe de Teletrabajo Móvil</t>
  </si>
  <si>
    <t>Formato para realizar el informe de Teletrabajo Móvil</t>
  </si>
  <si>
    <t>GTH-FR-047 Lista de Chequeo para la Solicitud de Modalidades Alternativas de Trabajo</t>
  </si>
  <si>
    <t>Formato para verificar la lista de Chequeo para la Solicitud de Modalidades Alternativas de Trabajo</t>
  </si>
  <si>
    <t>GTH-FR-048 Registro uso Sala Amiga Familia Lactante</t>
  </si>
  <si>
    <t>Formato para realizar seguimiento al uso de la Sala Amiga Familia Lactante</t>
  </si>
  <si>
    <t>GTH-FR-049  Registro Limpieza y Desinfección SAFL</t>
  </si>
  <si>
    <t>Formato para realizar el seguimiento a la Limpieza y Desinfección de la SAFL</t>
  </si>
  <si>
    <t>GTH-FR-050 Registro Temperatura SAFL</t>
  </si>
  <si>
    <t>Formato para realizar el seguimiento a la Temperatura en la SAFL</t>
  </si>
  <si>
    <t>GTH-FR-051 Uso del Servicio de Áreas Protegidas</t>
  </si>
  <si>
    <t>Formato para llevar un control del uso del servicio de Áreas Protegidas</t>
  </si>
  <si>
    <t>GTH-FR-052 Toma de Tensión Arterial</t>
  </si>
  <si>
    <t>Formato para registrar la toma de tensión arterial</t>
  </si>
  <si>
    <t>GTH-FR-053 Uso de Insumos de primeros auxilios</t>
  </si>
  <si>
    <t>Formato para llevar un control de uso de insumos de primeros auxilios</t>
  </si>
  <si>
    <t>GTH-FR-054 Uso Sala de Recuperación</t>
  </si>
  <si>
    <t>Formato para llevar un control de uso de la sala de recuperación</t>
  </si>
  <si>
    <t>GTH-FR-055 Carta entrega de recomendaciones médicas.</t>
  </si>
  <si>
    <t>Formato para entregar recomendaciones médicas</t>
  </si>
  <si>
    <t>GTH-FR-056 Formato para inspección de botiquines de ruta por norma</t>
  </si>
  <si>
    <t>Formato para realizar la inspección de botiquines de las rutas de transporte</t>
  </si>
  <si>
    <t>GTH-FR-057 Concepto de Seguridad y Salud en el Trabajo para modalidades alternativas de trabajo</t>
  </si>
  <si>
    <t>Formato para determinar el concepto de Seguridad y Salud en el Trabajo para modalidades alternativas de trabajo</t>
  </si>
  <si>
    <t>GTH-FR-058 Informe de Actividades para Practicantes o Auxiliares Jurídicos</t>
  </si>
  <si>
    <t>Formato para realizar el informe de Actividades por parte de Practicantes o Auxiliares Jurídicos</t>
  </si>
  <si>
    <t>GTH-FR-059 Autorización Comisiones al exterior</t>
  </si>
  <si>
    <t>Formato para autorizar comisiones al exterior</t>
  </si>
  <si>
    <t>GTH-FR-060 TARJETA (RACI )</t>
  </si>
  <si>
    <t>Formato para desarrollar la metodología RACI</t>
  </si>
  <si>
    <t>GTH-FR-061 Validación de inhabilidades de contratación</t>
  </si>
  <si>
    <t>Formato para validar las inhabilidades de contratación</t>
  </si>
  <si>
    <t>GTH-FR-062 Auto de pruebas Grupo Interno de Trabajo Talento Humano</t>
  </si>
  <si>
    <t xml:space="preserve">Formato para decidir sobre la admisión o denegación de pruebas </t>
  </si>
  <si>
    <t>GTH-PT-003 Protocolo para Ia prevención, atención y medidas de protección de todas las formas de violencia y/o discriminación</t>
  </si>
  <si>
    <t>Protocolo que describe los lineamientos para Ia prevención, atención y medidas de protección de todas las formas de violencia y/o discriminación</t>
  </si>
  <si>
    <t>GTH-PT-004 Protocolo para la entrega y registro del conocimiento institucional por finalización de nombramiento</t>
  </si>
  <si>
    <t>Protocolo que determina los lineamientos para la entrega y registro del conocimiento institucional por finalización de nombramiento</t>
  </si>
  <si>
    <t>GTH-PR-017 Investigación de incidentes, accidentes y enfermedades laborales.</t>
  </si>
  <si>
    <t>Procedimiento para llevar a cabo la investigación de incidentes, accidentes y enfermedades laborales.</t>
  </si>
  <si>
    <t>GTH-PR-018 Solicitud de permisos</t>
  </si>
  <si>
    <t>Procedimiento para solicitar un permiso</t>
  </si>
  <si>
    <t>GTH-PR-019 Solicitud de Permisos Sindicales</t>
  </si>
  <si>
    <t>Procedimiento para solicitar un permiso sindical</t>
  </si>
  <si>
    <t>GTH-PR-020 Inspecciones de Seguridad y Salud en el Trabajo</t>
  </si>
  <si>
    <t xml:space="preserve">Procedimiento para llevar a cabo las inspecciones de Seguridad y Salud en el Trabajo </t>
  </si>
  <si>
    <t>GTH-PO-007 Política de Integridad</t>
  </si>
  <si>
    <t>Política para establecer los lineamientos sobre Integridad</t>
  </si>
  <si>
    <t>GTH-PO-008 Política de Prevención para el consumo de Alcohol, Drogas, tabaco y Otras Sustancias Psicoactivas</t>
  </si>
  <si>
    <t>Política para definir los lineamientos de prevención para el consumo de Alcohol, Drogas, tabaco y Otras Sustancias Psicoactivas</t>
  </si>
  <si>
    <t>GTH-PO-009 Política Institucional de Implementación de Gestión Estratégica del Talento Humano</t>
  </si>
  <si>
    <t>Política para establecer los lineamientos de la Gestión Estratégica del Talento Humano</t>
  </si>
  <si>
    <t>GTH-PR-024 Aplicación de Pruebas de Alcoholemia Ocupacionales</t>
  </si>
  <si>
    <t>Procedimiento de planeación, programación, aplicación y seguimiento de las pruebas de alcoholemia ocupacionales, para la prevención de riesgos laborales asociados al consumo de alcohol y la protección de la seguridad de los(as) servidores(as) públicos(as), contratistas, usuarios y bienes de la Superintendencia de Transporte.</t>
  </si>
  <si>
    <t>GTH-PR-025 Toma de Signos Vitales</t>
  </si>
  <si>
    <t>Procedimiento para la planeación, aplicación, registro, seguimiento y control de la toma de signos vitales de los(as) servidores(as) públicos(as), contratistas y usuarios de la Superintendencia de Transporte, con el propósito de desarrollar evaluaciones de salud rutinarias.</t>
  </si>
  <si>
    <t xml:space="preserve">GTH-FR-066 Seguimiento de Personas con Condición de Discapacidad </t>
  </si>
  <si>
    <t>Formato para realizar seguimiento sobre condiciones del puesto de trabajo y SST</t>
  </si>
  <si>
    <t>GTH-FR-067 Indicadores de Gestión de Seguridad y Salud en el Trabajo</t>
  </si>
  <si>
    <t>Formato para realizar seguimiento a los indicadores de SST</t>
  </si>
  <si>
    <t>GTH-FR-068 Consentimiento Primeros Auxilios Psicológicos</t>
  </si>
  <si>
    <t>Formato para realizar el consentimiento del Programa Super Contigo</t>
  </si>
  <si>
    <t>GTH-FR-069 Designación de Madrina o Padrino</t>
  </si>
  <si>
    <t>Formato para establecer el acompañamiento a las nuevas personas que ingresan a la Entidad</t>
  </si>
  <si>
    <t>ACCIONES_CONSTITUCIONALES</t>
  </si>
  <si>
    <t>ACTAS</t>
  </si>
  <si>
    <t>AUDITORIAS</t>
  </si>
  <si>
    <t>CERTIFICACIONES</t>
  </si>
  <si>
    <t>COMUNICACIONES_OFICIALES</t>
  </si>
  <si>
    <t>CONCEPTOS</t>
  </si>
  <si>
    <t>CONTRATOS</t>
  </si>
  <si>
    <t>CONVENIOS</t>
  </si>
  <si>
    <t>CORRESPONDENCIA</t>
  </si>
  <si>
    <t>DECLARACIONES_TRIBUTARIAS</t>
  </si>
  <si>
    <t>DERECHOS_PETICION</t>
  </si>
  <si>
    <t>ESTADOS_FINANCIEROS</t>
  </si>
  <si>
    <t>HISTORIAS_LABORALES</t>
  </si>
  <si>
    <t>INFORMES</t>
  </si>
  <si>
    <t>INSTRUMENTOS_ARCHIVISTICOS</t>
  </si>
  <si>
    <t>INSTRUMENTOS_CONTROL</t>
  </si>
  <si>
    <t>LIBROS</t>
  </si>
  <si>
    <t>LIBROS_CONTABLES</t>
  </si>
  <si>
    <t>PLANES_DE_TRANSFERENCIA_DOCUMENTALES</t>
  </si>
  <si>
    <t>PQRS</t>
  </si>
  <si>
    <t>PROCESOS_DISCIPLINARIOS</t>
  </si>
  <si>
    <t>PROGRAMAS</t>
  </si>
  <si>
    <t>PROYECTOS</t>
  </si>
  <si>
    <t xml:space="preserve"> ACCIONES DE CUMPLIMIENTO</t>
  </si>
  <si>
    <t xml:space="preserve"> ACTAS DE COMITÉ INTERNO DE ARCHIVO</t>
  </si>
  <si>
    <t xml:space="preserve"> CONSECUTIVOS DE COMUNICACIONES OFICIALES ENVIADAS</t>
  </si>
  <si>
    <t xml:space="preserve"> CONCEPTOS JURÍDICOS</t>
  </si>
  <si>
    <t xml:space="preserve"> CONTRATOS DE ARRENDAMIENTO</t>
  </si>
  <si>
    <t xml:space="preserve"> CONVENIOS CON PERSONA JURÍDICA SIN ÁNIMO DE LUCRO</t>
  </si>
  <si>
    <t xml:space="preserve"> DECLARACIONES DE ACTIVOS EN EL EXTERIOR</t>
  </si>
  <si>
    <t xml:space="preserve"> ESTADOS FINANCIEROS DE PROPÓSITO ESPECIAL</t>
  </si>
  <si>
    <t xml:space="preserve"> INFORMES A ENTES DE CONTROL</t>
  </si>
  <si>
    <t xml:space="preserve"> BANCOS TERMINOLÓGICOS DE SERIES Y SUBSERIES DOCUMENTALES</t>
  </si>
  <si>
    <t xml:space="preserve"> INSTRUMENTOS DE CONTROL DE COMUNICACIONES OFICIALES</t>
  </si>
  <si>
    <t xml:space="preserve"> LIBROS DE REGISTRO DE PARTICIPACIÓN CIUDADANA</t>
  </si>
  <si>
    <t xml:space="preserve"> LIBRO DE SOCIOS Y ACCIONISTAS</t>
  </si>
  <si>
    <t xml:space="preserve"> MANUALES DE ÉTICA Y BUEN GOBIERNO</t>
  </si>
  <si>
    <t xml:space="preserve"> PLANES DE AUDITORIA</t>
  </si>
  <si>
    <t xml:space="preserve"> PLANES DE TRANSFERENCIAS DOCUMENTALES PRIMARIAS</t>
  </si>
  <si>
    <t>PROCESOS DE CONCILIACIÓN</t>
  </si>
  <si>
    <t xml:space="preserve"> PROGRAMAS ANUALES DE AUDITORIA</t>
  </si>
  <si>
    <t xml:space="preserve"> ACCIONES DE GRUPO</t>
  </si>
  <si>
    <t xml:space="preserve"> ACTAS DE ELIMINACIÓN DOCUMENTAL</t>
  </si>
  <si>
    <t xml:space="preserve"> CONSECUTIVOS DE COMUNICACIONES OFICIALES RECIBIDAS</t>
  </si>
  <si>
    <t xml:space="preserve"> CONTRATOS DE COMODATO</t>
  </si>
  <si>
    <t xml:space="preserve"> CONVENIOS DE COOPERACIÓN ESPECIAL</t>
  </si>
  <si>
    <t xml:space="preserve"> DECLARACIONES DE GRAVAMEN A LOS MOVIMIENTOS FINANCIEROS</t>
  </si>
  <si>
    <t xml:space="preserve"> ESTADOS FINANCIEROS DE PROPÓSITO GENERAL</t>
  </si>
  <si>
    <t xml:space="preserve"> INFORMES DE AUDITORIA DEL SISTEMA DE GESTIÓN DE CALIDAD</t>
  </si>
  <si>
    <t xml:space="preserve"> CUADROS DE CLASIFICACIÓN DOCUMENTAL - CCD</t>
  </si>
  <si>
    <t xml:space="preserve"> LIBRO DIARIO</t>
  </si>
  <si>
    <t xml:space="preserve"> PLANES DE MEJORAMIENTO INSTITUCIONAL</t>
  </si>
  <si>
    <t xml:space="preserve"> PLANES DE TRANSFERENCIAS DOCUMENTALES SECUNDARIAS</t>
  </si>
  <si>
    <t xml:space="preserve"> PROGRAMAS DE BIENESTAR SOCIAL</t>
  </si>
  <si>
    <t xml:space="preserve"> ACCIONES DE TUTELA</t>
  </si>
  <si>
    <t xml:space="preserve"> ACTAS DE COMISIÓN DE PERSONAL</t>
  </si>
  <si>
    <t xml:space="preserve"> CONTRATOS DE CONSULTORÍA</t>
  </si>
  <si>
    <t xml:space="preserve"> CONVENIOS DE COOPERACIÓN INTERNACIONAL</t>
  </si>
  <si>
    <t xml:space="preserve"> DECLARACIONES DE IMPUESTO SOBRE LAS VENTAS – IVA</t>
  </si>
  <si>
    <t xml:space="preserve"> INFORMES DE RENDICIÓN DE CUENTA FISCAL</t>
  </si>
  <si>
    <t xml:space="preserve"> INVENTARIOS DOCUMENTALES DE ARCHIVO CENTRAL</t>
  </si>
  <si>
    <t xml:space="preserve"> LIBRO MAYOR</t>
  </si>
  <si>
    <t xml:space="preserve"> MANUALES DE GOBIERNO EN LÍNEA</t>
  </si>
  <si>
    <t xml:space="preserve"> PLANES DE CONSERVACIÓN DOCUMENTAL</t>
  </si>
  <si>
    <t xml:space="preserve"> PROGRAMAS PEDAGÓGICOS TRANSVERSALES</t>
  </si>
  <si>
    <t xml:space="preserve"> ACCIONES POPULARES</t>
  </si>
  <si>
    <t xml:space="preserve"> ACTAS DE COMITÉ DE CONVIVENCIA LABORAL</t>
  </si>
  <si>
    <t xml:space="preserve"> CONTRATOS DE OBRA</t>
  </si>
  <si>
    <t xml:space="preserve"> CONVENIOS DE COOPERACIÓN NACIONAL</t>
  </si>
  <si>
    <t xml:space="preserve"> DECLARACIONES DE RENTA Y COMPLEMENTARIOS</t>
  </si>
  <si>
    <t xml:space="preserve"> INFORMES EJECUTIVOS ANUALES DE EVALUACIÓN AL SISTEMA DE  CONTROL INTERNO</t>
  </si>
  <si>
    <t xml:space="preserve"> INVENTARIOS DOCUMENTALES DE ARCHIVO DE GESTIÓN</t>
  </si>
  <si>
    <t xml:space="preserve"> LIBRO DE INGRESOS</t>
  </si>
  <si>
    <t xml:space="preserve"> PLANES DE PRESERVACIÓN DIGITAL A LARGO PLAZO</t>
  </si>
  <si>
    <t xml:space="preserve"> PROGRAMAS DE PROMOCIÓN DE CONTROL SOCIAL</t>
  </si>
  <si>
    <t xml:space="preserve"> ACTAS DE COMITÉ PARITARIO DE SALUD Y SEGURIDAD EN EL TRABAJO - COPASST</t>
  </si>
  <si>
    <t xml:space="preserve"> CONTRATOS DE PRESTACIÓN DE SERVICIOS</t>
  </si>
  <si>
    <t xml:space="preserve"> CONVENIOS DE ORGANIZACIÓN O ASOCIACIÓN</t>
  </si>
  <si>
    <t xml:space="preserve"> DECLARACIONES DE RETENCIONES EN LA FUENTE</t>
  </si>
  <si>
    <t xml:space="preserve"> INFORMES PORMENORIZADOS DEL ESTADO DE CONTROL INTERNO</t>
  </si>
  <si>
    <t xml:space="preserve"> PLANES INSTITUCIONALES DE ARCHIVOS – PINAR</t>
  </si>
  <si>
    <t xml:space="preserve"> LIBROS DE CUENTAS POR PAGAR</t>
  </si>
  <si>
    <t xml:space="preserve"> MANUALES DEL SISTEMA DE GESTIÓN AMBIENTAL</t>
  </si>
  <si>
    <t xml:space="preserve"> PLANES ANUALES DE EMPLEOS VACANTES</t>
  </si>
  <si>
    <t xml:space="preserve"> ACTAS DE COMITÉ INSTITUCIONAL DE DESARROLLO ADMINISTRATIVO</t>
  </si>
  <si>
    <t xml:space="preserve"> CONTRATOS DE SUMINISTROS</t>
  </si>
  <si>
    <t xml:space="preserve"> CONVENIOS INTERADMINISTRATIVOS</t>
  </si>
  <si>
    <t xml:space="preserve"> DECLARACIONES DEL IMPUESTO AL PATRIMONIO</t>
  </si>
  <si>
    <t xml:space="preserve"> INFORMES TRIMESTRALES DEL COMITÉ DE CONVIVENCIA LABORAL</t>
  </si>
  <si>
    <t xml:space="preserve"> PROGRAMAS DE GESTIÓN DOCUMENTAL - PGD</t>
  </si>
  <si>
    <t xml:space="preserve"> LIBROS DE GASTOS</t>
  </si>
  <si>
    <t xml:space="preserve"> MANUALES DEL SISTEMA DE GESTIÓN DE CALIDAD</t>
  </si>
  <si>
    <t xml:space="preserve"> PLANES ANUALES DE INCENTIVOS INSTITUCIONALES</t>
  </si>
  <si>
    <t xml:space="preserve"> ACTAS DE COMITÉ INSTITUCIONAL DE GESTIÓN Y DESEMPEÑO</t>
  </si>
  <si>
    <t xml:space="preserve"> CONVENIOS INTERINSTITUCIONALES</t>
  </si>
  <si>
    <t xml:space="preserve"> INFORMES DE GESTIÓN DE INDICADORES</t>
  </si>
  <si>
    <t xml:space="preserve"> TABLAS DE CONTROL DE ACCESO</t>
  </si>
  <si>
    <t xml:space="preserve"> LIBROS DE LEGALIZACIÓN DEL GASTO</t>
  </si>
  <si>
    <t xml:space="preserve"> MANUALES DE CONVIVENCIA ESCOLAR</t>
  </si>
  <si>
    <t xml:space="preserve"> PLANES DE TRABAJO ANUAL DEL SISTEMA DE GESTIÓN DE SEGURIDAD Y SALUD EN EL TRABAJO – SG - SST</t>
  </si>
  <si>
    <t xml:space="preserve"> ACTAS DE COMISIÓN ACCIDENTAL</t>
  </si>
  <si>
    <t xml:space="preserve"> INFORMES DE SOLICITUDES DE ACCESO A INFORMACIÓN</t>
  </si>
  <si>
    <t xml:space="preserve"> TABLAS DE RETENCIÓN DOCUMENTAL -TRD</t>
  </si>
  <si>
    <t xml:space="preserve"> LIBROS DE REGISTRO DE RESERVAS PRESUPUESTALES</t>
  </si>
  <si>
    <t xml:space="preserve"> PLANES INSTITUCIONALES DE CAPACITACIÓN - PIC</t>
  </si>
  <si>
    <t xml:space="preserve"> ACTAS DE COMISIÓN PERMANENTE</t>
  </si>
  <si>
    <t xml:space="preserve"> INFORMES TRIMESTRALES DE SEGUIMIENTO AL MODELO INTEGRADO DE PLANEACIÓN Y CONTROL - MIPG</t>
  </si>
  <si>
    <t xml:space="preserve"> TABLAS DE VALORACIÓN DOCUMENTAL - TVD</t>
  </si>
  <si>
    <t xml:space="preserve"> LIBROS DE VIGENCIAS FUTURAS</t>
  </si>
  <si>
    <t xml:space="preserve"> ACTAS DE SESIÓN DE PLENARIA</t>
  </si>
  <si>
    <t xml:space="preserve"> INFORMES DE COMISIÓN ACCIDENTAL</t>
  </si>
  <si>
    <t xml:space="preserve"> PLANES ANTICORRUPCIÓN Y ATENCIÓN AL CIUDADANO</t>
  </si>
  <si>
    <t xml:space="preserve"> ACTAS DE ASAMBLEAS DE PADRES DE FAMILIA</t>
  </si>
  <si>
    <t xml:space="preserve"> INFORMES DE COMISIÓN PERMANENTE</t>
  </si>
  <si>
    <t xml:space="preserve"> PLANES DE ACCIÓN INSTITUCIONAL</t>
  </si>
  <si>
    <t xml:space="preserve"> ACTAS DEL COMITÉ ESCOLAR DE CONVIVENCIA</t>
  </si>
  <si>
    <t xml:space="preserve"> PLANES DE GESTIÓN DEL RIESGO</t>
  </si>
  <si>
    <t xml:space="preserve"> ACTAS DEL CONSEJO ACADÉMICO</t>
  </si>
  <si>
    <t xml:space="preserve"> PLANES DEL SISTEMA DE GESTIÓN AMBIENTAL</t>
  </si>
  <si>
    <t xml:space="preserve"> ACTAS DEL CONSEJO DE ESTUDIANTES</t>
  </si>
  <si>
    <t xml:space="preserve"> PLANES DE ESTUDIO</t>
  </si>
  <si>
    <t xml:space="preserve"> ACTAS DEL CONSEJO DE PADRES</t>
  </si>
  <si>
    <t xml:space="preserve"> ACTAS DEL CONSEJO DIRECTIVO</t>
  </si>
  <si>
    <t xml:space="preserve"> ACTAS DE MESAS DE PARTICIPACIÓN DE VÍCTIMAS</t>
  </si>
  <si>
    <t xml:space="preserve"> ACTAS DE COMITÉ DE COORDINACIÓN DEL SISTEMA DE CONTROL INTERNO</t>
  </si>
  <si>
    <t>OPCIONES SI-NO</t>
  </si>
  <si>
    <t>TIPO DE ACTIVO</t>
  </si>
  <si>
    <t>FRECUENCIA DE ACTUALIZACIÓN</t>
  </si>
  <si>
    <t>AREAS</t>
  </si>
  <si>
    <t>IDIOMA</t>
  </si>
  <si>
    <t>MEDIO DE CONSERVACIÓN O SOSPORTE</t>
  </si>
  <si>
    <t>FORMATO</t>
  </si>
  <si>
    <t xml:space="preserve">Confidencialidad </t>
  </si>
  <si>
    <t>Columna1</t>
  </si>
  <si>
    <t xml:space="preserve">Integridad </t>
  </si>
  <si>
    <t xml:space="preserve">Disponibilidad </t>
  </si>
  <si>
    <t>Hardware</t>
  </si>
  <si>
    <t>Control Interno Disciplinario</t>
  </si>
  <si>
    <t>CORREO ELECTRÓNICO</t>
  </si>
  <si>
    <t>PÚBLICA RESERVADA</t>
  </si>
  <si>
    <t>PÚBLICO</t>
  </si>
  <si>
    <t>BIENAL</t>
  </si>
  <si>
    <t>Despacho del Superintendente de Transporte</t>
  </si>
  <si>
    <t>INGLÉS</t>
  </si>
  <si>
    <t>SEMI_PRIVADO</t>
  </si>
  <si>
    <t xml:space="preserve">Infraestructura Crítica Cibernética Nacional </t>
  </si>
  <si>
    <t>BIMESTRAL</t>
  </si>
  <si>
    <t>Despacho del Superintendente Delegado Concesiones e Infraestructura</t>
  </si>
  <si>
    <t>LENGUA DE SEÑAS</t>
  </si>
  <si>
    <t>PRESENTACIÓN</t>
  </si>
  <si>
    <t>BAJA</t>
  </si>
  <si>
    <t>PRIVADO</t>
  </si>
  <si>
    <t>Instalaciones</t>
  </si>
  <si>
    <t>CUATRIENAL</t>
  </si>
  <si>
    <t>Despacho del Superintendente Delegado de Puertos</t>
  </si>
  <si>
    <t>LENGUAS ROMANCES O GITANA</t>
  </si>
  <si>
    <t>GRÁFICOS</t>
  </si>
  <si>
    <t>Intangible</t>
  </si>
  <si>
    <t>CUATRIMESTRAL</t>
  </si>
  <si>
    <t>Despacho del Superintendente Delegado Tránsito y Transporte Terrestre</t>
  </si>
  <si>
    <t>Recurso Humano</t>
  </si>
  <si>
    <t>DIARIA</t>
  </si>
  <si>
    <t>Despacho Superintendente Delegado la Protección de Usuarios del Sector Transporte</t>
  </si>
  <si>
    <t>AUDIO</t>
  </si>
  <si>
    <t>Servicio</t>
  </si>
  <si>
    <t>MENSUAL</t>
  </si>
  <si>
    <t>Dirección Administrativa</t>
  </si>
  <si>
    <t>VIDEO</t>
  </si>
  <si>
    <t>Dirección de Investigaciones de Concesiones e Infraestructura</t>
  </si>
  <si>
    <t>ANIMACIÓN</t>
  </si>
  <si>
    <t>SEMANAL</t>
  </si>
  <si>
    <t>Dirección de Investigaciones de Puertos</t>
  </si>
  <si>
    <t>COMPRESIÓN</t>
  </si>
  <si>
    <t>SEMESTRAL</t>
  </si>
  <si>
    <t>Dirección de Investigaciones de Tránsito y Transporte Terrestre</t>
  </si>
  <si>
    <t>PAPEL</t>
  </si>
  <si>
    <t>TRIMESTRAL</t>
  </si>
  <si>
    <t>Dirección de Investigaciones la Protección de Usuarios del Sector Transporte</t>
  </si>
  <si>
    <t>INTANGIBLE</t>
  </si>
  <si>
    <t>Dirección de Prevención, Promoción y Atención a Usuarios Sector Transporte</t>
  </si>
  <si>
    <t>Dirección de Promoción y Prevención en Concesiones e Infraestructura</t>
  </si>
  <si>
    <t>FISICO</t>
  </si>
  <si>
    <t>Dirección de Promoción y Prevención en Puertos</t>
  </si>
  <si>
    <t>Dirección Financiera</t>
  </si>
  <si>
    <t>Dirección Promoción y Prevención en Tránsito y Transporte Terrestre</t>
  </si>
  <si>
    <t>Gestión Documental</t>
  </si>
  <si>
    <t>Oficina Asesora de Planeación</t>
  </si>
  <si>
    <t>Oficina Asesora Jurídica</t>
  </si>
  <si>
    <t>Oficina de Control Interno</t>
  </si>
  <si>
    <t>Relacionamiento con el Ciudadano</t>
  </si>
  <si>
    <t>Secretaría General</t>
  </si>
  <si>
    <t>Universo vigilados_ DTT  OATs</t>
  </si>
  <si>
    <t>Corresponde a toda la información sensible de los vigilados de la Delegatira de Tránsito ( modalidades Organismos de Apoyo a las Autoridades de Tránsito OAATs)</t>
  </si>
  <si>
    <t>https://supertransporte.sharepoint.com/:x:/s/DireccinPyPTTT/ESO4MypDoRZLg4PiiNcfUbkB69IE7Pz5RgL8VwgdjQ2Y2w?e=t9PSsu</t>
  </si>
  <si>
    <t>ARTÍCULO 18
a) El derecho de toda persona a la intimidad, bajo las limitaciones propias que impone la condición de servidor público, en concordancia con lo estipulado por el artículo 24 de la Ley 1437 de 2011.
2015.)
b) El derecho de toda persona a la vida, la salud o la seguridad
c) Los secretos comerciales, industriales y profesionales</t>
  </si>
  <si>
    <t>Ley 1581 de 2012
Ley 256 de 1996: La Decisión 486 de 2000</t>
  </si>
  <si>
    <t>Contiene información relevante para la entidad a nivel de proceso, adicional datos personales que no pueden ser entregados sin la autorización del titular</t>
  </si>
  <si>
    <t>TOTAL</t>
  </si>
  <si>
    <t>10 AÑOS</t>
  </si>
  <si>
    <t>Universo vigilados_ DTT OT_ATs</t>
  </si>
  <si>
    <t>Corresponde a toda la información sensible de los vigilados de la Delegatira de Tránsito ( modalidades Autoridades y Organismos   de Tránsito OT-AT)</t>
  </si>
  <si>
    <t>https://supertransporte.sharepoint.com/:x:/s/DireccinPyPTTT/EaQhLLGeb6tOj6nBLNUuzroBmYpkKQkbzUetYsc9ta4boA?e=Ahbdp2</t>
  </si>
  <si>
    <t xml:space="preserve">Universo vigilados_ DTT CG_PC_MX_ES </t>
  </si>
  <si>
    <t>Corresponde a toda la información sensible de los vigilados de la Delegatira de Tránsito ( modalidades CG_ES_MX_PC_TER_MAS_DES_CARR)</t>
  </si>
  <si>
    <t>https://supertransporte.sharepoint.com/:x:/r/sites/DireccinPyPTTT/_layouts/15/Doc.aspx?sourcedoc=%7B3591C48A-765A-45F5-A6B6-94FE09D03553%7D&amp;file=Universo%20vigilados_%20DTT%20CG_PC_MX_ES%202026.xlsx&amp;action=default&amp;mobileredirect=true</t>
  </si>
  <si>
    <t>PROCESOS DE INVESTIGACIONES ADMINISTRATIVAS</t>
  </si>
  <si>
    <t>Contiene la actuación surtida en cada caso, de acuerdo a la etapa procesal en la que se encuentre la investigación (inicio de investigación, apertura, alegatos, decisiones, recursos, entre otros).</t>
  </si>
  <si>
    <t xml:space="preserve"> 640 - 26</t>
  </si>
  <si>
    <t xml:space="preserve">Bodega montevideo, aereo montain </t>
  </si>
  <si>
    <t xml:space="preserve"> https://orfeo.supertransporte.gov.co/login.php</t>
  </si>
  <si>
    <t>ART.:19                          e) El debido proceso y la igualdad de las partes en los procesos judiciales</t>
  </si>
  <si>
    <t>ARTÍCULO 15 DE LA CONSTITUCIÓN POLÍTICA / LEY 1712/2014 / LEY 1581 DE 2012.</t>
  </si>
  <si>
    <t>Datos personales, Estados e información contable y financiera</t>
  </si>
  <si>
    <t>Parcial</t>
  </si>
  <si>
    <t>10 años</t>
  </si>
  <si>
    <t>INFORMES DE CONTROL</t>
  </si>
  <si>
    <t>Toda la información que se recuade en ejercicio de la función de control por parte de la Dirección de investigaciones.</t>
  </si>
  <si>
    <t xml:space="preserve"> 640 - 39</t>
  </si>
  <si>
    <t xml:space="preserve"> https://orfeo.supertransporte.gov.co/login.php
https://sgdea.supertransporte.gov.co/BPMComplementPortal/Portal/Login</t>
  </si>
  <si>
    <t>ART.:18 .c) Los secretos comerciales, industriales y profesionales</t>
  </si>
  <si>
    <t xml:space="preserve">Datos personales, Estados e información contable y financiera. </t>
  </si>
  <si>
    <t>DERECHOS DE PETICIÓN</t>
  </si>
  <si>
    <t>Peticiones, requerimientos, solicitudes de información allegadas a la Dirección y sus respectivas respuestas</t>
  </si>
  <si>
    <t xml:space="preserve"> 640 – 30 </t>
  </si>
  <si>
    <t>Datos personales, Estados e información contable y financiera. Y en caso de solicitarlo el vigilado respectivo.</t>
  </si>
  <si>
    <t>CUADRO DE CASOS DETALLADOS DIRECCIÓN DE INVESTIGACIONES DE PUERTOS</t>
  </si>
  <si>
    <t>Contiene la descricpicón de los que se encuentran en sede de la Dirección.</t>
  </si>
  <si>
    <t>N/A</t>
  </si>
  <si>
    <t>No aplica</t>
  </si>
  <si>
    <t>https://supertransporte-my.sharepoint.com/:x:/r/personal/irinadaza_supertransporte_gov_co/Documents/01.%20Casos%20activos/CasosActivosDIP%20(1).xlsx?d=we2d064494ea9448792518b4a27616d4e&amp;csf=1&amp;web=1&amp;e=ebWIC5</t>
  </si>
  <si>
    <t>Contiene relación detallada de los casos asignados a los abogados, por lo tanto la información allí contenida es relevante para  la Dirección (Documento de trabajo interno)</t>
  </si>
  <si>
    <t>NORMOGRAMA</t>
  </si>
  <si>
    <t>Contiene normatividad aplicable a los trámites administrativos a cargo de la Direccion de Investigaciones de Puertos</t>
  </si>
  <si>
    <t>https://view.officeapps.live.com/op/view.aspx?src=https%3A%2F%2Fwww.supertransporte.gov.co%2Fdocumentos%2F2026%2FJunio%2FConcesiones_02%2FNormograma_Control_Actualizado.xlsx&amp;wdOrigin=BROWSELINK</t>
  </si>
  <si>
    <t>EXPEDIENTES VIRTUALES DE LOS PROCESOS ADMINISTRATIVOS</t>
  </si>
  <si>
    <t xml:space="preserve">Contiene todas las actuaciones administrativas adelantadas dentro del proceso administrativo sancionatorio. </t>
  </si>
  <si>
    <t xml:space="preserve"> https://orfeo.supertransporte.gov.co/login.php
https://sgdea.supertransporte.gov.co/BPMComplementPortal/Portal/Login
https://supertransporte.sharepoint.com/:f:/s/RepositoriodeexpedientesdelaDireccindeInvestigacionesdePuertos/IgA_yaUfXyTjRYbFVUCYcaKbATvUvMGku-UovfhEagqU9nk?e=AkzveK</t>
  </si>
  <si>
    <t>Procesos de Investigaciones administrativas (Expedientes Digitales)</t>
  </si>
  <si>
    <t>910-26
911-26</t>
  </si>
  <si>
    <t>Sensible - Datos personales de los usuarios inmersos en las pqrs, insumos con los que se aperturan las investigaciones</t>
  </si>
  <si>
    <t xml:space="preserve">Derechos de Peticion </t>
  </si>
  <si>
    <t>Derechos de Peticion</t>
  </si>
  <si>
    <t>910-30
911-30
912-30</t>
  </si>
  <si>
    <t>Si</t>
  </si>
  <si>
    <t>Informes de vigilancia e inspeccion</t>
  </si>
  <si>
    <t>910
912</t>
  </si>
  <si>
    <t>Sensible - Datos personales de los vigilados, fotos, firmas y numeros de identificacion, insumos con los que se aperturan las investigaciones</t>
  </si>
  <si>
    <t>SWITCHES</t>
  </si>
  <si>
    <t>Dispositivo para interconectar y compartir en red servicios de Internet, aplicaciones, impresoras y todo dispositivos  que tengan tarjeta de red, en las areas de la entidad (Switch de piso)</t>
  </si>
  <si>
    <t>Superintendencia de Transporte sede principal</t>
  </si>
  <si>
    <t>ARTÍCULO 18
literal c) Los secretos comerciales, industriales y profesionales</t>
  </si>
  <si>
    <t>Ley 256 de 1996: La Decisión 486 de 2000</t>
  </si>
  <si>
    <t>El componente tecnológico solo es accesible para el grupo TICS teniendo en cuenta la operabilidad de este</t>
  </si>
  <si>
    <t>SERVIDORES FÍSICO (Hyperconvergencia)</t>
  </si>
  <si>
    <t>Servidores Fisicos que presta servicios de virtualizacion</t>
  </si>
  <si>
    <t>SAN</t>
  </si>
  <si>
    <t>Unidades de almacenamiento para virtualizacion.</t>
  </si>
  <si>
    <t>SERVIDORES FÍSICO DELL 830</t>
  </si>
  <si>
    <t>Servidor Fisico tipo blade para virtualizacion</t>
  </si>
  <si>
    <t>SERVIDOR FÍSICO DELL M620</t>
  </si>
  <si>
    <t>Servidor Fisico repositorio temporal de archivos</t>
  </si>
  <si>
    <t>FIREWALL</t>
  </si>
  <si>
    <t>Dispositivo fisico que permite gestionar y filtrar el trafico entrante y saliente de internet</t>
  </si>
  <si>
    <t>AUTENTICADOR DE RED</t>
  </si>
  <si>
    <t>Dispositivo fisico para administración de autenticacion y acceso</t>
  </si>
  <si>
    <t>SOLUCIÓN DE SEGURIDAD ANALYZER</t>
  </si>
  <si>
    <t>Dispositivo fisico para gestión y análisis de logs, genera de manera automatizada informes</t>
  </si>
  <si>
    <t>SOLUCIÓN DE SEGURIDAD DE ACCESO A LA RED</t>
  </si>
  <si>
    <t>Dispositivo Fisico  paraidentificar cada dispositivo que esté en la red y facilita su segmentación, proporcionando a cada dispositivo acceso solo a aquellos servicios autorizados</t>
  </si>
  <si>
    <t>SOLUCIÓN DE SEGURIDAD PARA PROTECCIÓN DE LAS APLICACIONES</t>
  </si>
  <si>
    <t>Dispisitivo fisico (Firewall) especializado de Aplicaciones Web, protegiendo contra amenazas sobre la capa de aplicación.</t>
  </si>
  <si>
    <t>SOLUCIÓN DE SEGURIDAD  PARA PUNTOS DE ACCESO</t>
  </si>
  <si>
    <t>Dispositivo Fisico dispositivos para compartir servicios por una conexión inalámbrica entre equipos (local o internet)</t>
  </si>
  <si>
    <t>ARQUITECTURA DE ALMACENAMIENTO DELL</t>
  </si>
  <si>
    <t>Dispositivo Fisico para almacenamiento</t>
  </si>
  <si>
    <t>Ley 256 de 1996: La Decisión 486 de 2000
Ley 1581 de 2012</t>
  </si>
  <si>
    <t>SERVIDORES SALA DE AUDIENCIAS</t>
  </si>
  <si>
    <t>Sistema de sala de audiencias.</t>
  </si>
  <si>
    <t>APPLIANCE FISICO DE DISCOS DUROS</t>
  </si>
  <si>
    <t>Dispositivo fisico que permite gestionar los arreglos RAID y generación de copias de seguridad</t>
  </si>
  <si>
    <t>LIBRERÍA DE CINTAS PARA ALMACENAR COPIAS DE SEGURIDAD</t>
  </si>
  <si>
    <t>Dispositivo fisico que almacena las copias de seguridad</t>
  </si>
  <si>
    <t>AIRE ACONDICIONADO</t>
  </si>
  <si>
    <t>Dispositivos que permiten mantener refrigerados los centros de cableado y el centro de datos. (precisión, mecanico y portable)</t>
  </si>
  <si>
    <t>UPS</t>
  </si>
  <si>
    <t>Sistemas de alimentación ininterrumpida en caso de corte electrico</t>
  </si>
  <si>
    <t>GABINETES AUTOCONTENIDOS</t>
  </si>
  <si>
    <t>Almacenan los servidores y unidades de almacenamiento con control de temperatura y carga electrica de respaldo.</t>
  </si>
  <si>
    <t>GLPI</t>
  </si>
  <si>
    <t>Sistema de seguimiento de incidencias y de solución service desk.</t>
  </si>
  <si>
    <t>172.16.1.112</t>
  </si>
  <si>
    <t>ARTÍCULO 18
literal a) El derecho de toda persona a la intimidad, bajo las limitaciones propias que impone la condición de servidor público, en concordancia con lo estipulado por el artículo 24 de la Ley 1437 de 2011</t>
  </si>
  <si>
    <t>Ley 1581 de 2012
Decreto 1377 de 2013</t>
  </si>
  <si>
    <t>El activo contiene datos personales de carácter semi privados los cuales no pueden ser divulgados sin el consentimiento del titular</t>
  </si>
  <si>
    <t>PARCIAL</t>
  </si>
  <si>
    <t>Documento que contiene las actas de comité de gestión TICS en donde se abordan los temas relacionado con la Oficina</t>
  </si>
  <si>
    <t>110-02</t>
  </si>
  <si>
    <t>https://supertransporte.sharepoint.com/:f:/s/GrupoTics/ErtUo-VOLHBMnP9EvK0lHk0BUUSntysd3LK7iY4aw3vJhA?e=53Y02P</t>
  </si>
  <si>
    <t>ARTÍCULO 18
c) Los secretos comerciales, industriales y profesionales</t>
  </si>
  <si>
    <t>Las actas contienen información relaciona con avances, incidentes, mejoras y temas relevantes para la oficina TIC</t>
  </si>
  <si>
    <t>INFORMES A ENTES DE CONTROL</t>
  </si>
  <si>
    <t>Documentos con los informes presentados por normatividad a los Entes de Control</t>
  </si>
  <si>
    <t>110-21</t>
  </si>
  <si>
    <t>https://supertransporte.sharepoint.com/:f:/s/GrupoTics/ErtUo-VOLHBMnP9EvK0lHk0BUUSntysd3LK7iY4aw3vJhA?e=Os6786</t>
  </si>
  <si>
    <t>INVENTARIOS</t>
  </si>
  <si>
    <t>Consolidado que contiene los catalógos de la infrestructura tecnológica, licencias, aplicativos, datos y hardware de la entidad</t>
  </si>
  <si>
    <t>110-25</t>
  </si>
  <si>
    <t>https://supertransporte.sharepoint.com/sites/GrupoTics-PETI/Documentos%20compartidos/Forms/AllItems.aspx?id=%2Fsites%2FGrupoTics%2DPETI%2FDocumentos%20compartidos%2FPETI%2FCATALOGOS%20TI%2FVersi%C3%B3n%20Final&amp;viewid=badc090c%2D4eae%2D4d2b%2Db972%2D2c1a44464cbf&amp;CT=1647357755596&amp;OR=OWA%2DNT&amp;CID=81bd7e3c%2Dc214%2D8eeb%2D9759%2D0bf092522c6a</t>
  </si>
  <si>
    <t>Contiene licenciamiento, direccionamiento IP y datos de infraestructura TI que no puede ser divulgada</t>
  </si>
  <si>
    <t xml:space="preserve"> DERECHOS PETICION</t>
  </si>
  <si>
    <t>Respues a las solicitudes que llegan a la Oficina TICS</t>
  </si>
  <si>
    <t>110-30</t>
  </si>
  <si>
    <t xml:space="preserve">orfeo.supertransporte.gov.co
</t>
  </si>
  <si>
    <t>Contiene datos personales del peticionario</t>
  </si>
  <si>
    <t>PLANES DE MEJORAMIENTO INSTITUCIONAL</t>
  </si>
  <si>
    <t>Documentos que contienen el Plan Estrategico de Tecnologias de la Información -PETI, Plan estrategico de seguridad y privacidad de la información - PESI , Plan de Tratamiento de Riesgos - PTR</t>
  </si>
  <si>
    <t>110-31</t>
  </si>
  <si>
    <t>REGISTROS</t>
  </si>
  <si>
    <t>Registro de cuentas de usuario</t>
  </si>
  <si>
    <t>110-36</t>
  </si>
  <si>
    <t>https://supertransporte.sharepoint.com/:x:/r/sites/GrupoTics-SolicituddeUsuarios/_layouts/15/Doc.aspx?sourcedoc=%7BA285585D-E51B-42E0-AA1F-B352779CDCDC%7D&amp;file=SOLICITUD+DE+CREACI%C3%93N+DE+USUARIO.xlsx&amp;action=default&amp;mobileredirect=true&amp;wdOrigin=TEAMS-ELECTRON.teams.files&amp;wdExp=TEAMS-CONTROL&amp;wdhostclicktime=1648650977409&amp;isSPOFile=1</t>
  </si>
  <si>
    <t>Contiene datos personales del usuario a quien se le esta solicitando la creación de usuario institucional</t>
  </si>
  <si>
    <t>PLATAFORMA OFFICE 365</t>
  </si>
  <si>
    <t>Es la plataforma de productividad, comunicación y colaboración alojada en la nube que agrupa las principales herramientas de mayor valor y en su versión más reciente. Gracias a la eficacia de estos servicios online , la organización, independientemente de su tamaño, puede reducir tiempo y costes.
Dentro del paquete de Offfice 365 contamos con los siguientes servicios:
1. One Drive
2. Sharepoint
3. Teams
4. Outlook - Correo
5. Forms
6. Project
7. Planner
8. Suite Office</t>
  </si>
  <si>
    <t>Bajo el dominio supertransporte.gov.co
Plataforma office 365
www.office365.com</t>
  </si>
  <si>
    <t>Contiene información allegada a los buzones institucionales el cual solo puede ser relevante para la persona o preceso que lo recibe, adicional la configuración del correo electrónico, reglas de seguridad y apuntamientos que al ser revelados pueden generar riesgos sobre el servicio.
Así como el trabajo colaborativo en los servicios como onedrive, shrepoint y teams</t>
  </si>
  <si>
    <t xml:space="preserve">VIGIA </t>
  </si>
  <si>
    <t>Sistema Misional de la Superintendencia Transporte, a través del cual ejerce las funciones de Supervisión, Vigilancia y Control a las Empresas habilitadas registradas como Vigilados, en las modalidades: Terrestre Automotor, Aéreo, Marítimo, fluvial, carretero, férreo e infraestructura</t>
  </si>
  <si>
    <t xml:space="preserve">spt-ora-scan|172.16.2.55|172.16.2.56|172.16.2.57
Service Name: VIGIAPRO.supertransporte.local </t>
  </si>
  <si>
    <t>ARTÍCULO 18
b) El derecho de toda persona a la vida, la salud o la seguridad
literal c) Los secretos comerciales, industriales y profesionales</t>
  </si>
  <si>
    <t>Contiene el servicio, configuración y data del sistema misional de la Entidad, el cual no puede ser conocido en su totalidad por terceros no autorizados. La información divulgada sin autorización puede ser contemplada como violación a la normatividad aplicable vigente</t>
  </si>
  <si>
    <t>SISTEMA DE GESTIÓN DOCUMENTAL ORFEO (Consulta)</t>
  </si>
  <si>
    <t>Sistema que almacena y gestiona de manera centralizada  la información institucional</t>
  </si>
  <si>
    <t>172.16.1.32</t>
  </si>
  <si>
    <t xml:space="preserve">ARTÍCULO 18
b) El derecho de toda persona a la vida, la salud o la seguridad
</t>
  </si>
  <si>
    <t xml:space="preserve">Cojunto de datos estructurados que contiene la información de las bases de datos de los sistemas de información que son administrados por la superintendencia de Transporte. 
</t>
  </si>
  <si>
    <t>172.16.2.52
172.16.2.50
172.16.2.19
172.16.1.238
172.16.1.107
172.16.1.32</t>
  </si>
  <si>
    <t>ARTÍCULO 18
a) El derecho de toda persona a la intimidad, bajo las limitaciones propias que impone la condición de servidor público, en concordancia con lo estipulado por el artículo 24 de la Ley 1437 de 2011.
b) El derecho de toda persona a la vida, la salud o la seguridad;</t>
  </si>
  <si>
    <t>Contiene datos personales y configuraciones relacionadas con las bases de datos que se encuentran en custodia de la Entidad, su divulgación puede generar afectación a los terceros que se encuentran registrados y a la entidad</t>
  </si>
  <si>
    <t>CENTRO DE DATOS</t>
  </si>
  <si>
    <t>Espacio fisico en donde se encuentra la infraestructura tecnológica</t>
  </si>
  <si>
    <t>ARTÍCULO 18
a) El derecho de toda persona a la intimidad, bajo las limitaciones propias que impone la condición de servidor público, en concordancia con lo estipulado por el artículo 24 de la Ley 1437 de 2011.
b) El derecho de toda persona a la vida, la salud o la seguridad;
literal c) Los secretos comerciales, industriales y profesionales</t>
  </si>
  <si>
    <t>Ley 256 de 1996: La Decisión 486 de 2000
Ley 1581 de 2012
Decreto 1377 de 2013</t>
  </si>
  <si>
    <t>El espacio físico contiene la infraestructura tal como dispositivos de almacenamiento, servidores y demás equipos que permiten la funcionalidad</t>
  </si>
  <si>
    <t>CENTRO DE CABLEADO</t>
  </si>
  <si>
    <t>Espacio físico en donde se encuentran los disposiitvos de conexión a la red</t>
  </si>
  <si>
    <t>El espacio físico contiene la los dispositivos de operabilidad para la red institucional</t>
  </si>
  <si>
    <t xml:space="preserve">PORTAL WEB </t>
  </si>
  <si>
    <t>Servicio que permite a los usuarios acceder a la página web institucional que contiene información publicada y de interes a la ciudadania</t>
  </si>
  <si>
    <t>www.supertansporte.gov.co</t>
  </si>
  <si>
    <t xml:space="preserve">DIRECTORIO ACTIVO </t>
  </si>
  <si>
    <t>Es un servicio establecido en uno o varios servidores en donde se crean objetos tales como usuarios, equipos o grupos, con el objetivo de administrar los inicios de sesión en los equipos conectados a la red, así como también la administración de políticas en toda la red.</t>
  </si>
  <si>
    <t>172.16.1.49/50</t>
  </si>
  <si>
    <t xml:space="preserve">INTRANET </t>
  </si>
  <si>
    <t>Portal interno que permite la accesibilidad a través del dominio institucional, la cual ofrece el servicio de publicación de información de interes interno</t>
  </si>
  <si>
    <t>INTRANET.SUPERTRANSPORTE.GOV.CO</t>
  </si>
  <si>
    <t>RED PRIVADA VIRTUAL -VPN</t>
  </si>
  <si>
    <t>Este servicio ofrece una extensión segura de la red local mediante la creacipion de un tunel sobre la red pública de internet. Este servicio es requerido para conectarse desde fuera de la entidad a cualquier sistema de información o aplicación.</t>
  </si>
  <si>
    <t>179.1.128.194</t>
  </si>
  <si>
    <t>El componente tecnológico de servicio solo es accesible para los administradores de la plataforma teniendo en cuenta la operabilidad de este</t>
  </si>
  <si>
    <t>CONECTIVIDAD</t>
  </si>
  <si>
    <t>Este servicio ofrece la gestión del conjunto de elementos de tecnología que permite la conexión dela totalidad de los equipos (cómputo, servidores, firewall, portátiles) de la Supertransporte a redes WAN y LAN incluyendo internet.</t>
  </si>
  <si>
    <t>179.1.128.197</t>
  </si>
  <si>
    <t>El componente tecnológico de servicio solo es accesible para los administradores de la plataforma teniendo en cuenta la operabilidad  y configuración de este</t>
  </si>
  <si>
    <t>ACCIONES VIGILANCIA INSPECCIÓN</t>
  </si>
  <si>
    <t>Aplicación web que permite llevar el control y seguimiento de la programación de las visitas de inspección del área de tránsito para registrar información de comisorios, archivistas, trazabilidad, lideres, seguimientos y registro de hallazgos de auditoria encontrados</t>
  </si>
  <si>
    <t>http://aplicaciones.supertransporte.gov.co/AccionesVigilanciaInspeccion/app_Login/</t>
  </si>
  <si>
    <t>SOCIEDADES PORTUARIAS</t>
  </si>
  <si>
    <t>Herramienta que permite el registro de la información de los movimientos diarios realizados en los puertos, allí se registra información de turnos, movimiento de granel sólido, granel líquido, carga general y teus especificada en carga de exportación, importación, cabotaje y de tránsito.
También contiene un módulo para el registro de los desechos de las motonaves correspondientes a la ficha MARPOL</t>
  </si>
  <si>
    <t>http://aplicaciones.supertransporte.gov.co/SociedadesPortuarias/app_Login/</t>
  </si>
  <si>
    <t>CONSOLA TAUX</t>
  </si>
  <si>
    <t>Sistema de Información que contiene la información de las obligaciones de los vigilados. Por medio de la Consola Taux, los vigilados pueden consultar el estado de las obligaciones (pagadas, Pendientes, en acuerdos de pagos, en títulos) y descargar los cupones de pago de aquellas obligaciones que están
Pendientes por pagar.</t>
  </si>
  <si>
    <t>http://aplicaciones.supertransporte.gov.co/ConsolaTaux/ConsultaCuponesPago/</t>
  </si>
  <si>
    <t>BIBLIOTECA VIRTUAL</t>
  </si>
  <si>
    <t>Aplicativo desarrollado con el objetivo de consolidar la normatividad que genera la Superintendencia de Transporte y de interés para los ciudadanos y vigilados del Sector Transporte</t>
  </si>
  <si>
    <t>http://aplicaciones.supertransporte.gov.co/Biblioteca_Virtual/BIBLIOTECA_MENU/|</t>
  </si>
  <si>
    <t>SOLICITUD DE RETIRO DE VEHÍCULOS INMOVILIZADOS</t>
  </si>
  <si>
    <t>Servicio que permite a los usuarios Retirar del parqueadero los vehículos de transporte público terrestre automotor, que prestan el servicio de carga, mixto, especial y de pasajeros por carretera, que por infracciones de tránsito dio lugar para la inmovilización del mismo.</t>
  </si>
  <si>
    <t>https://sttransformaciondigital.powerappsportals.com/InmovMenu/</t>
  </si>
  <si>
    <t>TARIFAS DE ORGANISMOS DE APOYO</t>
  </si>
  <si>
    <t>Aplicativo de administración de tarifas de los Organismos de apoyo al transporte tales como Centros de Diagnóstico Automotor (CDA), Centros de Reconocimiento a Conductores (CRC) y Centros de enseñanza Automovilística (CEA), donde los Homologados y recaudadores realizaran la administran las tarifas en Colombia.</t>
  </si>
  <si>
    <t>http://aplicaciones.supertransporte.gov.co/OrganismosApoyo/Opciones/</t>
  </si>
  <si>
    <t>MATRIZ DE PROCESOS ADMINISTRATIVOS</t>
  </si>
  <si>
    <t>Servicios que permite registrar los procesos administrativos de investigaciones para las Delegaturas y la Oficina Jurídica.</t>
  </si>
  <si>
    <t>http://aplicaciones.supertransporte.gov.co/Investigaciones/app_Login/</t>
  </si>
  <si>
    <t>REPOSITORIO CÓDIGO FUENTE</t>
  </si>
  <si>
    <t>Contiene el cófigo fuente de los desarrollos generados en la Entidad</t>
  </si>
  <si>
    <t>https://dev.azure.com/devops-supertransporte/
https://dev.azure.com/ADev-SuperTransporte/</t>
  </si>
  <si>
    <t>El código del desarrollo solo se encuentra accesible para los desarrolladores de la Entidad</t>
  </si>
  <si>
    <t>SISTEMA DE GESTIÓN DOCUMENTAL - DOZZIER</t>
  </si>
  <si>
    <t>https://sgdea.supertransporte.gov.co/BPMComplementPortal/Portal/Login</t>
  </si>
  <si>
    <t>SIGEP</t>
  </si>
  <si>
    <t>El módulo de  nómina es el sistema mediante el cual se realiza la liquidación, gestión, control y reporte de la nómina de los servidores públicos, integrando la información de talento humano y asegurando el cumplimiento de la normatividad vigente.</t>
  </si>
  <si>
    <t>Ley 1581 de 2012
Decreto 1377 de 2014</t>
  </si>
  <si>
    <t>DARUMA</t>
  </si>
  <si>
    <t>solución tecnológica para sistematizar los modelos de mejora y de los procesos de la Entidad, permitiendo alcanzar el máximo rendimiento en la gestión, reduciendo los costos y alineando los resultados hacia la toma de decisiones estratégicas.</t>
  </si>
  <si>
    <t>Darama_Prod host 172.16.1.96
https://daruma.supertransporte.gov.co/app.php/staff</t>
  </si>
  <si>
    <t>CARPETA CONTRACTUAL</t>
  </si>
  <si>
    <t>Documentación integral asociada a los procesos contractuales gestionados, correspondientes tanto a la contratación de prestación de servicios como a la adquisición de bienes y servicios.
Dicha documentación se organiza conforme al ciclo de vida del proceso contractual, incorporando los soportes generados en sus diferentes etapas o fases, desde la planeación (incluyendo la identificación de la necesidad, estudios previos y análisis del sector), pasando por la etapa precontractual y de selección del contratista, hasta la formalización, ejecución, seguimiento, supervisión y control del contrato, así como su correspondiente cierre o liquidación</t>
  </si>
  <si>
    <t>https://supertransporte.sharepoint.com/:f:/s/ContratosOTI/IgCdcuJX6iLLRYMmKfr4ivV7AbEk32rj5v61b4poiwdSiko?e=eJKeIf</t>
  </si>
  <si>
    <t xml:space="preserve">SUPERVISIÓN INTELIGENTE </t>
  </si>
  <si>
    <t>Sistema de información diseñado para gestionar de manera eficiente las cuentas de cobro presentadas por los contratistas, permitiendo el registro, revisión, aprobación y trazabilidad de cada solicitud, así como la administración y control de los respectivos certificados de paz y salvo, garantizando el cumplimiento de los requisitos documentales, financieros y contractuales establecidos por la entidad.</t>
  </si>
  <si>
    <t>https://pazysalvo.supertransporte.gov.co/</t>
  </si>
  <si>
    <t>OBSERVATORIO</t>
  </si>
  <si>
    <t>Los tableros de control presentan información misional de manera estructurada y organizada, lo que facilita su comprensión. Están diseñados como herramientas que apoyan la toma de decisiones, al mostrar el estado actual de los indicadores clave del sector transporte del país, mediante visualizaciones claras, precisas y de fácil interpretación</t>
  </si>
  <si>
    <t>https://transformaciondigital.supertransporte.gov.co/index.php/observatorio/</t>
  </si>
  <si>
    <t>TABLEROS DE CONTROL</t>
  </si>
  <si>
    <t>Muestra información misional, están estructurados y diseñados de forma clara, para que sean mecanismos que posibiliten la toma de decisiones; así las cosas, presentan el estado actual de indicadores clave del sector transporte del país mediante visuales amigables y precisas.</t>
  </si>
  <si>
    <t>HORUS</t>
  </si>
  <si>
    <t>Herramienta diseñada para facilitar la comparación de información sobre las políticas más relevantes de las aerolíneas con operación en Colombia, estas son:equipaje, reembolso, transporte de animales y transporte de menores.</t>
  </si>
  <si>
    <t>172.16.1.92</t>
  </si>
  <si>
    <t>TEMIS</t>
  </si>
  <si>
    <t>Software especifico y creado a la medida que gestiona el proceso de revisión de Expedientes, de acuerdo con el fallo del Consejo de Estado desde la asignación del expediente al abogado hasta la creación de actos administrativos de forma inteligente.</t>
  </si>
  <si>
    <t>Aplicación: ords (baham 172.16.2.70)   
Base de Datos: 172.16.2.50   172.16.2.52</t>
  </si>
  <si>
    <t>FUENTES EXTERNAS (TEMPORADAS ALTAS)</t>
  </si>
  <si>
    <t>Software que permite el registro de los convenios de temporada alta, y adicionalmente facilita el reporte de Despachos de las terminales de transporte terrestre como mecanismo alterno al servicio web (manual).</t>
  </si>
  <si>
    <t>172.16.1.92		
172.16.1.107</t>
  </si>
  <si>
    <t>SISTEMA DE INFORMACIÓN PORTUARIA - SIPOR</t>
  </si>
  <si>
    <t>Software que permite a las sociedades portuarias en Colombia reportar diariamente a la SuperTransporte la información necesaria sobre los espacios disponibles para contenedores por cada línea naviera.</t>
  </si>
  <si>
    <t>https://sipor.supertransporte.gov.co/SociedadesPortuarias/app_Login/</t>
  </si>
  <si>
    <t>ESTUDIOS ACTUARIALES</t>
  </si>
  <si>
    <t>Aplicación de modelos estadísticos y matemáticos que permiten medir el pasivo laboral contingente que tienen ciertos vigilados a partir de las obligaciones laborales de sus empleados establecidas por ley. Los documentos relacionados abarcan desde la solicitud de aceptación de estudio actuarial hasta su respuesta de aprobación, corrección y otros documentos relacionados con la actuaria.</t>
  </si>
  <si>
    <t>700 - 18</t>
  </si>
  <si>
    <t>Sede Bodega del Archivo de gestión y Central de la Superintendencia de Transporte.
 Grupo de Sharepoint del tema actuariales donde se guardan las bases y documentos relacionados a los cálculos actuariales</t>
  </si>
  <si>
    <t>https://supertransporte.sharepoint.com/:u:/r/sites/ClculosActuarialesDCeI/SitePages/SCHome.aspx?csf=1&amp;web=1&amp;e=YtyuK9https://supertransporte.sharepoint.com/:u:/r/sites/ClculosActuarialesDCeI/SitePages/SCHome.aspx?csf=1&amp;web=1&amp;e=YtyuK9</t>
  </si>
  <si>
    <t>si</t>
  </si>
  <si>
    <t>SEMI -PRIVADO</t>
  </si>
  <si>
    <t>ARTÍCULO 18. Literal a y c</t>
  </si>
  <si>
    <t>Ley 1581 de 2012
decreto 1377 de 2013</t>
  </si>
  <si>
    <t>El activo contiene datos personales que no pueden ser entregados sin la autorización del titular, de acuerdo con la Ley de protección de datos personales.</t>
  </si>
  <si>
    <t>INFORMES A ENTIDADES DEL ESTADO</t>
  </si>
  <si>
    <t>Información  por competencia de la delegada, con respecto a la gestión, resultados y demás propios de la Superintendencia, solicitada por Entes Externos como Organismos de control, Ramas del Poder Público, Entidades Adscritas, Rendición de cuentas, Ponencias, Presentaciones y/o Comunicaciones.</t>
  </si>
  <si>
    <t>700 – 21.08</t>
  </si>
  <si>
    <t>Sede Bodega del Archivo de gestión y Central de la Superintendencia de Transporte.</t>
  </si>
  <si>
    <t>https://supertransporte.sharepoint.com/:u:/r/sites/Proyectos-InvestigacionesConcesiones/SitePages/SCHome.aspx?csf=1&amp;web=1&amp;e=2OJu3J</t>
  </si>
  <si>
    <t>Ley 1712 de 2014</t>
  </si>
  <si>
    <t>INFORMES DE GESTIÓN INTERNOS</t>
  </si>
  <si>
    <t>Información  por competencia de la delegada, con respecto a gestión, resultados y demás propios de la Delegatura, estos informes son requeridos por las demas areas internas de la  Superintendencia de Transporte.</t>
  </si>
  <si>
    <t>700 – 21.15</t>
  </si>
  <si>
    <t>https://supertransporte.sharepoint.com/:u:/r/sites/Proyectos-InvestigacionesConcesiones/SitePages/SCHome.aspx?csf=1&amp;web=1&amp;e=2OJu3J
https://supertransporte.sharepoint.com/sites/DelegadaConcesionesInfraestructura/Documentos%20compartidos/Forms/AllItems.aspx
https://supertransporte.sharepoint.com/:u:/r/sites/Proyectos-InvestigacionesConcesiones/SitePages/SCHome.aspx?csf=1&amp;web=1&amp;e=bWPhQZ</t>
  </si>
  <si>
    <t>ARTÍCULO 18. Literal a y B</t>
  </si>
  <si>
    <t>DERECHOS DE PETICIÓN (PQRSD)</t>
  </si>
  <si>
    <t>Se relacionan documentos desde:  Queja, reclamación, consulta u otra solicitud, Requerimientos al prestador del servicio, Requerimientos a otros involucrados en el proceso o PQR, Notificación o respuesta al quejoso del trámite o solución de la PQR, Respuesta PQR y/o Traslado por competencia.</t>
  </si>
  <si>
    <t>700-30</t>
  </si>
  <si>
    <t>Despacho del Superintendente Delegado Concesiones e Infraestructura
Dirección de Promoción y Prevención en Concesiones e Infraestructura
Dirección de Investigaciones de Concesiones e Infraetsructura</t>
  </si>
  <si>
    <t>https://supertransporte.sharepoint.com/:u:/r/sites/ProyectoDirInvestigacionesProcesoSancionatorio/SitePages/TrainingHome.aspx?csf=1&amp;web=1&amp;e=RG60hS
https://supertransporte.sharepoint.com/sites/GestinPersonal/SitePages/SCHome.aspx
https://supertransporte.sharepoint.com/:u:/r/sites/DiagnosticocontrolSobrepeso/SitePages/Home.aspx?csf=1&amp;web=1&amp;share=IQBrn4JLaMg0S6HD5CcMgxKKAcgBOuzIaQS6-8QXbGzZKCY&amp;e=bmiLDs</t>
  </si>
  <si>
    <t>PLAN DE ACCIONES DE PROMOCIÓN Y PREVENCIÓNPAPP</t>
  </si>
  <si>
    <t>Base de datos desarrollada para planear, registrar, actualizar y consultar la información pormenorizada sobre las actividades a ejecutar en la Delegatura de Concesiones, desagregando el Plan de accion de promocion y prevencion - PAPP, incluyendo objeto de las actividades (procedimiento), responsables, fechas, recursos necesarios, etc.</t>
  </si>
  <si>
    <t>CARPETA COMPARTIDA, DENOMINADA PGS-2024</t>
  </si>
  <si>
    <t>CARPETAS COMPARTIDAS</t>
  </si>
  <si>
    <t>Estan sujetas a la red local de la Entidad y otras a partir de Teams, en estas se guarda información relacionada con la gestión diaria de acuerdo a la vigilancia e inspección, PQRS, tramites internos del Desapcho y/o procesos de investigación.</t>
  </si>
  <si>
    <t>\\172.16.200\700dconcesiones</t>
  </si>
  <si>
    <t>ARTÍCULO 18. Literal C</t>
  </si>
  <si>
    <t>Los documentos contenidos en las carpetas compartidas hacen referencia a los papeles de trabajo del área, los cuales son de relevancia solo para los colaboradores de esta.</t>
  </si>
  <si>
    <t>Piezas procesales de las investigaciones iniciadas en la Dirección de Investigaciones. Información originada desde las averigauciones preliminnares, resolución de apertura hasta la resolución y/oactuación que determina la decisión de fondo (sanción, archivo).</t>
  </si>
  <si>
    <t>740 - 26</t>
  </si>
  <si>
    <t>https://supertransporte.sharepoint.com/:u:/r/sites/ControlInvestigaciones/SitePages/LearningTeamHome.aspx?csf=1&amp;web=1&amp;e=buqXZu
Carpeta Compartido \\172.16.200\740_iconcesiones</t>
  </si>
  <si>
    <t>ARTÍCULO 18. Literal A, B y C.</t>
  </si>
  <si>
    <t>Ley 1712 de 2014
Ley 1581 de 2012
decreto 1377 de 2013</t>
  </si>
  <si>
    <t>MATRIZ DE PROCESOS ADMINISTRATIVOS GRUPO DE INVESTIGACIONES Y CONTROL</t>
  </si>
  <si>
    <t>Aplicativo desarrollado como base de datos para registrar, actualizar y consultar todas las piezas procesales de las investigaciones iniciadas en la Dirección de Investigaciones. Información relacionadad desde las averigauciones preliminnares, resolución de apertura hasta la resolución y/oactuación que determina la decisión de fondo (sanción, archivo).</t>
  </si>
  <si>
    <t xml:space="preserve">
http://aplicaciones.supertransporte.gov.co/Investigaciones/app_Login/</t>
  </si>
  <si>
    <t>c) Los secretos comerciales, industriales y profesionales</t>
  </si>
  <si>
    <t>El archivo contiene información de seguimiento y control sobre los expedientes, el cual solo es relevante para los procesos institucionales.</t>
  </si>
  <si>
    <t>INFORMES DE INSPECCION</t>
  </si>
  <si>
    <t>Caracterizado como informes de inspección a aquellos tipos documentales que hacen parte de la averiguación preliminar de los casos que llegan a la  Dirección de Investigaciones para estudio de meritos, tales como:
Antecedentes (queja, petición, solicitud de visitas, entre otros).
Acta,  Informe visita de inspección, Grabaciones de audiencia (CD, USB), Testimonios (soportes físicos, CD, USB)., Interrogatorios. (soportes físicos, CD, USB)., Dictamen pericial, Exhibiciones de documentos, Pruebas de oficio, Comunicacione, Oficio y/o informe motivado</t>
  </si>
  <si>
    <t>740 39.03</t>
  </si>
  <si>
    <t>https://supertransporte.sharepoint.com/:u:/r/sites/DIRECCINDEINVESTCONCESIONES/SitePages/Home.aspx?csf=1&amp;web=1&amp;e=0a7NNO</t>
  </si>
  <si>
    <t>ARTÍCULO 18. Literal a, b y c</t>
  </si>
  <si>
    <t>el activo contiene datos personales que no pueden ser entregados sin la autorización del titular, de acuerdo con la Ley de protección de datos personales.</t>
  </si>
  <si>
    <t>Base de Datos  - contratos</t>
  </si>
  <si>
    <t>Contiene los datos del contrato y del contratista</t>
  </si>
  <si>
    <t>Gestión de Gestión Contractual</t>
  </si>
  <si>
    <t>Se encuentra cagada en el Grupo de Gestión Contrractual que esta ubicado en el aplicativo de  teams - Descarga de secop II</t>
  </si>
  <si>
    <t>ARTÍCULO 18</t>
  </si>
  <si>
    <t>Contiene Datos Personales que no pueden ser entregados sin la autorización del titular</t>
  </si>
  <si>
    <t xml:space="preserve">GC-MA-001 Manual de Contratación  </t>
  </si>
  <si>
    <t>Es una herramienta orientada para fijar las reglas, pautas, procedimientos, seguimientos y principios de las diferentes etapas contractuales de la entidad y que se han señalado en la normativa vigente para este fin.</t>
  </si>
  <si>
    <t xml:space="preserve">Esta cargado en Daruma </t>
  </si>
  <si>
    <t>GC-PR-001 Gestión Precontractual</t>
  </si>
  <si>
    <t>Define los trámites que deben adelantar la administración, acorde con la clase de contrato a ejecutar y de conformidad con lo dispuesto en las normas vigentes de la contratación estatal y las guías o directrices establecidas por Colombia Compra Eficiente.</t>
  </si>
  <si>
    <t>GC-PR-002 Gestión Contractual</t>
  </si>
  <si>
    <t>Define las actividades que debe adelantar la administración, acorde los contratos adjudicados y de conformidad con lo dispuesto en la regulación y normas vigentes de la contratación estatal.</t>
  </si>
  <si>
    <t>GC-PR-003 Gestión Poscontractual</t>
  </si>
  <si>
    <t>Define las actividades que debe adelantar la administración, para el cierre de los contratos, de conformidad con lo dispuesto en la regulación y normas vigentes de la contratación estatal.</t>
  </si>
  <si>
    <t xml:space="preserve">GC-FR-001 Lista de cheque para la verificación docuemntal de contratación 
</t>
  </si>
  <si>
    <t xml:space="preserve">Lista de cheque para a verificación documental de contratación directa </t>
  </si>
  <si>
    <t>GC-FR-002 Estudios Previos Contratos de Prestación de Servicios</t>
  </si>
  <si>
    <t>Guia y formato para la elaboración de los estudios previos de contratación</t>
  </si>
  <si>
    <t>GC-FR-003 Anexo Clausulado Contractual</t>
  </si>
  <si>
    <t>Anexo general que contiene el clausulado en los contratos de la entidad.</t>
  </si>
  <si>
    <t>GC-FR-006 Acta de Suspensión
GC-FR-007 Acta de inicio
GC-FR-009 Acta de Liquidación Bilateral de Contratos y convenios</t>
  </si>
  <si>
    <t>Son las minutas para el diligenciamiento y el registro de las circunstancioas contractuales que llevane su nombre.</t>
  </si>
  <si>
    <t>GC-FR-012 Certificado de idoneidad y esperiencia
GC-FR-013 Anexo 1. Matriz de Riesgo de Contratación Directa
GC-FR-014 Reporte de experiencia
GC-FR-015 Informe de Actividades y Supervisión Contratos de Prestación de Servicios</t>
  </si>
  <si>
    <t xml:space="preserve">Formatos de documentos requeridos  en las diferentes etapas de la contratción entididadas así: precontratual, contractual y pos contractual, de los contratos </t>
  </si>
  <si>
    <t>GC-FR-017 Autorización de tratamiento de datos personales</t>
  </si>
  <si>
    <t>Autorizaciones suscrita por el futuro contratista a fin que se autorice de acuerdo a la normativa vigente la busque de su información ne las pagians oficiales de los temas tratados en el activo.</t>
  </si>
  <si>
    <t>ARTÍCULO 18
b) El derecho de toda persona a la vida, la salud o la seguridad;</t>
  </si>
  <si>
    <t>GC-FR-018 Solicitud de autorizacion de  objetos iguales
GC-FR-019 Autorización objetos iguales</t>
  </si>
  <si>
    <t xml:space="preserve">Documento de solicitud y autorización de las areas y dependencia de la entidad para realizar procesos de contratación que contengan objetos iguales. </t>
  </si>
  <si>
    <t>GC-FR-020 Clausulado Contractual Por Indisponibilidad Secop Ii</t>
  </si>
  <si>
    <t>Minuta de clausulado contratual utilizada en caso especial de indisponibilidad del sistema de contratación pública</t>
  </si>
  <si>
    <t xml:space="preserve">GC-MA-002 Manual de Supervisión  </t>
  </si>
  <si>
    <t>GC-FR-014 Reporte de Experiencia</t>
  </si>
  <si>
    <t>Formato por medio del cual se puede realizar el calculo total de la experiencia del proveedor,</t>
  </si>
  <si>
    <t>GC-FR-021 Acta De Constancia De Cierre Del Expediente Contractual</t>
  </si>
  <si>
    <t>Formato de acta de cierre en el cual permite darle cierre al expediente contractual.</t>
  </si>
  <si>
    <t>GC-FR-022 Afiliación ARL</t>
  </si>
  <si>
    <t>Formato que permite ayuda a conocer el tipo de riesgo y a que entidad de ARL  desa sera afiliado o se afiliara el contratista</t>
  </si>
  <si>
    <t>Base de Datos  certificaciones</t>
  </si>
  <si>
    <t>Formato que permite generar las certificaciones laborales solicitadas por los contratistas.</t>
  </si>
  <si>
    <t>Estan cargadas en la carpeta compartida 537_gcontractual (\\172.16.1.200) V:\Contratos</t>
  </si>
  <si>
    <t>Carpeta compartida 537_gcontractual (\\172.16.1.200)</t>
  </si>
  <si>
    <t>Carpeta compartida 537_gcontractual (\\172.16.1.200) V:\Contratos</t>
  </si>
  <si>
    <t>ACTAS CICCI</t>
  </si>
  <si>
    <t>Actas de los cuatro comités institucional de coordinación de control interno-CICCI, realizados en la vigencia 2025.</t>
  </si>
  <si>
    <t>200-02.03 ACTAS COMITÉ DE COORDINACIÓN DE CONTROL INTERNO</t>
  </si>
  <si>
    <t>"COMITÉS INSTITUCIONAL DE COORDINACIÓN DE CONTROL INTERNO - CICCI,  REALIZADOS EN LAS SIGUIENTES FECHAS:
1. 27/03/2025
2, 26/06/2025
3. 16/12/2025
4. 19/12/2025</t>
  </si>
  <si>
    <t>S:\OCI_2025\200-02-ACTAS</t>
  </si>
  <si>
    <t>PUBLICO</t>
  </si>
  <si>
    <t>N.A.</t>
  </si>
  <si>
    <t>LEGAL</t>
  </si>
  <si>
    <t>Disposición final: Conservación Total.</t>
  </si>
  <si>
    <t>EVALUACIÓN INSTITUCIONAL POR DEPENDENCIAS</t>
  </si>
  <si>
    <t>1. 20252000005953Comunicación de Evaluación por dependencias Vigencia 2024 de Delegatura de Concesiones e Infraestructura - DCEI
2. 20252000006003Comunicación de Evaluación por dependencias Vigencia 2024 Delegada de Puertos – DP
3. 20252000006043Comunicación de Evaluación por dependencias Vigencia 2024 Delegatura Para la Protección de Usuarios - DPU.
4. 20252000006033Comunicación de Evaluación por dependencias Vigencia 2024 Delegatura de Tránsito y Transporte Terrestre – DTTT33
5 .20252000006063Comunicación de Evaluación por dependencias Vigencia 2024 Oficina Asesora Jurídica – OAJ
6. 20252000006053Comunicación de Evaluación por dependencias Vigencia 2024 Oficina Asesora de Planeación - OAP
7. 20252000005993Comunicación de Evaluación por dependencias Vigencia 2024 de Tecnologías de la Información y las Comunicaciones - OTIC
8. 20252000005963Comunicación de Evaluación por dependencias Vigencia 2024 Secretaría General – SG.</t>
  </si>
  <si>
    <t>200- 21-03 Informes de Evaluación Plan Anual de Auditoria</t>
  </si>
  <si>
    <t xml:space="preserve">1. 30/01/2025
2. 30/01/2025
3. 30/01/2025
4. 30/01/2025
5. 30/01/2025
6. 30/01/2025
7. 30/01/2025
8. 30/01/2025
</t>
  </si>
  <si>
    <t>Z:\OCI_2025\200-21-INFORMES\200-21.03 INFORMES DE EVALUACIONES-PAA\1. Evaluación por dependencias</t>
  </si>
  <si>
    <t>EVALUACION CONTROL INTERNO CONTABLE VIGENCIA 2025</t>
  </si>
  <si>
    <t>1. 20252000009843Comunicación auto-evaluación Control Interno Contable Vigencia -2024</t>
  </si>
  <si>
    <t>1. 11/02/2025</t>
  </si>
  <si>
    <t>Z:\OCI_2025\200-21-INFORMES\200-21.03 INFORMES DE EVALUACIONES-PAA\2. Evaluación Control Interno Contable</t>
  </si>
  <si>
    <t>EVALUACIÓN INDEPENDIENTE DEL ESTADO DE CONTROL INTERNO</t>
  </si>
  <si>
    <t xml:space="preserve">1.20252000019633 Evaluación independiente del estado del sistema de control interno, 
segundo semestre de 2024
2.  20252000065313 Evaluación independiente del estado del sistema de control interno, primer semestre 2025
</t>
  </si>
  <si>
    <t xml:space="preserve">1. 10/03/2025
2. 29/07/2025
</t>
  </si>
  <si>
    <t>S:\OCI_2025\200-21-INFORMES\200-21.03 INFORMES DE EVALUACIONES-PAA\3. Evaluación Independiente del Estado del Sistema de Control Interno</t>
  </si>
  <si>
    <t>EVALUACION DERECHOS DE AUTOR</t>
  </si>
  <si>
    <t xml:space="preserve">1. 20252000019033Solicitud de información sobre software legal
2. 20252000019023Solicitud de información sobre software legal
</t>
  </si>
  <si>
    <t>1. 07/03/2025
2. 07/03/2025</t>
  </si>
  <si>
    <t>Z:\OCI_2025\200-21-INFORMES\200-21.03 INFORMES DE EVALUACIONES-PAA\4. Evaluación Derechos de Autor</t>
  </si>
  <si>
    <t>INFORMES DE SEGUIMIENTO PAA</t>
  </si>
  <si>
    <t>SEGUIMIENTO CIRCULAR EXTERNA 010 DE 2020 COMISIÓN NACIONAL DEL SERVICIO CIVIL-CNSC</t>
  </si>
  <si>
    <t>1.20252000047493 Informe de seguimiento y verificación al cumplimiento normativo Circular Externa № 010 de 2020 de la Comisión Nacional del Servicio Civil – CNSC.</t>
  </si>
  <si>
    <t>200-21-04 Informes de SeguimientoPlan Anual de Auditoria</t>
  </si>
  <si>
    <t xml:space="preserve">1. 04/06/2025
</t>
  </si>
  <si>
    <t>S:\OCI_2025\200-21-INFORMES\200-21.04 INFORMES DE SEGUIMIENTOS-PAA\CIRCULAR EXTERNA  № 0010 de 2020 COMISIÓN NACIONAL DEL SERVICIO CIVIL – CNSC</t>
  </si>
  <si>
    <t>SEGUIMIENTO AUSTERIDAD EN EL GASTO</t>
  </si>
  <si>
    <t xml:space="preserve">1. 20252000036673 Comunicación informe de seguimiento austeridad del gasto, primer trimestre 2025
2. 20252000066063 Comunicación informe de seguimiento austeridad del gasto, segundo trimestre 2025
3. 20252000099293Comunicación informe de seguimiento a las medidas de austeridad en el gasto, tercer trimestre de 2025.
4. 20262000013093 Informe de seguimiento a las medidas de austeridad del gasto IV  trimestre 2025
</t>
  </si>
  <si>
    <t xml:space="preserve">1. 30/04/2025
2. 30/07/2025
3. 31/10/2025
4. 18/02/2026
</t>
  </si>
  <si>
    <t>S:\OCI_2025\200-21-INFORMES\200-21.04 INFORMES DE SEGUIMIENTOS-PAA\AUSTERIDAD DEL GASTO</t>
  </si>
  <si>
    <t>SEGUIMIENTO CAJA MENOR 2024</t>
  </si>
  <si>
    <t xml:space="preserve">1. 20252000077813Informe de seguimiento al manejo de Caja Menor de Gastos
Generales de la Superintendencia de Transporte en la vigencia 2025.
2.20252000121393 Informe de seguimiento al manejo de Caja Menor de Gastos Generales de la Superintendencia de Transporte en la vigencia 2025.
</t>
  </si>
  <si>
    <t>1. 04/09/2025 
2. 19/12/2025</t>
  </si>
  <si>
    <t>S:\OCI_2025\200-21-INFORMES\200-21.04 INFORMES DE SEGUIMIENTOS-PAA\CAJA MENOR 2025</t>
  </si>
  <si>
    <t>SEGUIMIENTO CALCULO PARAMETRO ALFA</t>
  </si>
  <si>
    <t>1. 20252000051963 Respuesta Información para el cálculo de los parámetros Alpha y Gamma vigencia 2024</t>
  </si>
  <si>
    <t>1. 16/06/2025</t>
  </si>
  <si>
    <t>S:\OCI_2025\200-21-INFORMES\200-21.04 INFORMES DE SEGUIMIENTOS-PAA\PARAMETROS ALFA</t>
  </si>
  <si>
    <t>SEGUMIENTO CONTRALORIA GENERAL -CGR</t>
  </si>
  <si>
    <t xml:space="preserve">1.20252000004063Solicitud de información trasmisión Cuenta Anual Consolidado para la Contraloría General de la República.
2. 20252000017623  Comunicación de Transmisión de la Cuenta Anual SIRECI vigencia 2024. 
3. 20252000000103 Alerta preventiva de la transmisión al Sistema de Rendición Electrónico de la Cuenta, Informe y otra Información (SIRECI), correspondiente al II semestre 2024 acerca de la información de las acciones de repetición de la entidad.
4. 20252000055963 Alerta preventiva de la transmisión al Sistema de Rendición Electrónico de la Cuenta, Informe y otra Información (SIRECI), correspondiente al I semestre 2025 acerca de la información de las acciones de repetición de la entidad.
5. 20252000055373 Seguimiento al Plan de Mejoramiento suscrito con la Contraloría General de la República, primer semestre 2025 (1 enero al 30 junio de 2025).
6. 20252000019493 Informe Seguimiento a las acciones del Plan de Mejoramiento
Institucional: Evaluación de Eficacia y Efectividad
7. 20252000083773 Informe Seguimiento a las acciones del Plan de Mejoramiento
Institucional: Evaluación de Eficacia y Efectividad primer semestre vigencia 2025.
</t>
  </si>
  <si>
    <t>1. 23/01/2025
2. 04/03/2025
3. 08/01/2025
4. 01/07/2025
5. 26/06/2025
6. 20/03/2025
7. 22/09/2025</t>
  </si>
  <si>
    <t>S:\OCI_2025\200-21-INFORMES\200-21.04 INFORMES DE SEGUIMIENTOS-PAA\CGR 2025</t>
  </si>
  <si>
    <t>SEGUIMIENTO CIRCULAR 100-004 de 2024</t>
  </si>
  <si>
    <t xml:space="preserve">1.20252000030553 Seguimiento al cumplimiento de la Circular Conjunta 100-004 de 2024 – Prevención, atención y sanción del acoso laboral en las entidades públicas.
2. 20252000118783 Informe de verificación del cumplimiento de los lineamientos Circular Conjunta 100-004 de 2024 – Comité de Convivencia.
</t>
  </si>
  <si>
    <t xml:space="preserve">1. 09/04/2025
2. 15/12/2025
</t>
  </si>
  <si>
    <t>S:\OCI_2025\200-21-INFORMES\200-21.04 INFORMES DE SEGUIMIENTOS-PAA\Circular Conjunta 100-004 de 2024 – Comité de Convivencia Laboral</t>
  </si>
  <si>
    <t>SEGUIMIENTO COMITE DE CARTERA</t>
  </si>
  <si>
    <t>1. 20252000052773 Recomendaciones de la Oficina de Control Interno tras participación en sesión del Comité de Cartera 1-2025</t>
  </si>
  <si>
    <t xml:space="preserve">1. 18/06/2025
</t>
  </si>
  <si>
    <t>S:\OCI_2025\200-21-INFORMES\200-21.04 INFORMES DE SEGUIMIENTOS-PAA\COMITE DE CARTERA</t>
  </si>
  <si>
    <t>SEGUIMIENTO COMITÉ DE CONCILIACIONES</t>
  </si>
  <si>
    <t>1. 20252000046923 Reiteración memorando No. 20242000077693 del 5 de julio de 2024, “Alerta preventiva sobre los términos de estudio de los casos susceptibles a la acción de repetición”.
2. 20252000053813Comunicación informe de seguimiento a las funciones del Comité de Conciliación del período de 01 de enero al 03 de abril 2025.
3. 20252000086393 Reiteración del cumplimiento integral de los términos establecidos del artículo 125 de la ley 2220 de 2020.
4. 20252000091483 Alerta preventiva PPDA vigencia 2026 - 2027</t>
  </si>
  <si>
    <t xml:space="preserve">1. 03/06/2025
2. 23/06/2025
3. 29/09/2025
4. 10/10/2025
</t>
  </si>
  <si>
    <t>S:\OCI_2025\200-21-INFORMES\200-21.04 INFORMES DE SEGUIMIENTOS-PAA\COMITÉ DE CONCILIACIONES\Informe Definitivo</t>
  </si>
  <si>
    <t>SEGUIMIENTO CONTROL INTERNO CONTABLE</t>
  </si>
  <si>
    <t>1.20252000018343 Comunicación Informe de Evaluación de Control Interno Contable Vigencia -2024</t>
  </si>
  <si>
    <t xml:space="preserve">1. 05/03/2025
</t>
  </si>
  <si>
    <t>S:\OCI_2025\200-21-INFORMES\200-21.03 INFORMES DE EVALUACIONES-PAA\2. Evaluación Control Interno Contable</t>
  </si>
  <si>
    <t>SEGUIMIENTO LEY 87 DE 1993</t>
  </si>
  <si>
    <t>1. 20252000105323 Solicitud de información seguimiento a los controles definidos para
el proceso control interno disciplinario conforme la Ley 87 de 1993
2. 20252000119583 Informe de seguimiento al cumplimiento de los controles adoptados por el proceso de Control Interno Disciplinario</t>
  </si>
  <si>
    <t>1. 20/1/2025
2. 16/12/2025</t>
  </si>
  <si>
    <t>S:\OCI_2025\200-21-INFORMES\200-21.04 INFORMES DE SEGUIMIENTOS-PAA\LEY 87 1993</t>
  </si>
  <si>
    <t>SEGUIMIENTOS DELITOS CONTRA LA ADMINISTRACIÓN PUBLICA</t>
  </si>
  <si>
    <t>1.20252000000093 Alerta preventiva información de los procesos penales por delitos contra la administración pública o que afecten los intereses patrimoniales del Estado.
2. 20252000055863 Alerta preventiva de la transmisión al Sistema de Rendición Electrónico de la Cuenta, Informe y otra Información (SIRECI), correspondiente al I semestre 2025 acerca de la información de los procesos penales por delitos contra la administración pública o que afecten los intereses patrimoniales del Estado.</t>
  </si>
  <si>
    <t xml:space="preserve">1. 08/01/2025
2. 01/07/2025
</t>
  </si>
  <si>
    <t>S:\OCI_2025\200-21-INFORMES\200-21.04 INFORMES DE SEGUIMIENTOS-PAA\CGR 2025\DELITOS CONTRA LA ADMINISTRACIÓN PUBLICA</t>
  </si>
  <si>
    <t>SEGUIMIENTO DEUDORES MOROSOS</t>
  </si>
  <si>
    <t>1. 20252000115493 Solicitud de información para seguimiento a pasivos contingentes, actividad litigiosa y acreencias a favor de la Entidad (BDME).
2.  20252000121253 Informe de seguimiento a la valoración de los pasivos
contingentes y la actividad litigiosa del Estado, así como la
relación de acreencias a favor de la entidad incluyendo BDME del
período comprendido del 1 de enero al 30 de septiembre de 2025.</t>
  </si>
  <si>
    <t>1. 09/12/2025
2. 19/12/2025</t>
  </si>
  <si>
    <t>S:\OCI_2025\200-21-INFORMES\200-21.04 INFORMES DE SEGUIMIENTOS-PAA\SEGUIMIENTO A PASIVOS CONTIGENTES BDME</t>
  </si>
  <si>
    <t>SEGUIMIENTO EKOGUI</t>
  </si>
  <si>
    <t xml:space="preserve">1.20252000029373 Certificación eKOGUI rol jefe de Control Interno comunicado a la Agencia Nacional de Defensa Jurídica del Estado – ANDJE, correspondiente al segundo semestre 2024.
2. 20252000076773 Certificación eKOGUI rol jefe de Control Interno comunicado a la Agencia Nacional de Defensa Jurídica del Estado – ANDJE, correspondiente al primer semestre 2025.
</t>
  </si>
  <si>
    <t>1. 07/04/2025
2. 01/09/2025</t>
  </si>
  <si>
    <t>S:\OCI_2025\200-21-INFORMES\200-21.04 INFORMES DE SEGUIMIENTOS-PAA\EKOGUI</t>
  </si>
  <si>
    <t>SEGUIMIENTO EJECUCIÓN FISICA Y PRESUPUESTAL  BPIN</t>
  </si>
  <si>
    <t>1. 20252000120403 Informe de seguimiento a la ejecución física y presupuestal de los Proyectos de Inversión BPIN 2018011000653 y BPIN 2018011000655, corte a 30 de septiembre de 2025.</t>
  </si>
  <si>
    <t>1. 17/12/2025</t>
  </si>
  <si>
    <t>S:\OCI_2025\200-21-INFORMES\200-21.04 INFORMES DE SEGUIMIENTOS-PAA\SEGUIMIENTO EJECUCIÓN FISICA Y PRESUPUESTAL  BPIN</t>
  </si>
  <si>
    <t>SEGUIMIENTO LEY 581 DEL 2000</t>
  </si>
  <si>
    <t>1. 20252000092973 Solicitud de información para el seguimiento del cumplimiento de la Ley 581 de 2000 vigencia 2025.
2. 20252000110143 Informe Definitivo seguimiento Ley 581 de 2000, modificada por la Ley 2424 de 2024 y reglamentada por el Decreto 859 de 2025.</t>
  </si>
  <si>
    <t>1. 16/10/2025
2. 28/11/2025</t>
  </si>
  <si>
    <t>S:\OCI_2025\200-21-INFORMES\200-21.04 INFORMES DE SEGUIMIENTOS-PAA\LEY 581CUOTAS PARTES</t>
  </si>
  <si>
    <t>SEGUIMIENTO LEY 951 DE 2005</t>
  </si>
  <si>
    <t xml:space="preserve">1. 20252000042143 Informe de seguimiento al cumplimiento normativo de la Ley 951 de 2005 “Por la cual se crea el Acta de Informe de Gestión”.
</t>
  </si>
  <si>
    <t xml:space="preserve">1. 15/05/2025
</t>
  </si>
  <si>
    <t>S:\OCI_2025\200-21-INFORMES\200-21.04 INFORMES DE SEGUIMIENTOS-PAA\LEY 951 DE 2005</t>
  </si>
  <si>
    <t>SEGUIMIENTO CIRCULAR CONJUNTA 100-04  DE 2024 COMITE CONVIVENCIA LABORAL</t>
  </si>
  <si>
    <t>1. 20252000030553 Seguimiento al cumplimiento de la Circular Conjunta 100-004 de 2024 – Prevención, atención y sanción del acoso laboral en las entidades públicas.
2. 20252000118783 Informe de verificación del cumplimiento de los lineamientos Circular Conjunta 100-004 de 2024 – Comité de Convivencia.</t>
  </si>
  <si>
    <t>1. 09/04/2025
2. 15/12/2025</t>
  </si>
  <si>
    <t>S:\OCI_2025\200-21-INFORMES\200-21.04 INFORMES DE SEGUIMIENTOS-PAA\Circular Conjunta 100-004 de 2024 – Comité de Convivencia Laboral\Informe definitivo</t>
  </si>
  <si>
    <t>SEGUIMIENTO 1712 DE 2014 - ITA</t>
  </si>
  <si>
    <t>1. 20254000066413  Solicitud Actualización de Información en el Botón de Transparencia y Acceso a la Información Pública</t>
  </si>
  <si>
    <t>1. 31/07/2025</t>
  </si>
  <si>
    <t>S:\OCI_2025\200-21-INFORMES\200-21.04 INFORMES DE SEGUIMIENTOS-PAA\SEGUIMIENTO ITA</t>
  </si>
  <si>
    <t>SEGUIMIENTO LEY 2013 DE 2019</t>
  </si>
  <si>
    <t>1. 20252000120963 Comunicación informe SIGEP, cumplimiento Ley 2013 de 2019 y
Decreto 830 de 2021.</t>
  </si>
  <si>
    <t xml:space="preserve">1. 19/12/2025
</t>
  </si>
  <si>
    <t>S:\OCI_2025\200-21-INFORMES\200-21.04 INFORMES DE SEGUIMIENTOS-PAA\SEGUIMIENTO SIGEP LEY 2013 DEL 2019</t>
  </si>
  <si>
    <t xml:space="preserve">SEGUIMIENTO VERIFICACIONES ESPECIALES </t>
  </si>
  <si>
    <t xml:space="preserve">1. 20252000075843 Solicitud de información relacionada con la actualización en Consola Taux.
2. 20252000120573 Verificación de registro en consola Taux de las empresas
Transportes 3T S.A e Inversiones Transportes González C.A
3. 20252000120423 Informe de Verificación del Proceso de Cálculo, Fijación, Liquidación y Recaudo de la Contribución Especial de Vigilancia.
4. 20252000120523 Verificación especial al nombramiento del Secretario Ejecutivo
grado 16 - 2024
5. 20252000120353 Seguimiento a peticiones del Señor Alexander Pabón: Análisis sobre Nombramientos Provisionales y Objeciones Administrativas.
6. 20252000043643 Denuncia actos de corrupción de la ANI para favorecer a la Concesión Vial de los Llanos y sus contratistas.
7. 20252000294891 Traslado por competencia denuncia por presuntos actos de corrupción
8. 20252000295051 Traslado por competencia denuncia por presuntos actos de corrupción
9. 20252000333121 Traslado por competencia denuncia por presuntos actos de corrupción
10. 20252000041923 Traslado correo denominado “OBJECION AL NOMBRAMIENTO DE IHONA GLENIA LEON VARGAS”
11. 20252000322591Comunicación con radicado No. 20251500650481 de 26 de mayo de 2025
12. 20252000043533 Solicitud de información para la verificación de la diferencia entre el valor de la dotación de vestuario y calzado entre hombres y mujeres
13 20252000082963 Informe sobre verificación de la diferencia entre el valor de la dotación de vestuario y calzado entre hombres y mujeres
14. 20252000043343 Traslado de la queja presentada al funcionario “Jhohan Samir Abdlah Rubiano – presunta extralimitación de funciones y negligencia administrativa”.
15. 20252000043353 Queja presentada al funcionario “Jhohan Samir Abdlah Rubiano – presunta extralimitación de funciones y negligencia administrativa”.
16.20252000016813 Solicitud de información trámite adelantado respecto a requerimiento realizado por correo electrónico de fecha 27 de enero de 2025.
17. 20252000016823 Solicitud de información trámite adelantado respecto a requerimiento realizado por correo electrónico de fecha 27 de enero de 2025.
18. Traslado de la queja presentada denominada “Solicitud de Investigación y sanciones”
19. Respuesta memorando No. 20255000048693 “Solicitud de información sobre convenios interadministrativos y de Cooperación Internacional”.
</t>
  </si>
  <si>
    <t>1.  28/08/2025
2. 18/12/2025
3. 17/12/2025
4. 18/12/2025
5. 17/12/2025
6.  21/05/2025
7.  21/05/2025
8.  21/05/2025
9.  21/05/2025
10. 14/05/2025
11. 03/06/2025
12. 20/05/2025
13. 18/09/2025
14. 20/05/2025
15. 20/05/2025
16. 03/03/2025
17. 03/03/2025
18. 15/10/2025
19. 10/06/2025</t>
  </si>
  <si>
    <t>S:\OCI_2025\200-21-INFORMES\200-21.04 INFORMES DE SEGUIMIENTOS-PAA\SEGUIMIENTO VERIFICACIÓNES ESPECIALES</t>
  </si>
  <si>
    <t>SEGUIMIENTO MAPA DE RIESGOS DE CORRUPCIÓN</t>
  </si>
  <si>
    <t>1. 20252000120943 Análisis de los controles de los riesgos – Macroprocesos
estratégicos, misionales y de apoyo</t>
  </si>
  <si>
    <t>1. 19/12/2025</t>
  </si>
  <si>
    <t>S:\OCI_2025\200-21-INFORMES\200-21.04 INFORMES DE SEGUIMIENTOS-PAA\SEGUIMIENTO MAPA DE RIESGOS</t>
  </si>
  <si>
    <t xml:space="preserve">SEGUIMIENTO OPERACIONES RECIPROCAS </t>
  </si>
  <si>
    <t>1. 20252000078743 Seguimiento operaciones recíprocas, segundo trimestre 2025
2. 20252000085873 Informe de seguimiento conciliación de saldos de operaciones recíprocas – II trimestre vigencia 2025</t>
  </si>
  <si>
    <t>1. 08/09/2025
2. 29/09/2025</t>
  </si>
  <si>
    <t>S:\OCI_2025\200-21-INFORMES\200-21.04 INFORMES DE SEGUIMIENTOS-PAA\OPERACIONES RECIPROCAS</t>
  </si>
  <si>
    <t>SEGUIMIENTO  PARTICIPACIÓN CIUDADANA</t>
  </si>
  <si>
    <t xml:space="preserve">1. 20252000025913 Informe definitivo seguimiento al cumplimiento de la Estrategia de Participación Ciudadana 2024, del período comprendido del 1 de septiembre al 31 de diciembre de 2024.
2. 20254000046863 Comunicación informe monitoreo al cumplimiento de la ejecución de las actividades de la Estrategia de Participación Ciudadana (PPC) del primer cuatrimestre 2025 (1 enero al 30 de abril de 2025).
</t>
  </si>
  <si>
    <t>1. 18/03/2025
2. 30/05/2025</t>
  </si>
  <si>
    <t>S:\OCI_2025\200-21-INFORMES\200-21.04 INFORMES DE SEGUIMIENTOS-PAA\PLAN DE PARTICIPACIÓN CIUDADANA</t>
  </si>
  <si>
    <t>SEGUIMIENTO PLAN DE MEJORAMIENTO ARCHIVISTICO - AGN</t>
  </si>
  <si>
    <t>1. 20252000003323 Reporte de seguimiento del Plan de Mejoramiento suscrito con el Archivo General de la Nación - AGN
2. 20252000014083 Información acerca del seguimiento a las acciones suscritas en el Plan de Mejoramiento Archivístico con el Archivo General de la Nación correspondiente al segundo semestre de 2024.
3. 20252000064703 Informe de Seguimiento a las acciones suscritas en el Plan de Mejoramiento Archivístico con el Archivo General de la Nación correspondiente al primer semestre 2025.
4. 20252000413241 Reporte de seguimiento del Plan de Mejoramiento suscrito con el Archivo General de la Nación – AGN.</t>
  </si>
  <si>
    <t xml:space="preserve">1. 21/01/2025
2. 24/02/2025
3. 28/07/2025
4. 28/07/2025
</t>
  </si>
  <si>
    <t>S:\OCI_2025\200-21-INFORMES\200-21.04 INFORMES DE SEGUIMIENTOS-PAA\PM ARCHIVISTICO</t>
  </si>
  <si>
    <t>SEGUIMIENTO PLAN DE MEJORAMIENTO POR PROCESOS</t>
  </si>
  <si>
    <t>1. 20252000121263 Seguimiento a los Planes de mejoramiento por procesos de la Superintendencia de Transporte.</t>
  </si>
  <si>
    <t>S:\OCI_2025\200-21-INFORMES\200-21.04 INFORMES DE SEGUIMIENTOS-PAA</t>
  </si>
  <si>
    <t>SEGUIMIENTO PQRSD</t>
  </si>
  <si>
    <t>1. 20252000016393 Informe de seguimiento semestral PQRSD segundo semestre 2024.
2. 20252000076013 Informe de seguimiento semestral sobre la atención de peticiones,
quejas, reclamos, sugerencias y denuncias – PQRSD, correspondientes al primer semestre 2025.</t>
  </si>
  <si>
    <t>1. 28/02/2025
2. 29/08/2025</t>
  </si>
  <si>
    <t>S:\OCI_2025\200-21-INFORMES\200-21.04 INFORMES DE SEGUIMIENTOS-PAA\PQRSD 2025</t>
  </si>
  <si>
    <t>FURAG</t>
  </si>
  <si>
    <t>1. 20252000040543 Comunicación Diligenciamiento y Transmisión FURAG 2024</t>
  </si>
  <si>
    <t xml:space="preserve">1.09/05/2025
</t>
  </si>
  <si>
    <t>Z:\OCI_2025\200-21-INFORMES\200-21.04 INFORMES DE SEGUIMIENTOS-PAA\FURAG 2024\Informe Definitivo</t>
  </si>
  <si>
    <t>PROCURADURIA PGN</t>
  </si>
  <si>
    <t>1. 20252000065493Comunicación seguimiento al Plan de mejoramiento de la Procuraduría General de la Nación.</t>
  </si>
  <si>
    <t xml:space="preserve">1. 29/07/2025
</t>
  </si>
  <si>
    <t>Z:\OCI_2025\200-21-INFORMES\200-21.04 INFORMES DE SEGUIMIENTOS-PAA\PROCURADURIA PGN</t>
  </si>
  <si>
    <t>PROG TRANS Y ETICA PUBLICA</t>
  </si>
  <si>
    <t>1. 20252000062463Comunicación informe seguimiento al cumplimiento de la ejecución de las actividades del Programa de Transparencia y Ética Pública del primer cuatrimestre 2025 (1 enero al 30 de abril de 2025).
2. 20252000103973 Comunicación informe seguimiento al cumplimiento de la ejecución
de las actividades del Programa de Transparencia y Ética Pública del
segundo cuatrimestre 2025 (1 de mayo al 31 de agosto de 2025).</t>
  </si>
  <si>
    <t>1. 18/07/2025
2. 14/11/2025</t>
  </si>
  <si>
    <t>Z:\OCI_2025\200-21-INFORMES\200-21.04 INFORMES DE SEGUIMIENTOS-PAA\PROG TRANS Y ETICA PUBLICA</t>
  </si>
  <si>
    <t>SEGUIMIENTO A PASIVOS CONTIGENTES BDME</t>
  </si>
  <si>
    <t>1. 20252000115493Solicitud de información para seguimiento a pasivos contingentes, actividad litigiosa y acreencias a favor de la Entidad (BDME).</t>
  </si>
  <si>
    <t>1. 09/12/2025</t>
  </si>
  <si>
    <t>Z:\OCI_2025\200-21-INFORMES\200-21.04 INFORMES DE SEGUIMIENTOS-PAA\SEGUIMIENTO A PASIVOS CONTIGENTES BDME\Comunicación</t>
  </si>
  <si>
    <t>SEGUIMIENTO CUMPLIMIENTO NORMATIVO PROCESO CONCERTACIÓN 2024-2025</t>
  </si>
  <si>
    <t>1. 20252000056223Comunicación informe seguimiento al cumplimiento normativo al proceso Concertación 2024-2025 y Evaluación de los Acuerdos de Gestión 2024</t>
  </si>
  <si>
    <t>1. 01/07/2025</t>
  </si>
  <si>
    <t>Z:\OCI_2025\200-21-INFORMES\200-21.04 INFORMES DE SEGUIMIENTOS-PAA\SEGUIMIENTO CUMPLIMIENTO NORMATIVO PROCESO CONCERTACIÓN 2024-2025\Comunicación</t>
  </si>
  <si>
    <t>SEGUIMIENTO ITA</t>
  </si>
  <si>
    <t>1. 20254000066413Solicitud Actualización de Información en el Botón de Transparencia y Acceso a la Información Pública</t>
  </si>
  <si>
    <t>Z:\OCI_2025\200-21-INFORMES\200-21.04 INFORMES DE SEGUIMIENTOS-PAA\SEGUIMIENTO ITA</t>
  </si>
  <si>
    <t>SEGUIMIENTO MAPA DE RIESGOS</t>
  </si>
  <si>
    <t>1. 20252000120943Análisis de los controles de los riesgos – Macroprocesos
estratégicos, misionales y de apoyo</t>
  </si>
  <si>
    <t>Z:\OCI_2025\200-21-INFORMES\200-21.04 INFORMES DE SEGUIMIENTOS-PAA\SEGUIMIENTO MAPA DE RIESGOS</t>
  </si>
  <si>
    <t>SEGUIMIENTO POLITICAS SIIF</t>
  </si>
  <si>
    <t>1. 20252000110123Comunicación de informe de seguimiento a las Políticas de Seguridad del SIIF Nación.</t>
  </si>
  <si>
    <t xml:space="preserve">1. 28/11/2025
</t>
  </si>
  <si>
    <t>Z:\OCI_2025\200-21-INFORMES\200-21.04 INFORMES DE SEGUIMIENTOS-PAA\SEGUIMIENTO POLITICAS SIIF\Comunicación</t>
  </si>
  <si>
    <t>SEGUIMIENTO PROCEDIMIENTO DE BIENES ENTREGADOS A LA SUPERTRANSPORTE</t>
  </si>
  <si>
    <t>1. 20252000120413Seguimiento al procedimiento de bienes entregados a la Superintendencia de Transporte en dación de pago dentro de los procesos de liquidación, insolvencia y res. tructuración</t>
  </si>
  <si>
    <t xml:space="preserve">1. 17/12/2025
</t>
  </si>
  <si>
    <t>Z:\OCI_2025\200-21-INFORMES\200-21.04 INFORMES DE SEGUIMIENTOS-PAA\SEGUIMIENTO PROCEDIMIENTO DE BIENES ENTREGADOS A LA SUPERTRANSPORTE</t>
  </si>
  <si>
    <t>SUGUIMIENTO CALCULO, FIJACIÓN, LIQUIDACIÓN Y RECAUDO</t>
  </si>
  <si>
    <t>1, 20252000120423Informe de Verificación del Proceso de Cálculo, Fijación, Liquidación
y Recaudo de la Contribución Especial de Vigilancia</t>
  </si>
  <si>
    <t>Z:\OCI_2025\200-21-INFORMES\200-21.04 INFORMES DE SEGUIMIENTOS-PAA\SUGUIMIENTO CALCULO, FIJACIÓN, LIQUIDACIÓN Y RECAUDO</t>
  </si>
  <si>
    <t>INFORMES DE AUDITORIA</t>
  </si>
  <si>
    <t>AUDITORÍA SISTEMAS DE INFORMACIÓN</t>
  </si>
  <si>
    <t>1. 20252000055813 Establecimiento de Sistemas de Información de los Procesos de la Superintendencia de Transporte.
2. 20252000066473 Solicitud información para inicio auditoría sistemas de información.
3. 20252000075073 Carta de Compromiso "Auditoría Sistemas de Información de la Superintendencia de Transporte".
4. 20252000089913 Comunicación Informe preliminar de la Auditoría Sistemas de Servicios de Información de la Superintendencia de Transporte 2025.
5. 20252000102373 Comunicación Informe definitivo de la Auditoría Sistemas de Información de la Superintendencia de Transporte 2025.</t>
  </si>
  <si>
    <t>200-21-05 Informes de Auditoria</t>
  </si>
  <si>
    <t>1. 27/06/2025
2. 31/07/2025
3. 26/08/2025
4. 07/10/2025
5. 10/11/2025</t>
  </si>
  <si>
    <t>Z:\OCI_2025\200-21-INFORMES\200-21.05 INFORMES DE AUDITORÍAS\Auditoria sistemas de información</t>
  </si>
  <si>
    <t>AUDITORIA AL PROGRAMA DE GESTION DE RELACIONAMIENTO CON EL CIUDADANO</t>
  </si>
  <si>
    <t>1. 20252000046913 Carta de Compromiso "Auditoría al proceso Gestión de Relacionamiento con el Ciudadano".
2. 20252000087393 Informe preliminar Auditoría al Proceso de Gestión de Relacionamiento con el Ciudadano de la Superintendencia de Transporte.
3. 20252000095773 Respuesta de las observaciones realizadas al informe preliminar de auditoría al proceso de Relacionamiento con el ciudadano.
4. 20252000096413 Comunicación informe definitivo auditoría al Proceso de Gestión de Relacionamiento con el Ciudadano de la Superintendencia de Transporte.</t>
  </si>
  <si>
    <t>1. 03/06/2025
2. 30/09/2025
3. 22/10/2025
4. 23/10/2025</t>
  </si>
  <si>
    <t>Z:\OCI_2025\200-21-INFORMES\200-21.05 INFORMES DE AUDITORÍAS\Auditoria al Programa de Gestión de Relacionamiento con el Ciudadano</t>
  </si>
  <si>
    <t>AUDITORÍA PROCESO DE INSPECCIÓN</t>
  </si>
  <si>
    <t>1. 20252000055753 Identificación de inspección o de visitas para muestra en la auditoría al proceso de inspección de la Superintendencia de Transporte.
2. 20252000073183 Carta de Compromiso "Auditoría a las visitas de inspección 2025".
3. 20252000117483 Informe preliminar de la Auditoría de Visitas de Inspección de la Superintendencia de Transporte 2025.
4. 20252000121333 Respuesta a las observaciones realizadas al Informe preliminar de la Auditoría a visitas de inspección.</t>
  </si>
  <si>
    <t>1. 27/06/2025
2. 20/08/2025
3. 11/12/2025
4. 19/12/2025</t>
  </si>
  <si>
    <t>Z:\OCI_2025\200-21-INFORMES\200-21.05 INFORMES DE AUDITORÍAS\Auditoria Proceso de Inspección</t>
  </si>
  <si>
    <t>AUDITORÍA AL PROCESO DE GESTIÓN DE TALENTO HUMANO</t>
  </si>
  <si>
    <t>1. 20252000071703 Carta de Compromiso "Auditoría al proceso de Gestión de Talento Humano".
2. 20252000114653 Comunicación Informe preliminar de la Auditoría de Talento Humano de la Superintendencia de Transporte 2025.
3. 20252000120783 Análisis de OCI a Respuesta Informe preliminar de la Auditoría al proceso de Gestión de Talento Humano correspondiente al periodo del 01 de enero al 30 de julio de 2025. Memorando Radicado No. 20252000114653 del 2025-12-05.
4. 20252000121173 Informe Definitivo de Auditoría al proceso de Gestión de Talento Humano.</t>
  </si>
  <si>
    <t>1. 15/08/2025
2. 05/12/2025
3. 18/12/2025
4. 19/12/2025</t>
  </si>
  <si>
    <t>Z:\OCI_2025\200-21-INFORMES\200-21.05 INFORMES DE AUDITORÍAS\Auditoría proceso de Gestión de Talento</t>
  </si>
  <si>
    <t>AUDITORIA GESTIÓN TIC</t>
  </si>
  <si>
    <t xml:space="preserve">
1. 20252000114553 Informe preliminar Auditoría al Proceso de Gestión de TIC.
2. 20252000120933 Comunicación informe definitivo auditoria al Proceso de Gestión TIC de la Superintendencia de Transporte.</t>
  </si>
  <si>
    <t>Z:\OCI_2025\200-21-INFORMES\200-21.05 INFORMES DE AUDITORÍAS\Auditoria Gestión TIC</t>
  </si>
  <si>
    <t>AUDITORÍA AL PROCESO DE GESTIÓN DOCUMENTAL</t>
  </si>
  <si>
    <t>1. 20252000052813 Carta de Compromiso "Auditoría al proceso Gestión Documental".
2. 20252000103733 Informe preliminar Auditoría al Proceso de Gestión Documental de la Superintendencia de Transporte.
3. 20252000110403 Comunicación informe definitivo auditoría al Proceso de Gestión Documental de la Superintendencia de Transporte.</t>
  </si>
  <si>
    <t>1. 18/06/2025
2. 13/11/2025
3. 28/11/2025</t>
  </si>
  <si>
    <t>Z:\OCI_2025\200-21-INFORMES\200-21.05 INFORMES DE AUDITORÍAS\Auditoría al proceso Gestión Documental</t>
  </si>
  <si>
    <t>AUDITORÍA PROCESO DE DEL CONOCIMIENTO Y LA INNOVACIÓN</t>
  </si>
  <si>
    <t>1. 20252000037223 Carta de Compromiso "Auditoría al proceso Gestión del Conocimiento y la Innovación".
2. 20252000058063 Comunicación Informe preliminar de la Auditoría al proceso de Gestión del Conocimiento y la Innovación correspondiente a la vigencia 01 de enero al 30 de abril de 2025.
3. 20252000067163 Análisis de OCI a Respuesta Informe preliminar de la Auditoría al proceso de Gestión del Conocimiento y la Innovación correspondiente a la vigencia 01 de enero al 30 de abril de 2025. Memorando Radicado No. 20254200060663 del 2025-07-11.
4. 20252000067913 Informe Definitivo de Auditoría al proceso de Gestión del Conocimiento y la Innovación.</t>
  </si>
  <si>
    <t>1. 02/05/2025
2. 03/07/2025
3. 04/08/2025
4. 05/08/2025</t>
  </si>
  <si>
    <t>AUDITORIA ESTADÍSTICA TRÁFICO PORTUARIO</t>
  </si>
  <si>
    <t>1. 20252000043403 Alcance: carta de Compromiso "Auditoría a los procedimientos relacionados con las estadísticas de tráfico portuario".
2. 20252000094633 Informe Definitivo de Auditoría al Proceso de la Operación Estadística NTC PE 1000:2020, procedimientos relacionados con las estadísticas de tráfico portuario.</t>
  </si>
  <si>
    <t>1. 20/05/2025
2. 20/10/2025</t>
  </si>
  <si>
    <t>Z:\OCI_2025\200-21-INFORMES\200-21.05 INFORMES DE AUDITORÍAS\Auditoria Estadistica Trafico portuario</t>
  </si>
  <si>
    <t>INFORMES DE DE GESTION INTERNOS</t>
  </si>
  <si>
    <t>INFORME DE GESTIÓN</t>
  </si>
  <si>
    <t>120252000024753Informe de gestión de la Oficina de Control Interno (11 de junio al 31 de diciembre de 2024)</t>
  </si>
  <si>
    <t xml:space="preserve">200-21-15 Informes de Gestión internos </t>
  </si>
  <si>
    <t>1. 26/03/2025</t>
  </si>
  <si>
    <t>Z:\OCI_2025\200-21-INFORMES\200-21.15 INFORME GESTIÓN INTERNO\Informe de gestión OCI 11jun al 31dic2024</t>
  </si>
  <si>
    <t>Disposición final: Eliminación</t>
  </si>
  <si>
    <t>Banco Terminológico de la Superintendencia de Transporte</t>
  </si>
  <si>
    <t>Es un registro de conceptos o términos, cuyo fin es brindar una herramienta que facilita información (desde el punto de vista documental) de la entidad para una buena comprensión de los términos y conceptos ligados a la actividad misional de la entidad con fundamento en las temáticas del sector al cual pertenece.</t>
  </si>
  <si>
    <t xml:space="preserve">534 - 22 INSTRUMENTOS ARCHIVÍSTICOS
534 - 22. 04 Bancos Terminológicos de Series y Subseries Documentales </t>
  </si>
  <si>
    <t>No Aplica</t>
  </si>
  <si>
    <t>https://supertransporte.sharepoint.com/sites/SUPERVISIONDELCONTRATO688DE2023ALDESARROLLO-ST</t>
  </si>
  <si>
    <t>Acuerdo 001 de 2024</t>
  </si>
  <si>
    <t>Cuadro de Clasificación Documental de la Superintendencia de Transporte</t>
  </si>
  <si>
    <t>Esquema que refleja la jerarquización dada a la documentación producida por una institución y en el que se registran las secciones y subsecciones y las series y subseries documentales</t>
  </si>
  <si>
    <t>534 - 22 INSTRUMENTOS ARCHIVÍSTICOS
534 - 22.03 CUADROS DE CLASIFICACIÓN DOCUMENTAL - CCD</t>
  </si>
  <si>
    <t>https://www.supertransporte.gov.co/documentos/2022/Marzo/Gestiondocumental_26/CUADRO-DE-CLASIFICACION-DOCUMENTAL-CCD.pdf</t>
  </si>
  <si>
    <t>Inventario Documental de Archivo Central de la Superintendencia de Transporte</t>
  </si>
  <si>
    <t>Instrumento de recuperación de información que describe de manera exacta y precisa las series o asuntos de un fondo documental que constituye el Archivo Central de la Entidad.</t>
  </si>
  <si>
    <t>534 - 22 INSTRUMENTOS ARCHIVÍSTICOS
534 - 22.01 INVENTARIOS DOCUMENTALES</t>
  </si>
  <si>
    <t>Doc_ArchivoCentral (\\172.16.1.163)</t>
  </si>
  <si>
    <t>Inventario Documental del Archivo de Gestión de la Superintendencia de Transporte</t>
  </si>
  <si>
    <t>Instrumento de recuperación de información que describe de manera exacta y precisa las series o asuntos de un fondo documental que constituye el Archivo de Gestión de la Entidad.</t>
  </si>
  <si>
    <t>Microsoft Outlook - Office 365</t>
  </si>
  <si>
    <t>Plan Institucional de Archivos de la Superintendencia de Transporte</t>
  </si>
  <si>
    <t xml:space="preserve">Instrumento archivístico que permite generar cambios planificados, articulando y dando un ordenamiento lógico a los planes y proyectos que en materia archivística formule la Entidad.
</t>
  </si>
  <si>
    <t>534 - 22 INSTRUMENTOS ARCHIVÍSTICOS
534-22.06 Planes Institucionales de Archivos</t>
  </si>
  <si>
    <t>https://www.supertransporte.gov.co/documentos/2023/Febrero/GestionDocumental_06/PLAN-INSTITUCIONAL-DE-ARCHIVOS-PINAR-2023-2026.pdf</t>
  </si>
  <si>
    <t>Programa de Gestión Documental de la Superintendencia de Transporte</t>
  </si>
  <si>
    <t>Conjunto de actividades administrativas y técnicas tendientes a la planificación, manejo y organización de la documentación producida y recibida por las entidades, desde su origen hasta su destino final, con el objeto de facilitar su utilización y conservación.</t>
  </si>
  <si>
    <t>534 - 22 INSTRUMENTOS ARCHIVÍSTICOS
534-22.01 Programa de Gestión Documental</t>
  </si>
  <si>
    <t>https://www.supertransporte.gov.co/documentos/2021/Noviembre/Gestiondocumental_04/PGD-2021.pdf</t>
  </si>
  <si>
    <t>Tablas de Retención Documental de la Superintendencia de Transporte</t>
  </si>
  <si>
    <t>Listado de series, con sus correspondientes tipos documentales, a las cuales se asigna el tiempo de permanencia en cada etapa del ciclo vital de los documentos</t>
  </si>
  <si>
    <t>534 - 22 INSTRUMENTOS ARCHIVÍSTICOS
534 - 22.02 TABLAS DE RETENCIÓN DOCUMENTAL -TRD</t>
  </si>
  <si>
    <t>https://www.supertransporte.gov.co/index.php/tablas-de-retencion/</t>
  </si>
  <si>
    <t>Consecutivo de comunicaciones oficiales enviadas</t>
  </si>
  <si>
    <t>Comunicaciones expedidas por la Superintendencia de Transporte organizadas de acuerdo con el consecutivo.</t>
  </si>
  <si>
    <t>534 - 14 CONSECUTIVO DE COMUNICACIONES OFICIALES 
534-14.02 Consecutivo de comunicaciones oficiales enviadas</t>
  </si>
  <si>
    <t>Archivo de Gestión del Grupo de Gestión Documental</t>
  </si>
  <si>
    <t>Sistema de gestión documental</t>
  </si>
  <si>
    <t>a) El derecho de toda persona a la intimidad, bajo las limitaciones propias que impone la condición de servidor público, en concordancia con lo estipulado por el artículo 24 de la Ley 1437 de 2011.</t>
  </si>
  <si>
    <t>Literal h, del artículo 4 de la  Ley 1581 de 2012.</t>
  </si>
  <si>
    <t xml:space="preserve"> Todas las personas que intervengan en el Tratamiento de datos personales que no tengan la naturaleza de públicos están obligadas a garantizar la reserva de la información.</t>
  </si>
  <si>
    <t>Derechos de Petición del Grupo de Gestión Documental</t>
  </si>
  <si>
    <t>Solicitudes respetuosas realizadas a la entidad, ya sea por motivos de interés general o particular.</t>
  </si>
  <si>
    <t>534 - 30 DERECHOS DE PETICIÓN.</t>
  </si>
  <si>
    <t>Plan de Mejoramiento Archivístico</t>
  </si>
  <si>
    <t>Es el documento mediante el cual se establecen las acciones de mejora, a partir de los hallazgos y compromisos señalados en el acta de visita de inspección, visita de vigilancia o visita de control del Archivo General de la Nación – AGN</t>
  </si>
  <si>
    <t>BK-carpeta compartida-Grupo de Gestión Documental</t>
  </si>
  <si>
    <t>Plan de Transferencia Documental Primaria de la Superintendencia de Transporte.</t>
  </si>
  <si>
    <t>Programaciones de actividades para la remisión de los documentos de los archivos de gestión o de oficina, al archivo central, de conformidad con las Tablas de Retención Documental (TRD),</t>
  </si>
  <si>
    <t>534 - 31 PLANES
534 - 31-15 Planes de Transferencias Documentales</t>
  </si>
  <si>
    <t>Sistema de gestión documental y BK-carpeta compartida-Grupo de Gestión Documental</t>
  </si>
  <si>
    <t>Plan de Transferencia Documental Secundaria de la Superintendencia de Transporte.</t>
  </si>
  <si>
    <t>Programaciones de actividades para llevar a cabo el proceso técnico, administrativo y legal mediante el cual se entrega a los archivos históricos , los documentos que de conformidad con las tablas de retención han cumplido su tiempo de retención en la etapa de archivo central respectivamente.</t>
  </si>
  <si>
    <t>DECENAL</t>
  </si>
  <si>
    <t>Sistema Integrado de Conservación - SIC</t>
  </si>
  <si>
    <t>Instrumento archivístico cuya finalidad es garantizar la conservación y preservación de todo tipo de información, independientemente del medio o tecnología con la cual se haya generado, manteniendo sus atributos desde el momento de la producción y durante toda su vigencia</t>
  </si>
  <si>
    <t>534 - 31 PLANES
534 - 31.10 PLAN DE CONSERVACIÓN DOCUMENTAL - SIC</t>
  </si>
  <si>
    <t>Instrumentos de Control, Registro y Radicación de Correspondencia.</t>
  </si>
  <si>
    <t>Documentación relacionada con los  procedimientos de registro, control, recepción y selección de las comunicaciones de la Entidad.</t>
  </si>
  <si>
    <t xml:space="preserve">534 - 23 INSTRUMENTOS DE CONTROL SISTEMA DE GESTIÓN DOCUMENTAL
534 - 23.04 INSTRUMENTOS DE CONTROL REGISTRO Y RADICACIÓN DE CORRESPONDENCIA. </t>
  </si>
  <si>
    <t>Certificado financiero de estado de cuenta</t>
  </si>
  <si>
    <t>El certificado de Estado de cuenta se generará solamente para los supervisados que se encuentren en mora por concepto de Tasa de Vigilancia, Contribución Especial o Multas Administrativas , en caso contrario se expedirá certificado de Paz y Salvo</t>
  </si>
  <si>
    <t>541-32-04</t>
  </si>
  <si>
    <t>http://aplicaciones.supertransporte.gov.co/ConsolaTaux/GenerarCertificado_Financiero/</t>
  </si>
  <si>
    <t>ARTÍCULO 18. c) Los secretos comerciales, industriales y profesionales</t>
  </si>
  <si>
    <t>Legal: Numeral 5° del Articulo 24 de la ley 1437 del 2011</t>
  </si>
  <si>
    <t>Información Financiera y comercial, en los términos de la Ley Estatutaria (1266 de 2008)</t>
  </si>
  <si>
    <t>Relación paz y salvo y estado de cuenta</t>
  </si>
  <si>
    <t>Se relaciona los paz y salvos y estados de cuentas expedidos como respuesta a las solicitudes allegadas</t>
  </si>
  <si>
    <t>Z:\Cindy Pacheco\2020\TITULO 2022</t>
  </si>
  <si>
    <t>Proyección de titulos- Base Excel L</t>
  </si>
  <si>
    <t xml:space="preserve">Se establece la proyección del titulos especificando el valor aplicado al capital y los intereses de las obligaciones que requieran a cargo del vigilado que tiene con la Superintendencia. </t>
  </si>
  <si>
    <t>Z:\Cindy Pacheco\2020\RELACION PAZ Y SALVO Y ESTADOS DE CUENTA.xlsx</t>
  </si>
  <si>
    <t>Certificado financiero  de Paz y salvo</t>
  </si>
  <si>
    <t>El certificado de Paz y Salvo se generará solamente para los supervisados que se encuentren al día por concepto de Tasa de Vigilancia, Contribución Especial o Multas Administrativas , en caso contrario se expedirá certificado de Estado de Cuenta.</t>
  </si>
  <si>
    <t>FUID</t>
  </si>
  <si>
    <t>Formato Unico de Inventario Documental</t>
  </si>
  <si>
    <t>https://supertransporte.sharepoint.com/:x:/s/CAPACITACINORFEO/EQrF_WnD1dxNrzMLFLxtiQwBn-ExtVxhfO5S2LgEgDMP3g?e=bEE4Co</t>
  </si>
  <si>
    <t>Legal: artículo 27 Ley 594 del 2000.</t>
  </si>
  <si>
    <t>Información  que describe de manera exacta y precisa las series o los asuntos de un fondo documental de la Superintendencia de Transporte.</t>
  </si>
  <si>
    <t>Revisión de Ingresos a los Vigilados</t>
  </si>
  <si>
    <t>Se descarga la información del Vigia y se compara la información de los ingresos por transporte de los vigilados. Además de verificar los anexos estados de resultados y el NIT tenga el valor correcto de acuerdo con los soportes.</t>
  </si>
  <si>
    <t>http://vigia.supertransporte.gov.co/VigiaSSO/pages/index?execution=e1s1</t>
  </si>
  <si>
    <t>Universo de Vigilados</t>
  </si>
  <si>
    <t>Reporte que expone e identifica y segmenta a todos los vigilados de la superintendencia de transporte de acuerdo con su tipo de vigilancia, delegatura relacionada, ubicación geográfica entre otros. Muestra una caracterización general de los vigilados.</t>
  </si>
  <si>
    <t>\\172.16.1.140\Direccion_Financiera\DANIELA MENDOZA 2022\UNIVERSO VIGILADOS ST\UNIVERSO DE VIGILADOS - DICIEMBRE 2021.pdf</t>
  </si>
  <si>
    <t>Ejecucion Presupuestal Gastos</t>
  </si>
  <si>
    <t>Se muestra la ejecución mesual de la entidad tanto agregada como desagregada</t>
  </si>
  <si>
    <t>542-21-02</t>
  </si>
  <si>
    <t>https://www.supertransporte.gov.co/index.php/presupuesto/</t>
  </si>
  <si>
    <t>Ejecucion Presupuestal Ingresos</t>
  </si>
  <si>
    <t>Base de Conciliaciones y Sentencias</t>
  </si>
  <si>
    <t>Bases de datos donde se recopila la informacion de las sentencias y conciliaciones judiciales que se han tramitado en la Dirección Financiera</t>
  </si>
  <si>
    <t>\\172.16.1.140\Direccion_Financiera\Natalia Quimbay\Vigencia 2022\03. CONCILIACIONES Y SENTENCIAS</t>
  </si>
  <si>
    <t>Cartera</t>
  </si>
  <si>
    <t>Este informe muestra el movimiento y comportamiento mensual de la cartera.</t>
  </si>
  <si>
    <t>\\172.16.1.140\Direccion_Financiera\CARLOS MOJICA\1. CARTERA\2021</t>
  </si>
  <si>
    <t>Boletin de Deudores Morosos del Estado- BDME</t>
  </si>
  <si>
    <t>Este informe muestra los Vigilados reportados al boletín de deudores morosos del estado.</t>
  </si>
  <si>
    <t>542-07</t>
  </si>
  <si>
    <t>Deterioro</t>
  </si>
  <si>
    <t>Este informe muestra el cálculo del deterioro de la cartera y su comportamiento dentro del semestre.</t>
  </si>
  <si>
    <t>542-09</t>
  </si>
  <si>
    <t>Intereses</t>
  </si>
  <si>
    <t>Este informe muestra el resumen de causación de intereses mensual para reporte a contabilidad</t>
  </si>
  <si>
    <t>Carge de Información</t>
  </si>
  <si>
    <t>El informe la construcción base cargar obligaciones en el consola Taux, para multas administrativas, contribución especial y tasa de vigilancia.</t>
  </si>
  <si>
    <t>Conciliaciones</t>
  </si>
  <si>
    <t>Elaboración de cambio de estados de informacion en consola c-taux sobre las conciliaciones pagadas en la dirección financiera.</t>
  </si>
  <si>
    <t>Repositorio de Consola Taux</t>
  </si>
  <si>
    <t>Es el repositorio de la Consola Taux, donde se relaciona la información del movimiento de los valores registrados por concepto de Tasa de Vigilancia, Contribución Especial de Vigilancia y Multas Administrativas.</t>
  </si>
  <si>
    <t>Estados Financieros</t>
  </si>
  <si>
    <t>Informe que muestra la situacion financiera de la Superintendencia de Transporte.</t>
  </si>
  <si>
    <t>542-17</t>
  </si>
  <si>
    <t>https://www.supertransporte.gov.co/index.php/estados-financieros/</t>
  </si>
  <si>
    <t>Operaciones Reciprocas</t>
  </si>
  <si>
    <t>Informe que muestra la relacion financiera entre entidades publicas en un periodo determinado.</t>
  </si>
  <si>
    <t>https://www.supertransporte.gov.co/index.php/informes-de-gestion-evaluacion-y-auditoria/#estado_control_interno</t>
  </si>
  <si>
    <t xml:space="preserve">Ordenes de pago
</t>
  </si>
  <si>
    <t>Soportes necesario para pagos a contratistas y proveedores</t>
  </si>
  <si>
    <t>542-36-05</t>
  </si>
  <si>
    <t>http://orfeo.supertransporte.gov.co/login.php</t>
  </si>
  <si>
    <t>Acuerdos de pago</t>
  </si>
  <si>
    <t>Base donde se incluye la relación de la información relacionada con los acuerdos de pago suscritos en la Dirección Financiera.</t>
  </si>
  <si>
    <t>\\172.16.1.140\Direccion_Financiera\DANIELA MENDOZA 2022\BASE ACUERDOS DE PAGO</t>
  </si>
  <si>
    <t>Ficha cobro persuasivo</t>
  </si>
  <si>
    <t>Ficha técnica en la cual se consigna la información relacionada con las gestiones de cobro persuasivo realizadas desde el Grupo de Análisis y Gestión del Recaudo para garantizar el efectivo recaudo de las obligaciones generadas a favor de la Superintendencia de Transporte.</t>
  </si>
  <si>
    <t>https://supertransporte.sharepoint.com/:x:/r/sites/CadenadeValorST/_layouts/15/Doc.aspx?sourcedoc=%7BA2F00273-4B43-435B-AC13-4C57F4EBC8F7%7D&amp;file=GF-FR-005%20Ficha%20cobro%20persuasivo.xlsx&amp;action=default&amp;mobileredirect=true</t>
  </si>
  <si>
    <t>ACTAS DE COMITÉ DE EVALUACIÓN DE BIENES</t>
  </si>
  <si>
    <t>X</t>
  </si>
  <si>
    <t xml:space="preserve">INFORMES DE AUSTERIDAD DEL GASTO </t>
  </si>
  <si>
    <t>PLAN DE AUSTERIDAD</t>
  </si>
  <si>
    <t>CERTIFICACIÓN DE DISPOSICIÓN FINAL DE RESIDUOS</t>
  </si>
  <si>
    <t>CERTIFICACIÓNES DE DISPOSICIÓN FINAL DE RESIDUOS EMITIDOS POR GESTORES AUTORIZADOS</t>
  </si>
  <si>
    <t>PLANES DE GESTIÓN AMBIENTAL</t>
  </si>
  <si>
    <t>INFORMES DE DESEMPEÑO AMBIENTAL</t>
  </si>
  <si>
    <t>SEGUIMIENTO FINANCIERO</t>
  </si>
  <si>
    <t>CONTROL DEL ESTADO DE LOS CONTRATOS DE BIENES Y SERVICIOS</t>
  </si>
  <si>
    <t>INFORME ANUAL DE INVENTARIO</t>
  </si>
  <si>
    <t>INVENTARIO</t>
  </si>
  <si>
    <t>INVENTARIO ENTIDAD BIENES MUEBLES E INTANGIBLES</t>
  </si>
  <si>
    <t>Fuid.</t>
  </si>
  <si>
    <t>Formato Unico de Inventario Documental.</t>
  </si>
  <si>
    <t>Línea de Tiempo – Derechos y Deberes de los Usuarios del Transporte Aéreo.</t>
  </si>
  <si>
    <t>Documento (guia) que cumple la funcion de  divulgación y promoción de los derechos y deberes de los usuarios por medio de una linea del tiempo en el Transporte Aéreo.</t>
  </si>
  <si>
    <t>https://www.supertransporte.gov.co/index.php/material-didactico/</t>
  </si>
  <si>
    <t xml:space="preserve">Línea de tiempo – Derechos y Deberes de los Usuarios del Transporte de Cosas.
</t>
  </si>
  <si>
    <t>Documento (guia) que cumple la funcion de  divulgación y promoción de los derechos y deberes de los usuarios por medio de una linea del tiempo en el transporte de cosas.</t>
  </si>
  <si>
    <t>Cartilla de derechos y deberes de los usuarios de transporte aéreo.</t>
  </si>
  <si>
    <t xml:space="preserve">Documento (cartilla) que cumple la funcion de  divulgación y promoción de los derechos y deberes de los usuarios en modo aéreo. </t>
  </si>
  <si>
    <t>Guía de derechos y deberes de los usuarios de transporte aéreo.</t>
  </si>
  <si>
    <t xml:space="preserve">Documento (guia) que cumple la funcion de  divulgación y promoción de los derechos y deberes de los usuarios en modo aéreo. </t>
  </si>
  <si>
    <t>Cartilla de Derechos y Deberes de los Usuarios del Servicio de Transporte Terrestre.</t>
  </si>
  <si>
    <t xml:space="preserve">Documento (cartilla) que cumple la funcion de  divulgación y promoción de los derechos y deberes de los usuarios en modo Terrestre. </t>
  </si>
  <si>
    <t>Decálogo sobre demoras y cancelaciones en el transporte aéreo.</t>
  </si>
  <si>
    <t>Documento (Decalogo) que cumple la funcion de  divulgación y promoción de los derechos y deberes de los usuarios en modo de Transporte Aéreo</t>
  </si>
  <si>
    <t>Decálogo sobre el transporte de menores de edad.</t>
  </si>
  <si>
    <t>Documento (Decalogo) que cumple la funcion de  divulgación y promoción de los derechos y deberes de los usuarios en el transporte de menores de edad.</t>
  </si>
  <si>
    <t>Guía de Derechos y Deberes de los Usuarios del Servicio de Transporte Terrestre</t>
  </si>
  <si>
    <t>Documento (guia) que cumple la funcion de  divulgación y promoción de los derechos y deberes de los usuarios en modo Terrestre.</t>
  </si>
  <si>
    <t>10 acciones necesarias para el transporte de mascotas.</t>
  </si>
  <si>
    <t>Documento de divulgación y prevención ajustado a 10 acciones necesarias para viajar con mascotas en cualquier modo de transporte.</t>
  </si>
  <si>
    <t>Orientaciones de promociones y ofertas para el servicio público de transporte terrestre.</t>
  </si>
  <si>
    <t>Documento informativo guía para que el usuarios conozca sus derechos frente a promociones y ofertas en el sector Terrestre.</t>
  </si>
  <si>
    <t>Orientaciones de promociones y ofertas para el servicio público de transporte marítimo y fluvial.</t>
  </si>
  <si>
    <t>Documento informativo guía para que el usuarios conozca sus derechos frente a promociones y ofertas en transporte marítimo y fluvial.</t>
  </si>
  <si>
    <t>Orientaciones de promociones y ofertas para usuarios.</t>
  </si>
  <si>
    <t>Documento informativo guía para que el usuarios conozca sus derechos frente a promociones y ofertas para usuarios.</t>
  </si>
  <si>
    <t>Guía sobre Comercio Electrónico en la adquisición de boletos y/o tiquetes para la prestación del servicio de transporte aéreo.</t>
  </si>
  <si>
    <t>Documento informativo Guía sobre Comercio Electrónico en la adquisición de boletos y/o tiquetes para la prestación del servicio de transporte aéreo.</t>
  </si>
  <si>
    <t>Guía para empresarios: Protección Contractual de los Usuarios del Servicio Público de Transporte.</t>
  </si>
  <si>
    <t>Documento informativo guía para que los empresarios conozca la Protección Contractual de los Usuarios del Servicio Público de Transporte.</t>
  </si>
  <si>
    <t>Derechos y deberes de los usuarios en la compra de tiquetes aéreos a través de comercio electrónico.</t>
  </si>
  <si>
    <t>Documento informativo guía para que el usuarios conozca sus derechos frente a compra de tiquetes o servicios por modo electronico.</t>
  </si>
  <si>
    <t>Guía Rápida de Derechos y Deberes de los Usuarios del Servicio de Transporte Acuático.</t>
  </si>
  <si>
    <t>Documento (guia) que cumple la funcion de  divulgación y promoción para el Acuatico.</t>
  </si>
  <si>
    <t>Cartilla de Derechos y Deberes de los Usuarios del Servicio de Transporte Acuático.</t>
  </si>
  <si>
    <t xml:space="preserve">Documento (cartilla) que cumple la funcion de  divulgación y promoción de los derechos y deberes de los usuarios en modo Acuatico. </t>
  </si>
  <si>
    <t>Guía Sobre Género y Equidad.</t>
  </si>
  <si>
    <t>Documento (guia) que cumple la funcion de  divulgación y promoción de los derechos y deberes de los usuarios Sobre Género y Equidad.</t>
  </si>
  <si>
    <t>Orientaciones de promociones y ofertas para el servicio público de transporte aéreo.</t>
  </si>
  <si>
    <t>Documento informativo guía para que el usuarios conozca sus derechos frente a promociones y ofertas en el sector Aèreo.</t>
  </si>
  <si>
    <t xml:space="preserve"> 10/12/2020</t>
  </si>
  <si>
    <t>ABC competencias de la SIC y la ST en materia de protección de usuarios del servicio de transporte aéreo.</t>
  </si>
  <si>
    <t>Documento (guia) que cumple la funcion de  divulgación y promoción de los derechos y deberes de los usuarios en elaboración conjunta con la SIC.</t>
  </si>
  <si>
    <t>ABC competencias administrativas y preguntas frecuentes sobre el servicio de transporte aéreo de la Aerocivil y la ST.</t>
  </si>
  <si>
    <t>Documento (guia) que cumple la funcion de  divulgación y promoción de los derechos y deberes de los usuarios en elaboración conjunta con la aerocivil.</t>
  </si>
  <si>
    <t>ABC Sobre el Transporte de Menores de Edad.</t>
  </si>
  <si>
    <t>Documento (guia) que cumple la funcion de  divulgación y promoción de los derechos y deberes de Transporte de Menores de Edad.</t>
  </si>
  <si>
    <t>Línea de tiempo – Derechos y Deberes de los Usuarios del Transporte Terrestre.</t>
  </si>
  <si>
    <t>Documento (guia) que cumple la funcion de  divulgación y promoción de los derechos y deberes de los usuarios por medio de una linea del tiempo en el Transporte Terrestre.</t>
  </si>
  <si>
    <t>Línea de tiempo – Derechos y Deberes de los Usuarios del Transporte Acuático.</t>
  </si>
  <si>
    <t>Documento (guia) que cumple la funcion de  divulgación y promoción de los derechos y deberes de los usuarios por medio de una linea del Transporte Acuático.</t>
  </si>
  <si>
    <t>Guía Rápida sobre el Pregoneo.</t>
  </si>
  <si>
    <t xml:space="preserve">Documento (guia) que cumple la funcion de  divulgación y promoción de los derechos y deberes de los usuarios en referencia a a
la acción de publicar, decir u ofertar a voces
el servicio público de transporte para captar
un mayor número de usuarios. </t>
  </si>
  <si>
    <t>Guía de Derechos y Deberes de los Usuarios en el Transporte de Mascotas y Animales de Asistencia.</t>
  </si>
  <si>
    <t>Documento (guia) que cumple la funcion de  divulgación y promoción para el transporte de animales y mascotas.</t>
  </si>
  <si>
    <t>Guía sobre comercio electrónico.</t>
  </si>
  <si>
    <t>Documento (guia) que cumple la funcion de  divulgación y promoción de los derechos y deberes de los usuarios en referencia a sobre comercio electrónico.</t>
  </si>
  <si>
    <t>Informe sobre el nivel de implementación del enfoque de género.</t>
  </si>
  <si>
    <t>Documento (Informe) que su propósito es acompañar a las empresas de transporre público aéreo, terrestre, mercancias, cable y acuático en el cumplimiento de implementación del enfoque de género.</t>
  </si>
  <si>
    <t>Cartilla transporte de mercancías.</t>
  </si>
  <si>
    <t xml:space="preserve">Documento (cartilla) que cumple la funcion de  divulgación y promoción de los derechos y deberes de los usuarios en el transprorte de mercancias. </t>
  </si>
  <si>
    <t>Cartilla Transporte por Cable.</t>
  </si>
  <si>
    <t xml:space="preserve">Documento (cartilla) que cumple la funcion de  divulgación y promoción de los derechos y deberes de los usuarios en el transprorte por Cable. </t>
  </si>
  <si>
    <t>Cartilla para colorear Transporte por Cable.</t>
  </si>
  <si>
    <t>Modelo de autorización para el transporte de niños, niñas y adolescentes.</t>
  </si>
  <si>
    <t xml:space="preserve">Documento (Modelo) que cumple la funcion de autorización para el transporte de niños, niñas y adolescentes. </t>
  </si>
  <si>
    <t>Preguntas frecuentes: Conoce todo sobre el transporte de niños, niñas y adolescentes.</t>
  </si>
  <si>
    <t>Documento (Modelo) que cumple la funcion sobre el transporte de niños, niñas y adolescentes.</t>
  </si>
  <si>
    <t>Cartilla para colorear derechos y deberes de los niños y niñas en los sistemas de transporte</t>
  </si>
  <si>
    <t>Documento (cartilla) que cumple la funcion de  divulgación y promoción de los derechos y deberes de los niños y niñas en el sistema de transporte.</t>
  </si>
  <si>
    <t>Guía sobre personas mayores</t>
  </si>
  <si>
    <t>Documento (guia) que cumple la función de  orientación sobre el trato que deben recibir las personas mayores en los sistemas de transporte</t>
  </si>
  <si>
    <t>Lineamiento para la implementación de buenas prácticas para el transporte de animales en el servicio público de pasajeros</t>
  </si>
  <si>
    <t xml:space="preserve">Documento informativo guía para que los empresarios conozca los lineamientos establecidos para el transporte de animales en el servicio público de pasajeros bajo condiciones de calidad y seguridad. </t>
  </si>
  <si>
    <t>ACCIONES ORDINARIAS: ACCIÓN DE NULIDAD Y RESTABLECIMIENTO DEL DERECHO, REPARACIÓN DIRECTA, ACCIONES DE LESIVIDAD, ACCIONES LABORALES, ACCIONES DE REPETICIÓN, ACCIONES CONTRACTUALES, Y ACCIONES PENALES</t>
  </si>
  <si>
    <t>ACCIÓN DE NULIDAD Y RESTABLECIMIENTO DEL DERECHO: Es un medio de control de naturaleza subjetiva, individual, temporal y desistible, a través del cual se solicita por quien se crea afectado o lesionado con ocasion a la expedicion de acto administrativo presuntamente visiado, la nulidad de ese acto, y en consecuencia, se restablezca su derecho o se repare el daño causado. REPARACIÓN DIRECTA: Es un medio de control de naturaleza subjetiva, individual, temporal y desistible, a través del cual la persona qeu se crea afectada o lesionada, podrá solicitar directamente ante la jurisdiccion de lo contencioso administrativo, la reparacion del daño causado, así como el reconocimiento de las indemnizaciones que correspondan. ACCIONES DE LESIVIDAD: A través de esta acción el Estado y las entidades publicas pueden acudir a los jueces para impugnar sus propias decisiones. ACCIONES LABORALES: Mecanismos a traés del cual los funcionarios y colaboradores de las entidades hacen valer sus derechos cuando estos se vean afectados. ACCIONES DE REPETICIÓN: Es la facultad que tiene el Estado de repetir contra sus funcionarios o exfuncionarios, cuando, como consecuencia de su conducta, haya sido condenado judicialmente a reparar los daños causados a los ciudadanos. ACCIONES CONTRACTUALES: Atráves de estas acciones se dirimen controversias derivadas de los contratos estatales o hechos de ejecucion o cumplimiento, ya sea que se declare la existencia, nulidad de un contrato, que se hagan las declaraciones, condenas o restituciones consecuenciales. ACCIONES PENALES: Son aquellas denunicas presentadas ante la Fiscalía Gneral de Nacion con ocasion a la comision de un delito por parte de un servidor público o particular.</t>
  </si>
  <si>
    <t>300 - 01.02</t>
  </si>
  <si>
    <t>ARCHIVO CENTRAL</t>
  </si>
  <si>
    <t>https://ekogui.defensajuridica.gov.co/Pages/inicio_bop.aspx</t>
  </si>
  <si>
    <t>ARTÍCULO 18 Ley 1712 de 2014: a) El derecho de toda persona a la intimidad, bajo las limitaciones propias que impone la condición de servidor público, en concordancia con lo estipulado por el artículo 24 de la Ley 1437 de 2011 . ARTÍCULO 19 Ley 1712 de 2014:e) El debido proceso y la igualdad de las partes en los procesos judiciales;f) La administración efectiva de la justicia</t>
  </si>
  <si>
    <t xml:space="preserve">ARTÍCULO 97, 138, 140, 141, 142 Y 164 DEL CÓDIGO DE PROCEDIMIENTO ADMINISTRATIVO Y CONTENCIOSO ADMINISTRATIVO. ARTÍCULO 397 DEL CÓDIGO PENAL Y SIGUIENTES.  </t>
  </si>
  <si>
    <t xml:space="preserve">En caso tan de conocerse y/o exponerse la informacion contenida en las decisiones tomadas frente a las solicitudes de conciliación podria tener afectacion en la parte legal, finenciera y personas de la enrtidad. De igual forma, podría representar  afectaciones legales y financieras que se conociera la información consignada en las acciones, dependiendo de cada caso. Finalmente, podría generar repercusiones legales y disciplinarias para los abogados contratistas y/o funcionarios que no acaten el deber de confidencialidad. </t>
  </si>
  <si>
    <t>AUTOS</t>
  </si>
  <si>
    <t xml:space="preserve">Es un mandato judicial o acto administrativo, segun la autoridad que lo expida, a través del cual se profieren sobre una situacion (mandamiento de pago, decreta medida cautelar, resuelve excepciones, abre periodo probatorio, resuelve recurso de reposicion, modifica mandamiento de pago, ordena seguir adelante con la ejecucion, suspende el proceso, concede acuerdo de pago, decreta el incumplimiento al acuerdo de pago, liquida y aprueba el credito, levanta medida cautelar, revoca mandamiento de pago, termina proceso de cobro, archivos de diligencias, ordena devolucion de titulo de deposito judicial </t>
  </si>
  <si>
    <t>https://sgdea.supertransporte.gov.co/BPMComplementPortal/Portal/Login
https://www.ramajudicial.gov.co/web/tribunal-superior-de-santa-rosa-de-viterbo/consulta-de-procesos 
https://ekogui.defensajuridica.gov.co/Pages/inicio_bop.aspx.</t>
  </si>
  <si>
    <t>Decreto 2420 de 2015</t>
  </si>
  <si>
    <t>Los efectos del conocimiento público de los autos pueden variar y dependerán de cada caso, pero en principio, puede suponer un riesgo legal.</t>
  </si>
  <si>
    <t>1 AÑO</t>
  </si>
  <si>
    <t>PODERES</t>
  </si>
  <si>
    <t>Documento mediante el cual se le otorga poder a los apoderados de la entidad para actuar dentro de los procesos judiciales y extrajudiciales que se inician en contra de la entidad. En realidad se trata de un contrato de representación.</t>
  </si>
  <si>
    <t xml:space="preserve">      </t>
  </si>
  <si>
    <t>ARTÍCULO 74 CÓDIGO GENERAL DEL PROCESO</t>
  </si>
  <si>
    <t>El conocimiento de los poderes otorgados a abogados contratistas o funcionarios podría afectar las tácticas de defensa, el desarrollo de los procesos y podría tener un impacto legal en cada proceso.</t>
  </si>
  <si>
    <t>ILIMITADA</t>
  </si>
  <si>
    <t>SENTENCIAS</t>
  </si>
  <si>
    <t>Decisión tomada por un juez de la republica en el cual se resuelve el pleito y expone las consecuiencias de esa decisión</t>
  </si>
  <si>
    <t>CÓDIGO GENERAL DEL PROCESO</t>
  </si>
  <si>
    <t>En principio las sentencias pueden ser consultadas por la ciudadanía, dependiendo del caso. Sin embargo, el impacto financiero y legal que podría tener una decisión judicial para la Entidad varia en cada caso y por ende, su contenido en principio debe ser únicamente conocido por las partes</t>
  </si>
  <si>
    <t>DEMANDAS</t>
  </si>
  <si>
    <t>Escrito presentado ante los jueces de la republica, mediante el cual se pretende el reconocimiento de derechos por parte de una contraparte (demandado), quien puede ser persona natural y/o juridica</t>
  </si>
  <si>
    <t>ARTÍCULO 82 Y 391 DEL CÓDIGO GENERAL DEL PROCESO</t>
  </si>
  <si>
    <t>En el marco de las acciones judiciales que existen, podrían superoponerse diferentes intereses de las partes. En esa medida, en principio el conocimiento de las pretensiones y de las acciones que se conozcan, bien sea, la entidad demandada o demandante, deben ser conocidas únciamente por las partes intervinientes. Los efectos del conocimiento público de ellas pueden variar y dependerán de cada caso.</t>
  </si>
  <si>
    <t xml:space="preserve">ACTAS DE COMITE DE CARTERA Y DEPURACION CONTABLE </t>
  </si>
  <si>
    <t xml:space="preserve">RESOLUCIONES </t>
  </si>
  <si>
    <t xml:space="preserve">Documento que funge como constancia de reunión de los miembros del Comité de Cartera, a través del cual de consigna el desarrollo de la reunión y las decisiones adoptadas durante esta, para la posterior expedición de acto administrativo.  </t>
  </si>
  <si>
    <t>310  - 02.05</t>
  </si>
  <si>
    <t>CARPETAS DE GESTION - SEDE BURO</t>
  </si>
  <si>
    <t>2 AÑOS</t>
  </si>
  <si>
    <t>301 - 32.02</t>
  </si>
  <si>
    <t>CONCEPTOS JURÍDICOS</t>
  </si>
  <si>
    <t>Posicion oficial de la entidad frente a la interpretacion y aplicacion de un requisito legal</t>
  </si>
  <si>
    <t>300.12.01</t>
  </si>
  <si>
    <t>https://sgdea.supertransporte.gov.co/BPMComplementPortal/Portal/Login
https://supertransporte.sharepoint.com/:f:/r/sites/oajconceptos2024/Documentos%20compartidos/Interna/ASESORIA%20-%20CONCEPTOS%20-%20CONSULTAS%20-%20PARTICIPACION%20CONGRESO-CORTESo?csf=1&amp;web=1&amp;e=hEVsxB</t>
  </si>
  <si>
    <t>ARTÍCULO 18 Ley 1712 de 2014: a) El derecho de toda persona a la intimidad, bajo las limitaciones propias que impone la condición de servidor público, en concordancia con lo estipulado por el artículo 24 de la Ley 1437 de 2011 .</t>
  </si>
  <si>
    <t xml:space="preserve">DECRETO 2409 DE 2018, ARTÍCULO 5 Y SIGUIENTES </t>
  </si>
  <si>
    <t>Podria tener afectaciones legales al realizar una interpretacion contraria a derecho, así como también, disciplinaria al no ser atendida dentro de los términos previstos. Es relevante poner de presente que es un deber legal y constitucional emitir conceptos juridicos, no obstante, esta posición puede variar debido a reformas en el ordenamiento jurídico por lo cual su modificación varía constantemente.</t>
  </si>
  <si>
    <t>DERECHOS DE PETICIÓN SOLICITUDES</t>
  </si>
  <si>
    <t>Toda persona tiene derecho a presentar peticiones respetuosas a las autoridades, en los terminos de la ley 1755 de 2015</t>
  </si>
  <si>
    <t>300-30</t>
  </si>
  <si>
    <t>https://sgdea.supertransporte.gov.co/BPMComplementPortal/Portal/Login
https://supertransporte.sharepoint.com/:f:/r/sites/oajconceptos2024/Documentos%20compartidos/Interna/Base%20PQRs%20Conceptos%20y%20Consultas?csf=1&amp;web=1&amp;e=AdMdVm</t>
  </si>
  <si>
    <t xml:space="preserve">LEY 1755 DE 2015 Y DECRETO 2409 DE 2018, ARTÍCULO 5 Y SIGUIENTES </t>
  </si>
  <si>
    <t>La revelación de información de los derechos de petición podría tener un impacto medio o bajo al ser conocido, toda vez que, las peticiones realizadas a entidades o personas naturales podrían revelar información que se requiere internamente en la entidad por diferentes motivos</t>
  </si>
  <si>
    <t>DERECHOS DE PETICIÓN RESPUESTAS</t>
  </si>
  <si>
    <t>Contestacion a una petcicion elevada por una persona o entidad.</t>
  </si>
  <si>
    <t>La revelación de información de los derechos de petición podría tener un impacto medio o bajo al ser conocido públicamente. Las respuestas que se otorgan a los ciudadanos o entidades que acuden a la superintendencia deben corresponder con la realidad y en caso de omisión o error en la información otorgada, puede generarse una implicación legal negativa.</t>
  </si>
  <si>
    <t>INFORMES DE GESTIÓN</t>
  </si>
  <si>
    <t>Documentos de caracter administrativo que reflejan la gestión y el cumplimiento de las funciones asignadas a la dependencia</t>
  </si>
  <si>
    <t>300 - 21.15</t>
  </si>
  <si>
    <t xml:space="preserve"> INFORMES DE INDICADORES DE GESTIÓN</t>
  </si>
  <si>
    <t>INFORMES DE PROCESOS</t>
  </si>
  <si>
    <t>Documento a través del cual se registran los avances y se actualizan los procesos en contra de la entidad</t>
  </si>
  <si>
    <t>De no llevar control en la actualizacion de los procesos judiciales que se encuentran en curso podría desencadenar afectaciones de caracter disciplinarios, financieros y legales para la Superintendencia de Transporte y diferentes intervinientes en los procesos.</t>
  </si>
  <si>
    <t>5 AÑOS</t>
  </si>
  <si>
    <t>SOLICITUD O SOMETIMIENTO A CONTROL Y ANTECEDENTES (MEMORANDO DE REVISIÓN DE VISITA DE INSPECCIÓN)</t>
  </si>
  <si>
    <t>Documento que contiene la solicitud de revisión subjetiva de la documentación levantada en la visita de inspección</t>
  </si>
  <si>
    <t>300 - 37</t>
  </si>
  <si>
    <t>https://sgdea.supertransporte.gov.co/BPMComplementPortal/Portal/Login
https://supertransporte.sharepoint.com/sites/oaj12lasdems2025/Documentos%20compartidos/Forms/AllItems.aspx?id=%2Fsites%2Foaj12lasdems2025%2FDocumentos%20compartidos%2FInterna%2FSOMETIMIENTO%20A%20CONTROL%2FBase%20Sometimiento%20a%20Control</t>
  </si>
  <si>
    <t>Documento que contiene la solicitud de revisión subjetiva de la documentación levantada en la visita de inspección. La posibilidad de que se conozca la información que se investiga podría afectar a terceros y a la Entidad cuando contenga información confidencial de los investigados.</t>
  </si>
  <si>
    <t>SOLICITUD O SOMETIMIENTO A CONTROL Y ANTECEDENTES (ACTA COMITÉ TÉCNICO DIRECCIÓN SOMETIMIENTO O CONTROL)</t>
  </si>
  <si>
    <t xml:space="preserve">Documento que contiene las decisiones de merito relacionadas con el sometimiento a control, previa presentacion informe motivado por parte Delegatura </t>
  </si>
  <si>
    <t>Documento que contiene las decisiones de merito relacionadas con el sometimiento a control, previa presentacion informe motivado por parte Delegatura. El hecho de que se conozca la información indicada en las decisiones tomadas por la Entidad puede afectar el buen nombre de los investigados, y, en ciertos casos, el de la Entidad también. En especial, cuando se trata de información confidencial por parte de los investigados.</t>
  </si>
  <si>
    <t>RESOLUCIÓN SOMETIMIENTO A CONTROL</t>
  </si>
  <si>
    <t xml:space="preserve">Acto administrativo que contiene las causales o hallazgos de la medida de sometimiento a control, la temporalidad y las accciones para subsanar las situaciones criticas </t>
  </si>
  <si>
    <t>Acto administrativo que contiene las causales o hallazgos de la medida de sometimiento a control, la temporalidad y las accciones para subsanar las situaciones criticas evidenciadas. El conocimiento de esta información puede conllevar a tener impactos negativos legales para la Entidad, en especial, cuando se trata de información confidencial por parte de los investigados.</t>
  </si>
  <si>
    <t xml:space="preserve">REQUERIMIENTO DE INFORMACIÓN, ACLARACIONES Y DE ACCIONES CORRECTIVAS O PREVENTIVAS DE CONTROL </t>
  </si>
  <si>
    <t>Documento que solicita informacion subjetiva y sus respectivos soportes</t>
  </si>
  <si>
    <t>El conocimiento de comunicaciones por parte de los supervisados sometidos a control para reponer la medida administrativa impuesta en virtud del sometimiento, puede conllevar a un impacto legal debido a la información inmersa en ellas.</t>
  </si>
  <si>
    <t>PLANES DE RECUPERACIÓN Y MEJORAMIENTO</t>
  </si>
  <si>
    <t>Herramientas que contienen las actividades que van a realizar la empresa (sometida) a fin de subsanar los hallazgos que dieron origen al sometimiento a control. Estos planes de mejoramiento, deben especificar un cronograma con fecha de cumplimiento, area responsable dentro de la compañia e indicadores de eficiencia, eficacia y efectvidad que permitan evaluar el nivel de cumplimiento o porcentajes de avance</t>
  </si>
  <si>
    <t>Los planes de mejoramiento contienen información confidencial de la operación de cada vigilado, en esa medida, la publicación de esta información afectaría la confidencialidad que se debe manejar con esta información por parte de la Entidad.</t>
  </si>
  <si>
    <t>REGISTRO DE VERIFICACIÓN DEL PLAN DE MEJORAMIENTO (RESOLUCIÓN ACEPTADA PLAN DE MEJORAMIENTO)</t>
  </si>
  <si>
    <t xml:space="preserve">Acto administrativo que acepta las acciones y plazos del seguimiento de la medida administrativa </t>
  </si>
  <si>
    <t>Los actos administrativos pueden contener información confidencial que puede generar un impacto negativo para quien la comparte y el propietario de la misma, propaimente dicho.</t>
  </si>
  <si>
    <t>LIMITADA</t>
  </si>
  <si>
    <t xml:space="preserve">INFORMES DEL PROCESO DE SOMETIMIENTO A CONTROL </t>
  </si>
  <si>
    <t xml:space="preserve">Documento presentado por el supervisado por el cual se hace conocer el avance o la culminación de acciones encomendadas o la ocurrencia de hechos considerados de interes </t>
  </si>
  <si>
    <t xml:space="preserve">El seguimiento de las acciones adoptadas por el vigilado son confidenciales de las empresas o personas naturales. El conocimiento público de esta información puede generar un impacto negativo para quien la comparte y el propietario de la misma, propaimente dicho. </t>
  </si>
  <si>
    <t>RESOLUCIONES SANCIONATORIAS</t>
  </si>
  <si>
    <t xml:space="preserve">Acto administrativos de remoción, imposicion de multas, reconocimiento presupuesto de ineficacia impuestas a los administradores o empleados por la violacion de la ley, los estatutos o las instrucciones proferidas por la </t>
  </si>
  <si>
    <t>SOLICITUDES DE LEVANTAMIENTO DE LA MEDIDA DE SOMETIMIENTO A CONTROL (SOLICITUD PROPIAMENTE DICHA)</t>
  </si>
  <si>
    <t xml:space="preserve">Comunicación enviada por el supervisado sobre las acciones terminadas y definidas en el plan de recuperación y mejoramiento con el proposito que se levante la medida administrativa </t>
  </si>
  <si>
    <t>RESOLUCIÓN DE LEVANTAMIENTO DE MEDIDA DE SOMETIMIENTO A CONTROL</t>
  </si>
  <si>
    <t>Acto administrativo que levanta la medida administrativa impuesta al supervisado</t>
  </si>
  <si>
    <t>COMUNICACIÓN OFICIAL DE OBSERVACIONES A LA SOLICITUD DE LEVANTAMIENTO DEL SOMETIMIENTO A CONTROL</t>
  </si>
  <si>
    <t>Comunicación de observaciones y/o solicitud de soportes no entregados que respalden el levantamiento de la medida administrativa</t>
  </si>
  <si>
    <t xml:space="preserve">RESOLUCIÓN DE AMPLIACIÓN SOMETIMIENTO A CONTROL </t>
  </si>
  <si>
    <t>Acto administrativo mediante el cual se amplian las causales y/o hallazgos que dieron origen a la medida de administrativa, previo informe motivado presentado por la Delegatura ante el Comité de Dirección de Sometimiento a Control</t>
  </si>
  <si>
    <t xml:space="preserve">RESOLUCIÓN PRORROGA SOMETIMIENTO A CONTROL </t>
  </si>
  <si>
    <t xml:space="preserve">Acto administrativo a traves del cual se amplia temporalmente la medida administrativa de sometimiento a control, previo informe motivado por parte de la Delegatura ante el Comité de Dirección de Sometimiento a Control </t>
  </si>
  <si>
    <t>Informe sobre casos susceptibles de acciones de repetición</t>
  </si>
  <si>
    <t>Documento a través del cual se registra la decisión del Comité de Conciliaición de NO instaurar la acción de repetición presentada.</t>
  </si>
  <si>
    <t>300 - 21</t>
  </si>
  <si>
    <t>https://supertransporte.sharepoint.com/:f:/s/oaj8prevencindeldaoantijurdicoyriesgosjurdicos/EihdqXqZasRCiARv46P_U6oBbfbTBNKWicRx9d2lbo-bkQ?e=BQcrLH</t>
  </si>
  <si>
    <t>Media</t>
  </si>
  <si>
    <t xml:space="preserve">DECRETO 1716 DE DE 2014 COMPILADO EN EL DECRETO 1069 DE 2015, ARTÍCULO 2.2.4.3.1.2.5., NUMERAL 10. 
</t>
  </si>
  <si>
    <t xml:space="preserve">Contiene la evidencia de todas las decisiones adoptadas por el comité, relacionadas con la proteccion juridica de la entidad. El conocimiento público de las decisiones podría tener impactos legales, financieras y disciplinarias, al filtrarse la información de su contenido. Por otra parte, esta información  debe encontrarse a disposicion de los organos de control interno y externo, y judiciales en el momento en que sea requerido.
</t>
  </si>
  <si>
    <t>5 años</t>
  </si>
  <si>
    <t xml:space="preserve">Informe de actividades del Comité de Conciliación  </t>
  </si>
  <si>
    <t>Documento a través del cual se informa semestralmente al Superintendente de Transporte sobre el cumplimiento de las actividades del Comité de Conciliación</t>
  </si>
  <si>
    <t>https://supertransporte.sharepoint.com/:f:/s/oaj8prevencindeldaoantijurdicoyriesgosjurdicos/EvOOZtyhHmBOo-pX8CB-mDkBHzUMqwJdujKJjLy1w7HC7Q?e=ZJIy2t</t>
  </si>
  <si>
    <t>Articulo 121 de la Ley 2220 de 2022</t>
  </si>
  <si>
    <t>De acuerdo con las disposiciones legales y reglamentarias, es obligación del secretario técnico del Comité de Conciliación expida informe semestral al representante legal de la entidad en el cual se informe sobre el cumplimiento de las funciones del Comité de Conciliación</t>
  </si>
  <si>
    <t xml:space="preserve">Parcial </t>
  </si>
  <si>
    <t xml:space="preserve">Conciliacion </t>
  </si>
  <si>
    <t>ACTAS, CONSTANCIAS Y OTROS</t>
  </si>
  <si>
    <t>Documento expedido por el conciliador al finalizar el tramite de conciliacion.</t>
  </si>
  <si>
    <t>Contiene datos personales asociados a la dirección,cédula,teléfono, correo electrónico y demás  información necesaria para la notificación</t>
  </si>
  <si>
    <t>Conceptos proyectos de ley</t>
  </si>
  <si>
    <t>Documentos con comentarios y observaciones sobre proyectos de ley que cursan tramite legislativo en el congreso de la republica y ue tienen impacto en las funciones a cargo de la Superintendencia</t>
  </si>
  <si>
    <t>Este activo se encuentra en share point del usuario CarlosGonzalez, en una carpeta "PROYECTOS DE LEY" viculo : https://supertransporte-my.sharepoint.com/:f:/g/personal/carlosgonzalez_supertransporte_gov_co/EiP7vgeDklZMoPGRM5Wn0c4BsHxPvxOxQuGqwtl0wzRjVQ?e=9q7ayf</t>
  </si>
  <si>
    <t>Art 150 de la Constitucuon Politica.</t>
  </si>
  <si>
    <t>El Decreto 2409 de 2018, Art octavo funcion No. 4</t>
  </si>
  <si>
    <r>
      <rPr>
        <sz val="10"/>
        <color rgb="FFFF0000"/>
        <rFont val="Arial"/>
        <family val="2"/>
      </rPr>
      <t xml:space="preserve">
</t>
    </r>
    <r>
      <rPr>
        <sz val="10"/>
        <color rgb="FF000000"/>
        <rFont val="Arial"/>
        <family val="2"/>
      </rPr>
      <t>2. 05/12/2025
3. 19/12/2025</t>
    </r>
  </si>
  <si>
    <t xml:space="preserve">Actas Comité Institucional de Gestión y Desempeño (Actas, presentaciones, resoluciones, informes, comunicaciones) </t>
  </si>
  <si>
    <t xml:space="preserve">Documento que recoge los temas tratados en esta instancia directiva, las decisiones tomadas y los compromisos.
</t>
  </si>
  <si>
    <t>400-02</t>
  </si>
  <si>
    <t>Español</t>
  </si>
  <si>
    <t>Z:\PLANEACION-2024\400 02 ACTAS\400 02 06 ACTAS COMITÉ INSTITUCIONAL DE GESTIÓN Y DESEMPEÑO</t>
  </si>
  <si>
    <t>DIRECCIONAMIENTO ESTRATÉGICO: ANTEPROYECTO DE PRESUPUESTO DE FUNCIONAMIENTO E INVERSION (Instrucciones Minhacienda, Propuestas, Matrices, Actas, Presentaciones, Documento final, Resoluciones, Reformulación del proyecto, Seguimientos e informes, Reducción de saldos, Justificación vigencias futuras, Comunicaciones)</t>
  </si>
  <si>
    <t>Documento del Presupuesto de la entidad (archivo excel) que formula las actividades de los rubros presupuestales del objeto del gasto de inversión y su discriminación a nivel Decreto de Ley.
Orienta la preparación del anteproyecto anual de presupuesto y la revisión del marco de gasto de mediano plazo de acuerdo con los lineamientos establecidos por el Gobierno Nacional, con el propósito de facilitar el cumplimiento de la misión y objetivos institucionales.</t>
  </si>
  <si>
    <t>400 - 04</t>
  </si>
  <si>
    <t>(Z:)Planeacion_2015(//172.16.1.140) 
https://www.supertransporte.gov.co/index.php/presupuesto/</t>
  </si>
  <si>
    <t>INFORME DE RENDICIÓN DE CUENTAS</t>
  </si>
  <si>
    <t xml:space="preserve">DIRECCIONAMIENTO ESTRATÉGICO:  INFORME: Rendición de Cuentas (Presentaciones, actas, resoluciones, informes, listado de asistencia de divulgación, comunicaciones) </t>
  </si>
  <si>
    <t>Documento que se elabora para la audiencia pública de rendición de cuentas que se realiza anualmente y que da cuenta de la gestión y logros de la entidad</t>
  </si>
  <si>
    <t>400-21.07</t>
  </si>
  <si>
    <t xml:space="preserve">
https://www.supertransporte.gov.co/index.php/informes-de-rendicion-de-cuentas/</t>
  </si>
  <si>
    <t xml:space="preserve">DIRECCIONAMIENTO ESTRATÉGICO: INFORMES DE SEGUIMIENTO AL MODELO INTEGRADO DE PLANEACIÓN Y GESTIÓN – MIPG (Resoluciones, Informes, Listados de Asistencia, Indicadores) </t>
  </si>
  <si>
    <t>Formato Unico de Reporte a la Gestión</t>
  </si>
  <si>
    <t>400-21-13</t>
  </si>
  <si>
    <t>Z:\PLANEACION-2025\PLANEACION-2025\400-21 INFORMES\400-21.13 INFORMES SEGUIM MIPG</t>
  </si>
  <si>
    <t>DIRECCIONAMIENTO ESTRATÉGICO:  INFORMES DE GESTIÓN INTERNOS (Informes, Comunicaciones)</t>
  </si>
  <si>
    <t>Documento que detalla los aspectos estratégicos y misionales de la entidad relacionando las acciones adelantadas y los logros</t>
  </si>
  <si>
    <t xml:space="preserve"> 400 – 21.15</t>
  </si>
  <si>
    <t xml:space="preserve">(Z:)Planeacion_2015(//172.16.1.140) </t>
  </si>
  <si>
    <t>Informe al Sistema de Control Interno</t>
  </si>
  <si>
    <t>Documento que consolida la evaluación del Sistema de Control Interno</t>
  </si>
  <si>
    <t>400-21-15</t>
  </si>
  <si>
    <t>Z:\PLANEACION-2025\PLANEACION-2025\400-21 INFORMES\400-21.15 INFORMES GESTIÓN INTERNOS</t>
  </si>
  <si>
    <t>INFORMES DE COOPERACIÓN INTERNACIONAL</t>
  </si>
  <si>
    <t>DIRECCIONAMIENTO ESTRATÉGICO:  CONVENIOS INTERADMINISTRATIVOS (Estudios técnicos, Proyectos de decreto y resoluciones, Presentaciones, Seguimientos e informes, Comunicaciones)</t>
  </si>
  <si>
    <t>Documentación que contiene información objeto de obligaciones adquiridas por la entidad y posibles afectaciones al presupuesto de la entidad. Los convenios son negocios jurídicos celebrados entre entidades públicas o estatales y para desarrollar las funciones de cada uno, pero de manera conjunta.</t>
  </si>
  <si>
    <t>Plan Estratégico Institucional PEI</t>
  </si>
  <si>
    <t xml:space="preserve">El PEI es el documento donde se identifican los objetivos estrsategicos y metas a  largo y  mediano plazo para la ST, con miras al cumplimiento de los objetivos definidos en el PND vigente y Plan Estratégico Sectorial, así como de las políticas y retos actuales en materia de transporte. Se concertan metas asociadas a las acciones estratégicas de cada dependencia y/o procesos que permitan monitorear los resultados esperados en el marco del presente plan institucional.
</t>
  </si>
  <si>
    <t>400 31 01</t>
  </si>
  <si>
    <t>Servidor ubicado en el data center de la sede principal</t>
  </si>
  <si>
    <t>Planeacion_2015 (\\172.16.1.140)</t>
  </si>
  <si>
    <t>DIRECCIONAMIENTO ESTRATÉGICO:  PROGRAMA DE RACIONALIZACION DE TRAMITES (Presentaciones, Comunicaciones, Actas, Resoluciones, Informes, Listados de Asistencia de divulgación)</t>
  </si>
  <si>
    <t xml:space="preserve">Documento de las solicitudes de racionalización o creación de trámite al DAFP. Es importante que se tenga la documentación mientras dura el periodo presidencial. </t>
  </si>
  <si>
    <t>SOFTWARE DARUMA</t>
  </si>
  <si>
    <t>Un software que pemite realizar un seguimiento y monitoreo de la gestión de la entidad mediante los modulos de Planes de Acción, Riesgos, Indicadores, Organización, Actas, Activos de Información, Proyectos, Procesos, Documentos, entre otros.</t>
  </si>
  <si>
    <t>Daruma producción: https://daruma.supertransporte.gov.co/app.php/staff/
Daruma entrenamiento:  https://daruma.supertransporte.gov.co/app_training.php/staff/</t>
  </si>
  <si>
    <t xml:space="preserve"> PLAN ANUAL DE ADQUISICIONES-PAA</t>
  </si>
  <si>
    <t xml:space="preserve"> Conformado por documentos de carácter administrativo, que suministran información sobre las necesidades de contratacion de la Entidad con objeto, valor, rubro presupuestal, área y tiempo, el cual se elaborar y se le hace seguimiento, en coordinación con las demás dependencias de la entidad.</t>
  </si>
  <si>
    <t>400 31 04</t>
  </si>
  <si>
    <t>(Z:)Planeacion_2015(//172.16.1.140) 
https://www.supertransporte.gov.co/index.php/proyectos-de-inversion-2025/</t>
  </si>
  <si>
    <t xml:space="preserve">DIRECCIONAMIENTO ESTRATÉGICO:  PROYECTOS DE INVERSION INSTITUCIONAL (Propuestas, Actas, Presentaciones, Estudios Técnicos) 40,  Proyectos en MGA, Documento final, Reformulación del proyecto, Seguimientos e informes, Evidencias de registro SUIFP, Ficha EBI, Ajustes, Comunicaciones) </t>
  </si>
  <si>
    <t>Documento para la planeación y el seguimiento de los recursos de inversión que detalla el nombre del proyecto, sus productos, actividades, indicadores y recursos para la ejecución del presupuesto de inversión de la entidad. Se entiende como la unidad operacional de la planeación del desarrollo que vincula recursos públicos (humanos, físicos, monetarios, entre otros) para resolver problemas o necesidades sentidas de la población. Contemplan actividades limitadas en el tiempo, que utilizan total o parcialmente estos recursos, con el fin de crear, ampliar, mejorar o recuperar la capacidad de producción o de provisión de bienes o servicios por parte del Estado.</t>
  </si>
  <si>
    <t>400 34 02</t>
  </si>
  <si>
    <t xml:space="preserve">DIRECCIONAMIENTO ESTRATÉGICO:  PROYECTO DE FORTALECIMIENTO INSTITUCIONAL (Estudio Técnico, Medición de Cargas de Trabajo, Proyectos de decretos y resoluciones, Análisis de competencias, Actas, Presentaciones, Resoluciones, Informes, Divulgación, Comunicaciones) </t>
  </si>
  <si>
    <t>400 34 03</t>
  </si>
  <si>
    <t>FORO GLOBAL SOBRE TRANSPARENCIA E INTERCAMBIO DE INFORMACIÓN CON FINES FISCALES-ORGANIZACIÓN PARA LA COOPERACIÓN Y EL DESARROLLO ECONOMICO(OCDE).</t>
  </si>
  <si>
    <t>Se trata de un acuerdo multilateral para el intercambio de información anual sobre cuentas financieras superiores a $250.000 dólares de manera automática y estandarizada entre los países firmantes, es decir, sin requerimiento expreso de las autoridades fiscales extranjeras sobre casos individuales por indicios de fraude. El acuerdo se mantiene abierto a nuevas incorporaciones que se produzcan en un futuro.</t>
  </si>
  <si>
    <t>Español e Ingles</t>
  </si>
  <si>
    <t>https://es.wikipedia.org/wiki/Foro_Global_sobre_Transparencia_e_Intercambio_de_Informaci%C3%B3n_Tributaria#:~:text=Se%20trata%20de%20un%20acuerdo,casos%20individuales%20por%20indicios%20de
https://supertransporte.sharepoint.com/sites/CuestionarioOCDE2023/Documentos%20compartidos/Forms/AllItems.aspx?id=%2Fsites%2FCuestionarioOCDE2023%2FDocumentos%20compartidos%2FCuestionario%20OCDE%202023&amp;p=true&amp;ct=1678981167140&amp;or=OWA%2DNT&amp;cid=e4eb0c57%2D59d6%2Da585%2D9cf6%2Db209d673eb1a&amp;ga=1&amp;OR=Teams%2DHL&amp;CT=1679096238468&amp;clickparams=eyJBcHBOYW1lIjoiVGVhbXMtRGVza3RvcCIsIkFwcFZlcnNpb24iOiIxNDE1LzIzMDIwNTAxNDI3IiwiSGFzRmVkZXJhdGVkVXNlciI6ZmFsc2V9</t>
  </si>
  <si>
    <t>EXPEDIENTES DE APELACIONES SEGUNDA INSTANCIA</t>
  </si>
  <si>
    <t>Repositorio en OneDrive que almacena los documentos y soportes necesarios para el análisis jurídico y fáctico de los recursos de apelación en segunda instancia, incluyendo expedientes, pruebas, antecedentes y demás información de apoyo para la toma de decisiones.</t>
  </si>
  <si>
    <t xml:space="preserve"> https://supertransporte-my.sharepoint.com/:f:/r/personal/laurapedrozo_supertransporte_gov_co/Documents/DESPACHO/EXPEDIENTES%20APELACIONES?csf=1&amp;web=1&amp;e=h56qi6</t>
  </si>
  <si>
    <t>Sí aplica, por contener información clasificada (datos personales).</t>
  </si>
  <si>
    <t>Constitución Política de Colombia, artículos 15 (derecho a la intimidad y habeas data), 20 (acceso a la información) y 29 (debido proceso); Ley 1712 de 2014; Ley 1581 de 2012; Ley 1437 de 2011.</t>
  </si>
  <si>
    <t>Contiene documentos e información utilizada para el análisis jurídico y fáctico de los recursos de apelación en segunda instancia.</t>
  </si>
  <si>
    <t>DERECHO DE PETICIÓN</t>
  </si>
  <si>
    <t>Respues a las solicitudes que llegan a la Delegada de Puertos</t>
  </si>
  <si>
    <t>600-30</t>
  </si>
  <si>
    <t>orfeo.supertransporte.gov.co
SGD Dozzier</t>
  </si>
  <si>
    <t>8 AÑOS</t>
  </si>
  <si>
    <t>Documento que presenta de manera clara y organizada las actividades realizadas durante un período determinado, los resultados obtenidos, el grado de cumplimiento de los objetivos y las acciones de mejora identificadas.</t>
  </si>
  <si>
    <t>600-21</t>
  </si>
  <si>
    <t>https://supertrnasporte.sharepoint.com</t>
  </si>
  <si>
    <t>ACTAS DE REUNIÓN</t>
  </si>
  <si>
    <t>Listado de asistencia</t>
  </si>
  <si>
    <t>Archivo delegatura de puertos</t>
  </si>
  <si>
    <t>Forms</t>
  </si>
  <si>
    <t>Contiene el análisis jurídico y fáctico realizado por la autoridad competente para revisar la decisión adoptada en primera instancia, con el fin de determinar si esta debe mantenerse o modificarse.</t>
  </si>
  <si>
    <t>Constitución Política de Colombia, artículo 29; Ley 1437 de 2011, artículos 74 a 82; Ley 1712 de 2014 (si la información está sujeta a reserva o clasificación).</t>
  </si>
  <si>
    <t>Acto administrativo que resuelve el recurso de apelación en segunda instancia dentro de un procedimiento administrativo.</t>
  </si>
  <si>
    <t>15 AÑOS</t>
  </si>
  <si>
    <t>INFORMES DE SUPERVISIÓN</t>
  </si>
  <si>
    <t>Contiene los seguimientos realizados a la implementación y despliegue de la herramienta del repositorio portuario.</t>
  </si>
  <si>
    <t>https://supertransporte-my.sharepoint.com/:f:/r/personal/delegaturadepuertos_supertransporte_gov_co/Documents/Contrato_GSDPLUS_2026</t>
  </si>
  <si>
    <t>Contiene datos personales.</t>
  </si>
  <si>
    <t>INFORMES DE VIGILANCIA E INSPECCION SOCIETARIA, ADMINISTRATIVA Y FINANCIERA</t>
  </si>
  <si>
    <t>Información relacionada con el desarrollo de las funciones misionales de la entidad de carácter subjetivo, información recepcionada de estado financieros, obligaciones societarias, juridicas y contables, asi como, información relacionada con la ejecución de visitas de inspeccion, anuncios de la visita, informes, actas, requerimientos, respuestas de requerimientos.</t>
  </si>
  <si>
    <t>Dirección de Promoción y Prevención en Concesiones e Infraestructura
Oficina de Tecnologías de la Información y las Comunicaciones</t>
  </si>
  <si>
    <t>https://supertransporte.sharepoint.com/:u:/r/sites/VisitasTerminalesterrestresPyP24deMarzo/SitePages/Home.aspx?csf=1&amp;web=1&amp;share=IQCSCOXvp-RrTLh1W-5CCMdLAUTR-HnCG7ErjLre_yGjrks&amp;e=Em204K
https://supertransporte.sharepoint.com/sites/MIGESTINYURAIROMERO/Documentos%20compartidos/Forms/AllItems.aspx
https://supertransporte.sharepoint.com/sites/Contratacin/Documentos%20compartidos/Forms/AllItems.aspx
https://supertransporte.sharepoint.com/sites/Cuentasdecobro2025/Documentos%20compartidos/Forms/AllItems.aspx
https://supertransporte.sharepoint.com/sites/SeguimientoProyectosdeInversin2021/Documentos%20compartidos/Forms/AllItems.aspxv</t>
  </si>
  <si>
    <t>INFORMES DE VIGILANCIA E INSPECCION TECNICA Y OPERATIVA</t>
  </si>
  <si>
    <t>Información relacionada con el desarrollo de las funciones misionales de la entidad de carácter tecnico y objetivo, a partir de la ejecución de visitas de inspeccion, anuncios de la visita, informes, actas, requerimientos, respuestas de requerimientos.</t>
  </si>
  <si>
    <t>730 – 39.02</t>
  </si>
  <si>
    <t>http://orfeo.supertransporte.gov.co/login.php
http://vigia.supertransporte.gov.co/VigiaSSO/pages/index?execution=e1s1
https://www.supertransporte.gov.co/index.php/formulario-y-soportes-concesiones/
https://teams.cloud.microsoft/l/team/19%3A9MNkd1MfHB6J5GEFn4NYf3FeQzgl5TLTHO5o-QNisnE1%40thread.tacv2/conversations?groupId=a17feb7a-d27c-4b44-88f2-ff24fee04029&amp;tenantId=02f338c2-5dfa-4ce9-9ed1-2e6f5524cc75
https://chamaeleon.supertransporte.gov.co/portalsuper/home/
https://teams.cloud.microsoft/l/team/19%3Aee1d0d02b6604d9590f44a082a279272%40thread.tacv2/conversations?groupId=5787e11f-3ea2-408c-8fd1-1ba3145d80a8&amp;tenantId=02f338c2-5dfa-4ce9-9ed1-2e6f5524cc75
https://teams.cloud.microsoft/l/team/19%3AjMIzS6qUlT0tojv6DTi-qLrhcRGHLEc3viEt3V4B17k1%40thread.tacv2/conversations?groupId=eb717161-3622-4669-9c07-ff26be8f99a6&amp;tenantId=02f338c2-5dfa-4ce9-9ed1-2e6f5524cc75
https://supertransporte.sharepoint.com/sites/GESTIONFABIANARENAS/Documentos%20compartidos/Forms/AllItems.aspx?id=%2Fsites%2FGESTIONFABIANARENAS%2FDocumentos%20compartidos%2FGESTION%20FABIAN%20ARENAS%20ROBAYO&amp;viewid=11ccb485%2Df7cb%2D414d%2D833f%2D95c11c471859
https://supertransporte.sharepoint.com/sites/GESTIONCOMISIONES2026
https://supertransporte.sharepoint.com/sites/Contratacin
https://supertransporte.sharepoint.com/sites/SeguimientoProyectosdeInversin2021
https://supertransporte.sharepoint.com/sites/GestinDocumentalConcesiones/Documentos%20compartidos/Forms/AllItems.aspx
https://teams.cloud.microsoft/l/team/19%3Am2FpJNNBRvePSnoK08HlN5dkJ5iRtbwLL2Sk21rcnwM1%40thread.tacv2/conversations?groupId=b72b94cb-752c-4c8c-ab63-d1c11e22e858&amp;tenantId=02f338c2-5dfa-4ce9-9ed1-2e6f5524cc75
https://teams.cloud.microsoft/l/team/19%3AkQWz3nu9wFwVJ-bM-Xti5UoV3a34ch3hNJeWLNtvwTc1%40thread.tacv2/conversations?groupId=57e9f209-bef3-43ad-a843-bfa114e896e7&amp;tenantId=02f338c2-5dfa-4ce9-9ed1-2e6f5524cc75</t>
  </si>
  <si>
    <t>MODULO VIGILADOS - VIGIA</t>
  </si>
  <si>
    <t>Aplicativo desarrollado como base de datos para registrar, actualizar y consultar la información de atributos extensibles de los vigilados (NIT, Razón social, tipo de vigilado, tipo de servicio, direcciones, etc). Con los cuales se realiza identificacion especifica de cada uno de ellos.</t>
  </si>
  <si>
    <t>http://vigia.supertransporte.gov.co/VigiaSSO/pages/index?execution=e1s1
https://teams.microsoft.com/l/team/19%3AA1z8xLbkhx2P0I1pYxlml_0E97rnbhfPI2E_L4W-eVQ1%40thread.tacv2/conversations?groupId=17a5882b-1073-4dc5-ab83-8190d87e0d04&amp;tenantId=02f338c2-5dfa-4ce9-9ed1-2e6f5524cc75
https://supertransporte.sharepoint.com/sites/COMISIONES2024DELEGADADECONCESIONESEINFRAESTRUCTURA/Documentos%20compartidos/Forms/AllItems.aspx?id=%2Fsites%2FCOMISIONES2024DELEGADADECONCESIONESEINFRAESTRUCTURA%2FDocumentos%20compartidos%2FGeneral&amp;viewid=43eb47c7%2Dc4cb%2D4992%2Da690%2Db5e38e4972b7
https://teams.microsoft.com/l/team/19%3A016b3c814d924ee6b8c3dac49c6f3e4c%40thread.tacv2/conversations?groupId=85624ce4-a8a1-4958-91a7-2c0dd7a5e97f&amp;tenantId=02f338c2-5dfa-4ce9-9ed1-2e6f5524cc75
Z:\Concesiones Societario
https://supertransporte.sharepoint.com/sites/SUBJETIVOCONCESIONES/Documentos%20compartidos/Forms/AllItems.aspx</t>
  </si>
  <si>
    <t>ARTÍCULO 18. Literal  A y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</si>
</sst>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4" x14ac:knownFonts="1">
    <font>
      <sz val="11"/>
      <color theme="1"/>
      <name val="Calibri"/>
      <family val="2"/>
      <scheme val="minor"/>
    </font>
    <font>
      <sz val="11"/>
      <color theme="1"/>
      <name val="Calibri"/>
      <family val="2"/>
      <scheme val="minor"/>
    </font>
    <font>
      <sz val="11"/>
      <color rgb="FF006100"/>
      <name val="Calibri"/>
      <family val="2"/>
      <scheme val="minor"/>
    </font>
    <font>
      <sz val="10"/>
      <name val="Arial"/>
      <family val="2"/>
    </font>
    <font>
      <u/>
      <sz val="11"/>
      <color theme="10"/>
      <name val="Calibri"/>
      <family val="2"/>
      <scheme val="minor"/>
    </font>
    <font>
      <u/>
      <sz val="10"/>
      <color theme="10"/>
      <name val="Arial"/>
      <family val="2"/>
    </font>
    <font>
      <sz val="11"/>
      <color theme="1"/>
      <name val="Arial Narrow"/>
      <family val="2"/>
    </font>
    <font>
      <b/>
      <sz val="9"/>
      <name val="Arial Narrow"/>
      <family val="2"/>
    </font>
    <font>
      <sz val="11"/>
      <name val="Arial Narrow"/>
      <family val="2"/>
    </font>
    <font>
      <b/>
      <sz val="11"/>
      <name val="Arial Narrow"/>
      <family val="2"/>
    </font>
    <font>
      <b/>
      <sz val="11"/>
      <color rgb="FF00B050"/>
      <name val="Arial Narrow"/>
      <family val="2"/>
    </font>
    <font>
      <b/>
      <sz val="20"/>
      <name val="Arial Narrow"/>
      <family val="2"/>
    </font>
    <font>
      <b/>
      <sz val="8"/>
      <color theme="1" tint="0.34998626667073579"/>
      <name val="Arial"/>
      <family val="2"/>
    </font>
    <font>
      <sz val="10"/>
      <color theme="1"/>
      <name val="Arial"/>
      <family val="2"/>
    </font>
    <font>
      <b/>
      <sz val="14"/>
      <color theme="1"/>
      <name val="Arial"/>
      <family val="2"/>
    </font>
    <font>
      <b/>
      <sz val="8"/>
      <name val="Arial"/>
      <family val="2"/>
    </font>
    <font>
      <b/>
      <sz val="8"/>
      <color theme="2" tint="-0.499984740745262"/>
      <name val="Arial"/>
      <family val="2"/>
    </font>
    <font>
      <b/>
      <sz val="8"/>
      <color theme="1" tint="0.499984740745262"/>
      <name val="Arial"/>
      <family val="2"/>
    </font>
    <font>
      <b/>
      <sz val="11"/>
      <color theme="0"/>
      <name val="Calibri"/>
      <family val="2"/>
      <scheme val="minor"/>
    </font>
    <font>
      <sz val="10"/>
      <color rgb="FF000000"/>
      <name val="Arial"/>
      <family val="2"/>
    </font>
    <font>
      <sz val="10"/>
      <color theme="1"/>
      <name val="Arial Narrow"/>
      <family val="2"/>
    </font>
    <font>
      <u/>
      <sz val="10"/>
      <color theme="10"/>
      <name val="Calibri"/>
      <family val="2"/>
      <scheme val="minor"/>
    </font>
    <font>
      <sz val="10"/>
      <color rgb="FFFF0000"/>
      <name val="Arial"/>
      <family val="2"/>
    </font>
    <font>
      <sz val="10"/>
      <name val="Calibri"/>
      <family val="2"/>
      <scheme val="minor"/>
    </font>
  </fonts>
  <fills count="12">
    <fill>
      <patternFill patternType="none"/>
    </fill>
    <fill>
      <patternFill patternType="gray125"/>
    </fill>
    <fill>
      <patternFill patternType="solid">
        <fgColor rgb="FFC6EFCE"/>
      </patternFill>
    </fill>
    <fill>
      <patternFill patternType="solid">
        <fgColor theme="0"/>
        <bgColor indexed="64"/>
      </patternFill>
    </fill>
    <fill>
      <patternFill patternType="solid">
        <fgColor theme="0" tint="-0.14999847407452621"/>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rgb="FFEE0000"/>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FFFF00"/>
        <bgColor indexed="64"/>
      </patternFill>
    </fill>
  </fills>
  <borders count="11">
    <border>
      <left/>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theme="4" tint="0.39997558519241921"/>
      </top>
      <bottom/>
      <diagonal/>
    </border>
    <border>
      <left style="thin">
        <color theme="5"/>
      </left>
      <right style="thin">
        <color theme="5"/>
      </right>
      <top style="thin">
        <color theme="5"/>
      </top>
      <bottom style="thin">
        <color theme="5"/>
      </bottom>
      <diagonal/>
    </border>
    <border>
      <left style="hair">
        <color rgb="FF00B050"/>
      </left>
      <right style="hair">
        <color rgb="FF00B050"/>
      </right>
      <top style="hair">
        <color rgb="FF00B050"/>
      </top>
      <bottom style="hair">
        <color rgb="FF00B050"/>
      </bottom>
      <diagonal/>
    </border>
    <border>
      <left style="hair">
        <color rgb="FF00B050"/>
      </left>
      <right style="thin">
        <color rgb="FF00B050"/>
      </right>
      <top style="hair">
        <color rgb="FF00B050"/>
      </top>
      <bottom style="hair">
        <color rgb="FF00B050"/>
      </bottom>
      <diagonal/>
    </border>
    <border>
      <left style="thin">
        <color indexed="64"/>
      </left>
      <right style="thin">
        <color indexed="64"/>
      </right>
      <top style="thin">
        <color indexed="64"/>
      </top>
      <bottom style="thin">
        <color indexed="64"/>
      </bottom>
      <diagonal/>
    </border>
    <border>
      <left style="thin">
        <color rgb="FFED7D31"/>
      </left>
      <right style="thin">
        <color rgb="FFED7D31"/>
      </right>
      <top style="thin">
        <color rgb="FFED7D31"/>
      </top>
      <bottom style="thin">
        <color rgb="FFED7D31"/>
      </bottom>
      <diagonal/>
    </border>
    <border>
      <left style="thin">
        <color theme="5" tint="-0.249977111117893"/>
      </left>
      <right style="thin">
        <color theme="5" tint="-0.249977111117893"/>
      </right>
      <top style="thin">
        <color theme="5" tint="-0.249977111117893"/>
      </top>
      <bottom style="thin">
        <color theme="5" tint="-0.249977111117893"/>
      </bottom>
      <diagonal/>
    </border>
    <border>
      <left style="thin">
        <color theme="5"/>
      </left>
      <right style="thin">
        <color theme="5"/>
      </right>
      <top style="thin">
        <color theme="5"/>
      </top>
      <bottom/>
      <diagonal/>
    </border>
  </borders>
  <cellStyleXfs count="11">
    <xf numFmtId="0" fontId="0" fillId="0" borderId="0"/>
    <xf numFmtId="0" fontId="2" fillId="2" borderId="0" applyNumberFormat="0" applyBorder="0" applyAlignment="0" applyProtection="0"/>
    <xf numFmtId="0" fontId="3" fillId="0" borderId="0"/>
    <xf numFmtId="0" fontId="4" fillId="0" borderId="0" applyNumberFormat="0" applyFill="0" applyBorder="0" applyAlignment="0" applyProtection="0"/>
    <xf numFmtId="0" fontId="3" fillId="0" borderId="0"/>
    <xf numFmtId="0" fontId="3" fillId="0" borderId="0"/>
    <xf numFmtId="0" fontId="1" fillId="0" borderId="0"/>
    <xf numFmtId="0" fontId="5" fillId="0" borderId="0" applyNumberFormat="0" applyFill="0" applyBorder="0" applyAlignment="0" applyProtection="0"/>
    <xf numFmtId="0" fontId="1" fillId="0" borderId="0"/>
    <xf numFmtId="0" fontId="1" fillId="0" borderId="0"/>
    <xf numFmtId="0" fontId="4" fillId="0" borderId="0" applyNumberFormat="0" applyFill="0" applyBorder="0" applyAlignment="0" applyProtection="0"/>
  </cellStyleXfs>
  <cellXfs count="72">
    <xf numFmtId="0" fontId="0" fillId="0" borderId="0" xfId="0"/>
    <xf numFmtId="0" fontId="6" fillId="0" borderId="0" xfId="0" applyFont="1"/>
    <xf numFmtId="0" fontId="7" fillId="4" borderId="1" xfId="0" applyFont="1" applyFill="1" applyBorder="1" applyAlignment="1">
      <alignment vertical="center"/>
    </xf>
    <xf numFmtId="0" fontId="7" fillId="4" borderId="2" xfId="0" applyFont="1" applyFill="1" applyBorder="1" applyAlignment="1">
      <alignment horizontal="center" vertical="center" wrapText="1"/>
    </xf>
    <xf numFmtId="0" fontId="10" fillId="3" borderId="0" xfId="2" applyFont="1" applyFill="1" applyAlignment="1">
      <alignment vertical="center"/>
    </xf>
    <xf numFmtId="0" fontId="18" fillId="5" borderId="0" xfId="0" applyFont="1" applyFill="1"/>
    <xf numFmtId="0" fontId="0" fillId="6" borderId="3" xfId="0" applyFill="1" applyBorder="1"/>
    <xf numFmtId="0" fontId="15" fillId="0" borderId="4" xfId="1" applyFont="1" applyFill="1" applyBorder="1" applyAlignment="1">
      <alignment horizontal="center" vertical="center" wrapText="1"/>
    </xf>
    <xf numFmtId="0" fontId="12" fillId="0" borderId="4" xfId="1" applyFont="1" applyFill="1" applyBorder="1" applyAlignment="1">
      <alignment horizontal="center" vertical="center" wrapText="1"/>
    </xf>
    <xf numFmtId="0" fontId="6" fillId="0" borderId="0" xfId="0" applyFont="1" applyAlignment="1">
      <alignment vertical="center"/>
    </xf>
    <xf numFmtId="0" fontId="8" fillId="0" borderId="0" xfId="0" applyFont="1" applyAlignment="1">
      <alignment vertical="center"/>
    </xf>
    <xf numFmtId="0" fontId="13" fillId="0" borderId="4" xfId="0" applyFont="1" applyBorder="1" applyAlignment="1">
      <alignment horizontal="center" vertical="center" wrapText="1"/>
    </xf>
    <xf numFmtId="0" fontId="6" fillId="0" borderId="0" xfId="0" applyFont="1" applyAlignment="1">
      <alignment horizontal="justify" vertical="center" wrapText="1"/>
    </xf>
    <xf numFmtId="14" fontId="6" fillId="0" borderId="0" xfId="0" applyNumberFormat="1" applyFont="1" applyAlignment="1">
      <alignment vertical="center"/>
    </xf>
    <xf numFmtId="0" fontId="15" fillId="0" borderId="4" xfId="1" applyFont="1" applyFill="1" applyBorder="1" applyAlignment="1">
      <alignment horizontal="center" vertical="center"/>
    </xf>
    <xf numFmtId="0" fontId="6" fillId="0" borderId="0" xfId="0" applyFont="1" applyAlignment="1">
      <alignment horizontal="justify" vertical="top" wrapText="1"/>
    </xf>
    <xf numFmtId="0" fontId="13" fillId="3" borderId="4" xfId="0" applyFont="1" applyFill="1" applyBorder="1" applyAlignment="1">
      <alignment horizontal="center" vertical="center"/>
    </xf>
    <xf numFmtId="0" fontId="6" fillId="3" borderId="0" xfId="0" applyFont="1" applyFill="1" applyAlignment="1">
      <alignment horizontal="justify" vertical="top" wrapText="1"/>
    </xf>
    <xf numFmtId="0" fontId="13" fillId="3" borderId="4" xfId="0" applyFont="1" applyFill="1" applyBorder="1" applyAlignment="1">
      <alignment horizontal="center" vertical="center" wrapText="1"/>
    </xf>
    <xf numFmtId="0" fontId="13" fillId="8" borderId="4" xfId="0" applyFont="1" applyFill="1" applyBorder="1" applyAlignment="1">
      <alignment horizontal="center" vertical="center" wrapText="1"/>
    </xf>
    <xf numFmtId="14" fontId="13" fillId="3" borderId="4" xfId="0" applyNumberFormat="1" applyFont="1" applyFill="1" applyBorder="1" applyAlignment="1">
      <alignment horizontal="center" vertical="center" wrapText="1"/>
    </xf>
    <xf numFmtId="0" fontId="6" fillId="9" borderId="0" xfId="0" applyFont="1" applyFill="1" applyAlignment="1">
      <alignment horizontal="justify" vertical="top" wrapText="1"/>
    </xf>
    <xf numFmtId="0" fontId="6" fillId="10" borderId="0" xfId="0" applyFont="1" applyFill="1" applyAlignment="1">
      <alignment horizontal="justify" vertical="top" wrapText="1"/>
    </xf>
    <xf numFmtId="0" fontId="6" fillId="3" borderId="0" xfId="0" applyFont="1" applyFill="1" applyAlignment="1">
      <alignment vertical="center"/>
    </xf>
    <xf numFmtId="0" fontId="8" fillId="3" borderId="0" xfId="0" applyFont="1" applyFill="1" applyAlignment="1">
      <alignment vertical="center"/>
    </xf>
    <xf numFmtId="0" fontId="6" fillId="3" borderId="0" xfId="0" applyFont="1" applyFill="1" applyAlignment="1">
      <alignment horizontal="justify" vertical="center" wrapText="1"/>
    </xf>
    <xf numFmtId="0" fontId="6" fillId="3" borderId="0" xfId="0" applyFont="1" applyFill="1"/>
    <xf numFmtId="0" fontId="5" fillId="3" borderId="4" xfId="7" applyFill="1" applyBorder="1" applyAlignment="1">
      <alignment horizontal="center" vertical="center" wrapText="1"/>
    </xf>
    <xf numFmtId="0" fontId="13" fillId="0" borderId="4" xfId="0" applyFont="1" applyBorder="1" applyAlignment="1">
      <alignment horizontal="center" vertical="center"/>
    </xf>
    <xf numFmtId="14" fontId="13" fillId="0" borderId="4" xfId="0" applyNumberFormat="1" applyFont="1" applyBorder="1" applyAlignment="1">
      <alignment horizontal="center" vertical="center" wrapText="1"/>
    </xf>
    <xf numFmtId="0" fontId="20" fillId="0" borderId="4" xfId="0" applyFont="1" applyBorder="1" applyAlignment="1">
      <alignment horizontal="center" vertical="center" wrapText="1"/>
    </xf>
    <xf numFmtId="0" fontId="6" fillId="0" borderId="0" xfId="0" applyFont="1" applyAlignment="1">
      <alignment horizontal="center" vertical="center"/>
    </xf>
    <xf numFmtId="0" fontId="13" fillId="0" borderId="10" xfId="0" applyFont="1" applyBorder="1" applyAlignment="1">
      <alignment horizontal="center" vertical="center" wrapText="1"/>
    </xf>
    <xf numFmtId="0" fontId="13" fillId="0" borderId="9" xfId="0" applyFont="1" applyBorder="1" applyAlignment="1">
      <alignment horizontal="center" vertical="center" wrapText="1"/>
    </xf>
    <xf numFmtId="14" fontId="13" fillId="0" borderId="9" xfId="0" applyNumberFormat="1" applyFont="1" applyBorder="1" applyAlignment="1">
      <alignment horizontal="center" vertical="center" wrapText="1"/>
    </xf>
    <xf numFmtId="0" fontId="13" fillId="0" borderId="9" xfId="0" applyFont="1" applyBorder="1" applyAlignment="1">
      <alignment horizontal="center" vertical="center"/>
    </xf>
    <xf numFmtId="0" fontId="13" fillId="11" borderId="9" xfId="0" applyFont="1" applyFill="1" applyBorder="1" applyAlignment="1">
      <alignment horizontal="center" vertical="center" wrapText="1"/>
    </xf>
    <xf numFmtId="0" fontId="6" fillId="0" borderId="9" xfId="0" applyFont="1" applyBorder="1" applyAlignment="1">
      <alignment horizontal="center" vertical="center"/>
    </xf>
    <xf numFmtId="0" fontId="20" fillId="0" borderId="5" xfId="0" applyFont="1" applyBorder="1" applyAlignment="1">
      <alignment horizontal="center" vertical="center" wrapText="1"/>
    </xf>
    <xf numFmtId="14" fontId="20" fillId="0" borderId="5" xfId="0" applyNumberFormat="1" applyFont="1" applyBorder="1" applyAlignment="1">
      <alignment horizontal="center" vertical="center" wrapText="1"/>
    </xf>
    <xf numFmtId="0" fontId="21" fillId="0" borderId="5" xfId="10" applyFont="1" applyBorder="1" applyAlignment="1">
      <alignment horizontal="center" vertical="center" wrapText="1"/>
    </xf>
    <xf numFmtId="14" fontId="20" fillId="0" borderId="6" xfId="0" applyNumberFormat="1" applyFont="1" applyBorder="1" applyAlignment="1">
      <alignment horizontal="center" vertical="center" wrapText="1"/>
    </xf>
    <xf numFmtId="0" fontId="21" fillId="0" borderId="4" xfId="10" applyFont="1" applyBorder="1" applyAlignment="1">
      <alignment horizontal="center" vertical="center" wrapText="1"/>
    </xf>
    <xf numFmtId="14" fontId="13" fillId="3" borderId="4" xfId="0" applyNumberFormat="1" applyFont="1" applyFill="1" applyBorder="1" applyAlignment="1">
      <alignment horizontal="center" vertical="center"/>
    </xf>
    <xf numFmtId="0" fontId="13" fillId="7" borderId="4" xfId="0" applyFont="1" applyFill="1" applyBorder="1" applyAlignment="1">
      <alignment horizontal="center" vertical="center" wrapText="1"/>
    </xf>
    <xf numFmtId="0" fontId="20" fillId="3" borderId="4" xfId="0" applyFont="1" applyFill="1" applyBorder="1" applyAlignment="1">
      <alignment horizontal="center" vertical="center" wrapText="1"/>
    </xf>
    <xf numFmtId="0" fontId="21" fillId="3" borderId="4" xfId="10" applyFont="1" applyFill="1" applyBorder="1" applyAlignment="1">
      <alignment horizontal="center" vertical="center" wrapText="1"/>
    </xf>
    <xf numFmtId="14" fontId="3" fillId="3" borderId="4" xfId="0" applyNumberFormat="1" applyFont="1" applyFill="1" applyBorder="1" applyAlignment="1">
      <alignment horizontal="center" vertical="center" wrapText="1"/>
    </xf>
    <xf numFmtId="0" fontId="13" fillId="9" borderId="4" xfId="0" applyFont="1" applyFill="1" applyBorder="1" applyAlignment="1">
      <alignment horizontal="center" vertical="center" wrapText="1"/>
    </xf>
    <xf numFmtId="0" fontId="13" fillId="10" borderId="4" xfId="0" applyFont="1" applyFill="1" applyBorder="1" applyAlignment="1">
      <alignment horizontal="center" vertical="center" wrapText="1"/>
    </xf>
    <xf numFmtId="0" fontId="3" fillId="0" borderId="4" xfId="0" applyFont="1" applyBorder="1" applyAlignment="1">
      <alignment horizontal="center" vertical="center" wrapText="1"/>
    </xf>
    <xf numFmtId="0" fontId="19" fillId="0" borderId="4" xfId="0" applyFont="1" applyBorder="1" applyAlignment="1">
      <alignment horizontal="center" vertical="center" wrapText="1"/>
    </xf>
    <xf numFmtId="0" fontId="3" fillId="0" borderId="7" xfId="0" applyFont="1" applyBorder="1" applyAlignment="1">
      <alignment horizontal="center" vertical="center" wrapText="1"/>
    </xf>
    <xf numFmtId="0" fontId="20" fillId="0" borderId="0" xfId="0" applyFont="1" applyAlignment="1">
      <alignment horizontal="center" vertical="center" wrapText="1"/>
    </xf>
    <xf numFmtId="0" fontId="20" fillId="0" borderId="0" xfId="0" applyFont="1" applyAlignment="1">
      <alignment horizontal="center" vertical="center"/>
    </xf>
    <xf numFmtId="0" fontId="19" fillId="0" borderId="8" xfId="0" applyFont="1" applyBorder="1" applyAlignment="1">
      <alignment horizontal="center" vertical="center" wrapText="1"/>
    </xf>
    <xf numFmtId="3" fontId="13" fillId="0" borderId="4" xfId="0" applyNumberFormat="1" applyFont="1" applyBorder="1" applyAlignment="1">
      <alignment horizontal="center" vertical="center" wrapText="1"/>
    </xf>
    <xf numFmtId="0" fontId="21" fillId="0" borderId="4" xfId="10" applyFont="1" applyFill="1" applyBorder="1" applyAlignment="1">
      <alignment horizontal="center" vertical="center" wrapText="1"/>
    </xf>
    <xf numFmtId="14" fontId="13" fillId="0" borderId="10" xfId="0" applyNumberFormat="1" applyFont="1" applyBorder="1" applyAlignment="1">
      <alignment horizontal="center" vertical="center" wrapText="1"/>
    </xf>
    <xf numFmtId="0" fontId="21" fillId="0" borderId="10" xfId="10" applyFont="1" applyFill="1" applyBorder="1" applyAlignment="1">
      <alignment horizontal="center" vertical="center" wrapText="1"/>
    </xf>
    <xf numFmtId="0" fontId="13" fillId="3" borderId="9" xfId="0" applyFont="1" applyFill="1" applyBorder="1" applyAlignment="1">
      <alignment horizontal="center" vertical="center" wrapText="1"/>
    </xf>
    <xf numFmtId="14" fontId="13" fillId="3" borderId="9" xfId="0" applyNumberFormat="1" applyFont="1" applyFill="1" applyBorder="1" applyAlignment="1">
      <alignment horizontal="center" vertical="center" wrapText="1"/>
    </xf>
    <xf numFmtId="0" fontId="3" fillId="3" borderId="9" xfId="0" applyFont="1" applyFill="1" applyBorder="1" applyAlignment="1">
      <alignment horizontal="center" vertical="center" wrapText="1"/>
    </xf>
    <xf numFmtId="0" fontId="23" fillId="3" borderId="9" xfId="10" applyFont="1" applyFill="1" applyBorder="1" applyAlignment="1">
      <alignment horizontal="center" vertical="center" wrapText="1"/>
    </xf>
    <xf numFmtId="0" fontId="13" fillId="3" borderId="4" xfId="0" applyFont="1" applyFill="1" applyBorder="1" applyAlignment="1">
      <alignment horizontal="justify" vertical="top" wrapText="1"/>
    </xf>
    <xf numFmtId="14" fontId="13" fillId="3" borderId="4" xfId="0" applyNumberFormat="1" applyFont="1" applyFill="1" applyBorder="1" applyAlignment="1">
      <alignment horizontal="justify" vertical="top" wrapText="1"/>
    </xf>
    <xf numFmtId="0" fontId="14" fillId="0" borderId="4" xfId="0" applyFont="1" applyBorder="1" applyAlignment="1">
      <alignment horizontal="center" vertical="center" wrapText="1"/>
    </xf>
    <xf numFmtId="0" fontId="11" fillId="0" borderId="0" xfId="2" applyFont="1" applyAlignment="1">
      <alignment horizontal="center" vertical="center" wrapText="1"/>
    </xf>
    <xf numFmtId="14" fontId="9" fillId="0" borderId="0" xfId="2" applyNumberFormat="1" applyFont="1" applyAlignment="1">
      <alignment horizontal="left" vertical="center" wrapText="1"/>
    </xf>
    <xf numFmtId="0" fontId="11" fillId="3" borderId="0" xfId="2" applyFont="1" applyFill="1" applyAlignment="1">
      <alignment horizontal="center" vertical="center"/>
    </xf>
    <xf numFmtId="0" fontId="15" fillId="0" borderId="4" xfId="1" applyFont="1" applyFill="1" applyBorder="1" applyAlignment="1">
      <alignment horizontal="center" vertical="center" wrapText="1"/>
    </xf>
    <xf numFmtId="14" fontId="15" fillId="0" borderId="4" xfId="1" applyNumberFormat="1" applyFont="1" applyFill="1" applyBorder="1" applyAlignment="1">
      <alignment horizontal="center" vertical="center" wrapText="1"/>
    </xf>
  </cellXfs>
  <cellStyles count="11">
    <cellStyle name="Bueno" xfId="1" builtinId="26"/>
    <cellStyle name="Hipervínculo" xfId="10" builtinId="8"/>
    <cellStyle name="Hipervínculo 2" xfId="3" xr:uid="{1BA24A20-27CF-442D-AF33-4D01B0551D25}"/>
    <cellStyle name="Hyperlink" xfId="7" xr:uid="{8EDDF042-67B1-4B18-8286-9A0D0B11A4F0}"/>
    <cellStyle name="Normal" xfId="0" builtinId="0"/>
    <cellStyle name="Normal 2" xfId="4" xr:uid="{A5B74E72-2998-4694-AF25-51AF359CA463}"/>
    <cellStyle name="Normal 2 2" xfId="8" xr:uid="{4EA0AF10-F4FC-45E5-AB63-DC2419D1E7BC}"/>
    <cellStyle name="Normal 3" xfId="5" xr:uid="{26F153B5-72CF-4C1A-A265-96FF8263E9D6}"/>
    <cellStyle name="Normal 4" xfId="6" xr:uid="{7E85E00D-05AC-4F0E-8FB1-B5382EA61925}"/>
    <cellStyle name="Normal 5" xfId="2" xr:uid="{21DB0B66-A199-4FA5-B267-8843E39E131F}"/>
    <cellStyle name="Normal 6" xfId="9" xr:uid="{A521FB10-B6DF-411B-B740-71435B5C88A9}"/>
  </cellStyles>
  <dxfs count="37">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val="0"/>
        <i val="0"/>
        <strike val="0"/>
        <condense val="0"/>
        <extend val="0"/>
        <outline val="0"/>
        <shadow val="0"/>
        <u val="none"/>
        <vertAlign val="baseline"/>
        <sz val="11"/>
        <color theme="1"/>
        <name val="Arial Narrow"/>
        <family val="2"/>
        <scheme val="none"/>
      </font>
    </dxf>
    <dxf>
      <font>
        <b val="0"/>
        <i val="0"/>
        <strike val="0"/>
        <condense val="0"/>
        <extend val="0"/>
        <outline val="0"/>
        <shadow val="0"/>
        <u val="none"/>
        <vertAlign val="baseline"/>
        <sz val="11"/>
        <color theme="1"/>
        <name val="Arial Narrow"/>
        <family val="2"/>
        <scheme val="none"/>
      </font>
    </dxf>
    <dxf>
      <font>
        <b val="0"/>
        <i val="0"/>
        <strike val="0"/>
        <condense val="0"/>
        <extend val="0"/>
        <outline val="0"/>
        <shadow val="0"/>
        <u val="none"/>
        <vertAlign val="baseline"/>
        <sz val="11"/>
        <color theme="1"/>
        <name val="Arial Narrow"/>
        <family val="2"/>
        <scheme val="none"/>
      </font>
    </dxf>
    <dxf>
      <font>
        <b val="0"/>
        <i val="0"/>
        <strike val="0"/>
        <condense val="0"/>
        <extend val="0"/>
        <outline val="0"/>
        <shadow val="0"/>
        <u val="none"/>
        <vertAlign val="baseline"/>
        <sz val="11"/>
        <color theme="1"/>
        <name val="Arial Narrow"/>
        <family val="2"/>
        <scheme val="none"/>
      </font>
    </dxf>
    <dxf>
      <font>
        <b val="0"/>
        <i val="0"/>
        <strike val="0"/>
        <condense val="0"/>
        <extend val="0"/>
        <outline val="0"/>
        <shadow val="0"/>
        <u val="none"/>
        <vertAlign val="baseline"/>
        <sz val="11"/>
        <color theme="1"/>
        <name val="Arial Narrow"/>
        <family val="2"/>
        <scheme val="none"/>
      </font>
    </dxf>
    <dxf>
      <font>
        <b val="0"/>
        <i val="0"/>
        <strike val="0"/>
        <condense val="0"/>
        <extend val="0"/>
        <outline val="0"/>
        <shadow val="0"/>
        <u val="none"/>
        <vertAlign val="baseline"/>
        <sz val="11"/>
        <color theme="1"/>
        <name val="Arial Narrow"/>
        <family val="2"/>
        <scheme val="none"/>
      </font>
    </dxf>
    <dxf>
      <font>
        <b val="0"/>
        <i val="0"/>
        <strike val="0"/>
        <condense val="0"/>
        <extend val="0"/>
        <outline val="0"/>
        <shadow val="0"/>
        <u val="none"/>
        <vertAlign val="baseline"/>
        <sz val="11"/>
        <color theme="1"/>
        <name val="Arial Narrow"/>
        <family val="2"/>
        <scheme val="none"/>
      </font>
    </dxf>
    <dxf>
      <font>
        <b val="0"/>
        <i val="0"/>
        <strike val="0"/>
        <condense val="0"/>
        <extend val="0"/>
        <outline val="0"/>
        <shadow val="0"/>
        <u val="none"/>
        <vertAlign val="baseline"/>
        <sz val="11"/>
        <color theme="1"/>
        <name val="Arial Narrow"/>
        <family val="2"/>
        <scheme val="none"/>
      </font>
    </dxf>
    <dxf>
      <font>
        <b val="0"/>
        <i val="0"/>
        <strike val="0"/>
        <condense val="0"/>
        <extend val="0"/>
        <outline val="0"/>
        <shadow val="0"/>
        <u val="none"/>
        <vertAlign val="baseline"/>
        <sz val="11"/>
        <color theme="1"/>
        <name val="Arial Narrow"/>
        <family val="2"/>
        <scheme val="none"/>
      </font>
    </dxf>
    <dxf>
      <font>
        <b val="0"/>
        <i val="0"/>
        <strike val="0"/>
        <condense val="0"/>
        <extend val="0"/>
        <outline val="0"/>
        <shadow val="0"/>
        <u val="none"/>
        <vertAlign val="baseline"/>
        <sz val="11"/>
        <color theme="1"/>
        <name val="Arial Narrow"/>
        <family val="2"/>
        <scheme val="none"/>
      </font>
    </dxf>
    <dxf>
      <font>
        <b val="0"/>
        <i val="0"/>
        <strike val="0"/>
        <condense val="0"/>
        <extend val="0"/>
        <outline val="0"/>
        <shadow val="0"/>
        <u val="none"/>
        <vertAlign val="baseline"/>
        <sz val="11"/>
        <color theme="1"/>
        <name val="Arial Narrow"/>
        <family val="2"/>
        <scheme val="none"/>
      </font>
    </dxf>
    <dxf>
      <font>
        <b val="0"/>
        <i val="0"/>
        <strike val="0"/>
        <condense val="0"/>
        <extend val="0"/>
        <outline val="0"/>
        <shadow val="0"/>
        <u val="none"/>
        <vertAlign val="baseline"/>
        <sz val="11"/>
        <color theme="1"/>
        <name val="Arial Narrow"/>
        <family val="2"/>
        <scheme val="none"/>
      </font>
    </dxf>
    <dxf>
      <font>
        <strike val="0"/>
        <outline val="0"/>
        <shadow val="0"/>
        <u val="none"/>
        <vertAlign val="baseline"/>
        <name val="Arial Narrow"/>
        <family val="2"/>
        <scheme val="none"/>
      </font>
    </dxf>
    <dxf>
      <font>
        <strike val="0"/>
        <outline val="0"/>
        <shadow val="0"/>
        <u val="none"/>
        <vertAlign val="baseline"/>
        <name val="Arial Narrow"/>
        <family val="2"/>
        <scheme val="none"/>
      </font>
    </dxf>
    <dxf>
      <font>
        <strike val="0"/>
        <outline val="0"/>
        <shadow val="0"/>
        <u val="none"/>
        <vertAlign val="baseline"/>
        <name val="Arial Narrow"/>
        <family val="2"/>
        <scheme val="none"/>
      </font>
    </dxf>
    <dxf>
      <font>
        <strike val="0"/>
        <outline val="0"/>
        <shadow val="0"/>
        <u val="none"/>
        <vertAlign val="baseline"/>
        <name val="Arial Narrow"/>
        <family val="2"/>
        <scheme val="none"/>
      </font>
    </dxf>
    <dxf>
      <font>
        <strike val="0"/>
        <outline val="0"/>
        <shadow val="0"/>
        <u val="none"/>
        <vertAlign val="baseline"/>
        <name val="Arial Narrow"/>
        <family val="2"/>
        <scheme val="none"/>
      </font>
    </dxf>
    <dxf>
      <font>
        <strike val="0"/>
        <outline val="0"/>
        <shadow val="0"/>
        <u val="none"/>
        <vertAlign val="baseline"/>
        <name val="Arial Narrow"/>
        <family val="2"/>
        <scheme val="none"/>
      </font>
    </dxf>
    <dxf>
      <font>
        <strike val="0"/>
        <outline val="0"/>
        <shadow val="0"/>
        <u val="none"/>
        <vertAlign val="baseline"/>
        <name val="Arial Narrow"/>
        <family val="2"/>
        <scheme val="none"/>
      </font>
    </dxf>
    <dxf>
      <font>
        <strike val="0"/>
        <outline val="0"/>
        <shadow val="0"/>
        <u val="none"/>
        <vertAlign val="baseline"/>
        <name val="Arial Narrow"/>
        <family val="2"/>
        <scheme val="none"/>
      </font>
    </dxf>
    <dxf>
      <font>
        <strike val="0"/>
        <outline val="0"/>
        <shadow val="0"/>
        <u val="none"/>
        <vertAlign val="baseline"/>
        <name val="Arial Narrow"/>
        <family val="2"/>
        <scheme val="none"/>
      </font>
    </dxf>
    <dxf>
      <font>
        <strike val="0"/>
        <outline val="0"/>
        <shadow val="0"/>
        <u val="none"/>
        <vertAlign val="baseline"/>
        <name val="Arial Narrow"/>
        <family val="2"/>
        <scheme val="none"/>
      </font>
    </dxf>
    <dxf>
      <font>
        <strike val="0"/>
        <outline val="0"/>
        <shadow val="0"/>
        <u val="none"/>
        <vertAlign val="baseline"/>
        <name val="Arial Narrow"/>
        <family val="2"/>
        <scheme val="none"/>
      </font>
    </dxf>
    <dxf>
      <font>
        <strike val="0"/>
        <outline val="0"/>
        <shadow val="0"/>
        <u val="none"/>
        <vertAlign val="baseline"/>
        <name val="Arial Narrow"/>
        <family val="2"/>
        <scheme val="none"/>
      </font>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dxf>
    <dxf>
      <font>
        <b/>
        <i val="0"/>
        <strike val="0"/>
        <condense val="0"/>
        <extend val="0"/>
        <outline val="0"/>
        <shadow val="0"/>
        <u val="none"/>
        <vertAlign val="baseline"/>
        <sz val="11"/>
        <color theme="0"/>
        <name val="Calibri"/>
        <family val="2"/>
        <scheme val="minor"/>
      </font>
      <fill>
        <patternFill patternType="solid">
          <fgColor theme="4"/>
          <bgColor theme="4"/>
        </patternFill>
      </fill>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E079628B-37DD-4E62-808D-39B007BDC52A}">
      <tableStyleElement type="wholeTable" dxfId="36"/>
      <tableStyleElement type="headerRow" dxfId="3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1438274</xdr:colOff>
      <xdr:row>0</xdr:row>
      <xdr:rowOff>190501</xdr:rowOff>
    </xdr:from>
    <xdr:to>
      <xdr:col>29</xdr:col>
      <xdr:colOff>85724</xdr:colOff>
      <xdr:row>2</xdr:row>
      <xdr:rowOff>152401</xdr:rowOff>
    </xdr:to>
    <xdr:sp macro="" textlink="">
      <xdr:nvSpPr>
        <xdr:cNvPr id="4" name="AutoShape 2">
          <a:extLst>
            <a:ext uri="{FF2B5EF4-FFF2-40B4-BE49-F238E27FC236}">
              <a16:creationId xmlns:a16="http://schemas.microsoft.com/office/drawing/2014/main" id="{78D1C23E-8AC8-450E-ABFD-E8F672CA3844}"/>
            </a:ext>
          </a:extLst>
        </xdr:cNvPr>
        <xdr:cNvSpPr>
          <a:spLocks/>
        </xdr:cNvSpPr>
      </xdr:nvSpPr>
      <xdr:spPr bwMode="auto">
        <a:xfrm>
          <a:off x="2914649" y="190501"/>
          <a:ext cx="28241625" cy="647700"/>
        </a:xfrm>
        <a:prstGeom prst="roundRect">
          <a:avLst>
            <a:gd name="adj" fmla="val 16667"/>
          </a:avLst>
        </a:prstGeom>
        <a:solidFill>
          <a:schemeClr val="lt1">
            <a:lumMod val="100000"/>
            <a:lumOff val="0"/>
          </a:schemeClr>
        </a:solidFill>
        <a:ln w="31750" cmpd="sng">
          <a:solidFill>
            <a:schemeClr val="accent2"/>
          </a:solidFill>
          <a:prstDash val="solid"/>
          <a:round/>
          <a:headEnd/>
          <a:tailEnd/>
        </a:ln>
        <a:effectLst/>
      </xdr:spPr>
      <xdr:txBody>
        <a:bodyPr rot="0" vert="horz" wrap="square" lIns="91440" tIns="45720" rIns="91440" bIns="45720" anchor="t" anchorCtr="0" upright="1">
          <a:noAutofit/>
        </a:bodyPr>
        <a:lstStyle/>
        <a:p>
          <a:pPr marL="0" indent="0" algn="ctr">
            <a:spcAft>
              <a:spcPts val="0"/>
            </a:spcAft>
          </a:pPr>
          <a:endParaRPr lang="es-ES" sz="700">
            <a:solidFill>
              <a:srgbClr val="000000"/>
            </a:solidFill>
            <a:effectLst/>
            <a:latin typeface="Calibri" panose="020F0502020204030204" pitchFamily="34" charset="0"/>
            <a:ea typeface="Times New Roman" panose="02020603050405020304" pitchFamily="18" charset="0"/>
            <a:cs typeface="+mn-cs"/>
          </a:endParaRPr>
        </a:p>
        <a:p>
          <a:pPr marL="0" indent="0" algn="ctr">
            <a:spcAft>
              <a:spcPts val="0"/>
            </a:spcAft>
          </a:pPr>
          <a:r>
            <a:rPr lang="es-ES" sz="1100" b="1">
              <a:solidFill>
                <a:srgbClr val="000000"/>
              </a:solidFill>
              <a:effectLst/>
              <a:latin typeface="Arial Narrow" panose="020B0606020202030204" pitchFamily="34" charset="0"/>
              <a:ea typeface="Times New Roman" panose="02020603050405020304" pitchFamily="18" charset="0"/>
              <a:cs typeface="+mn-cs"/>
            </a:rPr>
            <a:t>Proceso de Gestión de TIC</a:t>
          </a:r>
          <a:endParaRPr lang="es-CO" sz="1100" b="1">
            <a:solidFill>
              <a:srgbClr val="000000"/>
            </a:solidFill>
            <a:effectLst/>
            <a:latin typeface="Arial Narrow" panose="020B0606020202030204" pitchFamily="34" charset="0"/>
            <a:ea typeface="Times New Roman" panose="02020603050405020304" pitchFamily="18" charset="0"/>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lang="es-ES" sz="1100" b="1">
              <a:solidFill>
                <a:srgbClr val="000000"/>
              </a:solidFill>
              <a:effectLst/>
              <a:latin typeface="Arial Narrow" panose="020B0606020202030204" pitchFamily="34" charset="0"/>
              <a:ea typeface="Times New Roman" panose="02020603050405020304" pitchFamily="18" charset="0"/>
              <a:cs typeface="+mn-cs"/>
            </a:rPr>
            <a:t>Registro, actualización y clasificación de activos de información</a:t>
          </a:r>
          <a:endParaRPr lang="es-CO" sz="1100" b="1">
            <a:solidFill>
              <a:srgbClr val="000000"/>
            </a:solidFill>
            <a:effectLst/>
            <a:latin typeface="Arial Narrow" panose="020B0606020202030204" pitchFamily="34" charset="0"/>
            <a:ea typeface="Times New Roman" panose="02020603050405020304" pitchFamily="18" charset="0"/>
            <a:cs typeface="+mn-cs"/>
          </a:endParaRPr>
        </a:p>
        <a:p>
          <a:pPr marL="0" indent="0" algn="ctr">
            <a:spcAft>
              <a:spcPts val="0"/>
            </a:spcAft>
          </a:pPr>
          <a:endParaRPr lang="es-CO" sz="700">
            <a:solidFill>
              <a:srgbClr val="000000"/>
            </a:solidFill>
            <a:effectLst/>
            <a:latin typeface="Calibri" panose="020F0502020204030204" pitchFamily="34" charset="0"/>
            <a:ea typeface="Times New Roman" panose="02020603050405020304" pitchFamily="18" charset="0"/>
            <a:cs typeface="+mn-cs"/>
          </a:endParaRPr>
        </a:p>
      </xdr:txBody>
    </xdr:sp>
    <xdr:clientData/>
  </xdr:twoCellAnchor>
  <xdr:twoCellAnchor>
    <xdr:from>
      <xdr:col>29</xdr:col>
      <xdr:colOff>257175</xdr:colOff>
      <xdr:row>0</xdr:row>
      <xdr:rowOff>152400</xdr:rowOff>
    </xdr:from>
    <xdr:to>
      <xdr:col>33</xdr:col>
      <xdr:colOff>790575</xdr:colOff>
      <xdr:row>2</xdr:row>
      <xdr:rowOff>180975</xdr:rowOff>
    </xdr:to>
    <xdr:sp macro="" textlink="">
      <xdr:nvSpPr>
        <xdr:cNvPr id="6" name="AutoShape 3">
          <a:extLst>
            <a:ext uri="{FF2B5EF4-FFF2-40B4-BE49-F238E27FC236}">
              <a16:creationId xmlns:a16="http://schemas.microsoft.com/office/drawing/2014/main" id="{98B8982C-6E69-470D-BC0E-BCE1747D0550}"/>
            </a:ext>
          </a:extLst>
        </xdr:cNvPr>
        <xdr:cNvSpPr>
          <a:spLocks/>
        </xdr:cNvSpPr>
      </xdr:nvSpPr>
      <xdr:spPr bwMode="auto">
        <a:xfrm>
          <a:off x="30832425" y="152400"/>
          <a:ext cx="4038600" cy="714375"/>
        </a:xfrm>
        <a:prstGeom prst="roundRect">
          <a:avLst>
            <a:gd name="adj" fmla="val 16667"/>
          </a:avLst>
        </a:prstGeom>
        <a:solidFill>
          <a:schemeClr val="lt1">
            <a:lumMod val="100000"/>
            <a:lumOff val="0"/>
          </a:schemeClr>
        </a:solidFill>
        <a:ln w="31750" cmpd="sng">
          <a:solidFill>
            <a:schemeClr val="accent2"/>
          </a:solidFill>
          <a:prstDash val="solid"/>
          <a:round/>
          <a:headEnd/>
          <a:tailEnd/>
        </a:ln>
        <a:effectLst/>
      </xdr:spPr>
      <xdr:txBody>
        <a:bodyPr rot="0" vert="horz" wrap="square" lIns="91440" tIns="45720" rIns="91440" bIns="45720" anchor="t" anchorCtr="0" upright="1">
          <a:noAutofit/>
        </a:bodyPr>
        <a:lstStyle/>
        <a:p>
          <a:pPr algn="ctr">
            <a:spcAft>
              <a:spcPts val="0"/>
            </a:spcAft>
          </a:pPr>
          <a:r>
            <a:rPr lang="es-ES" sz="700">
              <a:solidFill>
                <a:srgbClr val="000000"/>
              </a:solidFill>
              <a:effectLst/>
              <a:latin typeface="Calibri" panose="020F0502020204030204" pitchFamily="34" charset="0"/>
              <a:ea typeface="Times New Roman" panose="02020603050405020304" pitchFamily="18" charset="0"/>
            </a:rPr>
            <a:t> </a:t>
          </a:r>
          <a:endParaRPr lang="es-CO" sz="1200">
            <a:solidFill>
              <a:srgbClr val="000000"/>
            </a:solidFill>
            <a:effectLst/>
            <a:latin typeface="Arial" panose="020B0604020202020204" pitchFamily="34" charset="0"/>
            <a:ea typeface="Times New Roman" panose="02020603050405020304" pitchFamily="18" charset="0"/>
          </a:endParaRPr>
        </a:p>
      </xdr:txBody>
    </xdr:sp>
    <xdr:clientData/>
  </xdr:twoCellAnchor>
  <xdr:twoCellAnchor>
    <xdr:from>
      <xdr:col>30</xdr:col>
      <xdr:colOff>180975</xdr:colOff>
      <xdr:row>0</xdr:row>
      <xdr:rowOff>219075</xdr:rowOff>
    </xdr:from>
    <xdr:to>
      <xdr:col>33</xdr:col>
      <xdr:colOff>1047750</xdr:colOff>
      <xdr:row>2</xdr:row>
      <xdr:rowOff>159770</xdr:rowOff>
    </xdr:to>
    <xdr:sp macro="" textlink="">
      <xdr:nvSpPr>
        <xdr:cNvPr id="7" name="CuadroTexto 6">
          <a:extLst>
            <a:ext uri="{FF2B5EF4-FFF2-40B4-BE49-F238E27FC236}">
              <a16:creationId xmlns:a16="http://schemas.microsoft.com/office/drawing/2014/main" id="{4A5BBC46-BD08-4429-899E-C83BF98F27BE}"/>
            </a:ext>
          </a:extLst>
        </xdr:cNvPr>
        <xdr:cNvSpPr txBox="1"/>
      </xdr:nvSpPr>
      <xdr:spPr>
        <a:xfrm>
          <a:off x="30632400" y="219075"/>
          <a:ext cx="3533775" cy="6264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b="1">
              <a:latin typeface="Arial Narrow" panose="020B0606020202030204" pitchFamily="34" charset="0"/>
            </a:rPr>
            <a:t>Código:</a:t>
          </a:r>
          <a:r>
            <a:rPr lang="es-CO" sz="1100" b="1" baseline="0">
              <a:latin typeface="Arial Narrow" panose="020B0606020202030204" pitchFamily="34" charset="0"/>
            </a:rPr>
            <a:t> </a:t>
          </a:r>
          <a:r>
            <a:rPr lang="es-CO" sz="1100" baseline="0">
              <a:latin typeface="Arial Narrow" panose="020B0606020202030204" pitchFamily="34" charset="0"/>
            </a:rPr>
            <a:t>TIC-FR-010</a:t>
          </a:r>
        </a:p>
        <a:p>
          <a:r>
            <a:rPr lang="es-CO" sz="1100" b="1" baseline="0">
              <a:latin typeface="Arial Narrow" panose="020B0606020202030204" pitchFamily="34" charset="0"/>
            </a:rPr>
            <a:t>Versión: </a:t>
          </a:r>
          <a:r>
            <a:rPr lang="es-CO" sz="1100" baseline="0">
              <a:latin typeface="Arial Narrow" panose="020B0606020202030204" pitchFamily="34" charset="0"/>
            </a:rPr>
            <a:t>3</a:t>
          </a:r>
        </a:p>
        <a:p>
          <a:r>
            <a:rPr lang="es-CO" sz="1100" b="1" baseline="0">
              <a:latin typeface="Arial Narrow" panose="020B0606020202030204" pitchFamily="34" charset="0"/>
            </a:rPr>
            <a:t>Fecha de aprobación: </a:t>
          </a:r>
          <a:r>
            <a:rPr lang="es-CO" sz="1100" b="0" baseline="0">
              <a:latin typeface="Arial Narrow" panose="020B0606020202030204" pitchFamily="34" charset="0"/>
            </a:rPr>
            <a:t>27</a:t>
          </a:r>
          <a:r>
            <a:rPr lang="es-CO" sz="1100" baseline="0">
              <a:latin typeface="Arial Narrow" panose="020B0606020202030204" pitchFamily="34" charset="0"/>
            </a:rPr>
            <a:t>-feb-2023</a:t>
          </a:r>
          <a:endParaRPr lang="es-CO" sz="1100">
            <a:latin typeface="Arial Narrow" panose="020B0606020202030204" pitchFamily="34" charset="0"/>
          </a:endParaRPr>
        </a:p>
      </xdr:txBody>
    </xdr:sp>
    <xdr:clientData/>
  </xdr:twoCellAnchor>
  <xdr:twoCellAnchor editAs="oneCell">
    <xdr:from>
      <xdr:col>1</xdr:col>
      <xdr:colOff>295275</xdr:colOff>
      <xdr:row>0</xdr:row>
      <xdr:rowOff>123825</xdr:rowOff>
    </xdr:from>
    <xdr:to>
      <xdr:col>2</xdr:col>
      <xdr:colOff>695166</xdr:colOff>
      <xdr:row>2</xdr:row>
      <xdr:rowOff>219075</xdr:rowOff>
    </xdr:to>
    <xdr:pic>
      <xdr:nvPicPr>
        <xdr:cNvPr id="2" name="Imagen 1" descr="Imagen que contiene Logotipo&#10;&#10;Descripción generada automáticamente">
          <a:extLst>
            <a:ext uri="{FF2B5EF4-FFF2-40B4-BE49-F238E27FC236}">
              <a16:creationId xmlns:a16="http://schemas.microsoft.com/office/drawing/2014/main" id="{5A0544A7-92F3-A162-E84D-BD1325EE741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123825"/>
          <a:ext cx="1425416" cy="7810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karentorres\Downloads\Activos_Informacion_PYP_TRANSITO%20(1).xlsx" TargetMode="External"/><Relationship Id="rId1" Type="http://schemas.openxmlformats.org/officeDocument/2006/relationships/externalLinkPath" Target="https://supertransporte.sharepoint.com/Users/karentorres/Downloads/Activos_Informacion_PYP_TRANSITO%20(1).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file:///C:\Users\rubenbuitrago\Desktop\Activos%20de%20Informaci&#243;n%20OKK\TIC-FR-010%20V3%20Registro%20actualizaci&#243;n%20y%20clasificaci&#243;n%20de%20activos%20-%20%20Direcci&#243;n%20de%20Investigaciones%20de%20Puertos..xlsx" TargetMode="External"/><Relationship Id="rId2" Type="http://schemas.microsoft.com/office/2019/04/relationships/externalLinkLongPath" Target="https://supertransporte.sharepoint.com/sites/GrupoTics/Documentos%20compartidos/PLANES%20-%202026/ACTIVOS%20DE%20INFORMACI&#211;N%202026/TIC-FR-010%20V3%20Registro%20actualizaci&#243;n%20y%20clasificaci&#243;n%20de%20activos%20-%20%20Direcci&#243;n%20de%20Investigaciones%20de%20Puertos..xlsx?E5481EC8" TargetMode="External"/><Relationship Id="rId1" Type="http://schemas.openxmlformats.org/officeDocument/2006/relationships/externalLinkPath" Target="file:///\\E5481EC8\TIC-FR-010%20V3%20Registro%20actualizaci&#243;n%20y%20clasificaci&#243;n%20de%20activos%20-%20%20Direcci&#243;n%20de%20Investigaciones%20de%20Puertos..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rubenbuitrago\Desktop\Activos%20de%20Informaci&#243;n%20OKK\TIC-FR-010_V3_2025_Registro%20activos_Informacion_Oficina%20%20Control%20Interno.xlsx" TargetMode="External"/><Relationship Id="rId1" Type="http://schemas.openxmlformats.org/officeDocument/2006/relationships/externalLinkPath" Target="https://supertransporte.sharepoint.com/sites/GrupoTics/Documentos%20compartidos/PLANES%20-%202026/ACTIVOS%20DE%20INFORMACI&#211;N%202026/TIC-FR-010_V3_2025_Registro%20activos_Informacion_Oficina%20%20Control%20Interno.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Z:\OCI_2024\200_DOCT%20APOYO\DOCUMENTOS%20APOYO%20OTIC%202024\Activos%20de%20la%20informaci&#243;n%20vigencia%202023\TIC-FR-010%20V3_activos%20Informaci&#243;n%20OCI%202023_26mar2024.xlsx" TargetMode="External"/><Relationship Id="rId1" Type="http://schemas.openxmlformats.org/officeDocument/2006/relationships/externalLinkPath" Target="file:///S:\OCI_2024\200_DOCT%20APOYO\DOCUMENTOS%20APOYO%20OTIC%202024\Activos%20de%20la%20informaci&#243;n%20vigencia%202023\TIC-FR-010%20V3_activos%20Informaci&#243;n%20OCI%202023_26mar2024.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rubenbuitrago\Desktop\Activos%20de%20Informaci&#243;n%20OKK\Registro%20actualizaci&#243;n%20y%20clasificaci&#243;n%20de%20activos%20de%20Informaci&#243;n%202026.xlsx" TargetMode="External"/><Relationship Id="rId1" Type="http://schemas.openxmlformats.org/officeDocument/2006/relationships/externalLinkPath" Target="https://supertransporte.sharepoint.com/sites/GrupoTics/Documentos%20compartidos/PLANES%20-%202026/ACTIVOS%20DE%20INFORMACI&#211;N%202026/Registro%20actualizaci&#243;n%20y%20clasificaci&#243;n%20de%20activos%20de%20Informaci&#243;n%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CTIVOS"/>
      <sheetName val="CATEGORIAS"/>
      <sheetName val="LISTAS"/>
      <sheetName val="Activos_Informacion_PYP_TRANSIT"/>
    </sheetNames>
    <sheetDataSet>
      <sheetData sheetId="0"/>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ACTIVOS"/>
      <sheetName val="CATEGORIAS"/>
      <sheetName val="LISTAS"/>
      <sheetName val="TIC-FR-010 V3 Registro actualiz"/>
    </sheetNames>
    <sheetDataSet>
      <sheetData sheetId="0"/>
      <sheetData sheetId="1"/>
      <sheetData sheetId="2"/>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CTIVOS"/>
      <sheetName val="CATEGORIAS"/>
      <sheetName val="LISTAS"/>
      <sheetName val="TIC-FR-010_V3_2025_Registro act"/>
    </sheetNames>
    <sheetDataSet>
      <sheetData sheetId="0" refreshError="1"/>
      <sheetData sheetId="1" refreshError="1"/>
      <sheetData sheetId="2"/>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CTIVOS"/>
      <sheetName val="CATEGORIAS"/>
    </sheetNames>
    <sheetDataSet>
      <sheetData sheetId="0">
        <row r="8">
          <cell r="D8" t="str">
            <v>INFORMES EVALUACIÓN PAA</v>
          </cell>
        </row>
      </sheetData>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CTIVOS"/>
      <sheetName val="CATEGORIAS"/>
      <sheetName val="LISTAS"/>
      <sheetName val="Registro actualización y clasif"/>
    </sheetNames>
    <sheetDataSet>
      <sheetData sheetId="0"/>
      <sheetData sheetId="1"/>
      <sheetData sheetId="2"/>
      <sheetData sheetId="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87F1EDD-EC1C-4CE6-8D1E-F3545117B24D}" name="INFORMES" displayName="INFORMES" ref="P1:P12" totalsRowShown="0">
  <autoFilter ref="P1:P12" xr:uid="{787F1EDD-EC1C-4CE6-8D1E-F3545117B24D}"/>
  <tableColumns count="1">
    <tableColumn id="1" xr3:uid="{02B6C265-8B13-44DD-8115-8B9A997DB263}" name="INFORMES"/>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B15F694-5027-4067-AA52-7734F7178B2D}" name="RESOLUCIONES" displayName="RESOLUCIONES" ref="AB1:AB2" totalsRowShown="0">
  <autoFilter ref="AB1:AB2" xr:uid="{0B15F694-5027-4067-AA52-7734F7178B2D}"/>
  <tableColumns count="1">
    <tableColumn id="1" xr3:uid="{166BE984-7390-40E5-B61A-C2788391B037}" name="RESOLUCIONES"/>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EF70540-4713-451F-9B85-502D0601F159}" name="DERECHOS_PETICION" displayName="DERECHOS_PETICION" ref="M1:M2" totalsRowShown="0">
  <autoFilter ref="M1:M2" xr:uid="{0EF70540-4713-451F-9B85-502D0601F159}"/>
  <tableColumns count="1">
    <tableColumn id="1" xr3:uid="{733CC475-4E3A-40F0-9AD4-5C861B841F1E}" name="DERECHOS_PETICIO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AF0B1578-0341-4D74-AA97-1C85E9724229}" name="PQRS" displayName="PQRS" ref="X1:X2" totalsRowShown="0">
  <autoFilter ref="X1:X2" xr:uid="{AF0B1578-0341-4D74-AA97-1C85E9724229}"/>
  <tableColumns count="1">
    <tableColumn id="1" xr3:uid="{39E7CBC0-BE59-4010-92D1-70AA7CDE629D}" name="PQRS"/>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A0FB5E04-5F70-475D-B0A1-568C220210A5}" name="CERTIFICACIONES" displayName="CERTIFICACIONES" ref="E1:E2" totalsRowShown="0">
  <autoFilter ref="E1:E2" xr:uid="{A0FB5E04-5F70-475D-B0A1-568C220210A5}"/>
  <tableColumns count="1">
    <tableColumn id="1" xr3:uid="{582BCE1E-7FEF-479D-8D76-17030145CB20}" name="CERTIFICACIONES"/>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F8EA6533-CC5C-41C9-949D-0709E6FACB70}" name="CONVENIOS" displayName="CONVENIOS" ref="J1:J8" totalsRowShown="0">
  <autoFilter ref="J1:J8" xr:uid="{F8EA6533-CC5C-41C9-949D-0709E6FACB70}"/>
  <tableColumns count="1">
    <tableColumn id="1" xr3:uid="{288A5993-64C3-46B6-BB9F-DEA2410A0137}" name="CONVENIOS"/>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7FEE93BD-118A-4551-B609-D82F232D1A0B}" name="CORRESPONDENCIA" displayName="CORRESPONDENCIA" ref="K1:K2" totalsRowShown="0">
  <autoFilter ref="K1:K2" xr:uid="{7FEE93BD-118A-4551-B609-D82F232D1A0B}"/>
  <tableColumns count="1">
    <tableColumn id="1" xr3:uid="{B81F4C5B-EBBD-42F2-92C9-575C9245B772}" name="CORRESPONDENCIA"/>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D6FD9026-0429-4555-8C2D-E6059031D782}" name="AUDITORIAS" displayName="AUDITORIAS" ref="D1:D2" totalsRowShown="0">
  <autoFilter ref="D1:D2" xr:uid="{D6FD9026-0429-4555-8C2D-E6059031D782}"/>
  <tableColumns count="1">
    <tableColumn id="1" xr3:uid="{46C65924-9CCF-4A82-B604-D0F1BB23444F}" name="AUDITORIAS"/>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5C9EF24D-6A16-48DF-A1DE-A9047E49EE8D}" name="LIBROS" displayName="LIBROS" ref="S1:S2" totalsRowShown="0">
  <autoFilter ref="S1:S2" xr:uid="{5C9EF24D-6A16-48DF-A1DE-A9047E49EE8D}"/>
  <tableColumns count="1">
    <tableColumn id="1" xr3:uid="{A13C7995-08AF-420C-BB6B-0A0C3D2DCB26}" name="LIBROS"/>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5A8C830A-44E9-43A0-A72D-4CA8009C4843}" name="ESTADOS_FINANCIEROS" displayName="ESTADOS_FINANCIEROS" ref="N1:N3" totalsRowShown="0">
  <autoFilter ref="N1:N3" xr:uid="{5A8C830A-44E9-43A0-A72D-4CA8009C4843}"/>
  <tableColumns count="1">
    <tableColumn id="1" xr3:uid="{2D0D4599-9D08-4CFA-A105-2A122B8FC2AB}" name="ESTADOS_FINANCIEROS"/>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578D9D3A-D579-4A7C-9194-FA1B08908D3E}" name="DECLARACIONES_TRIBUTARIAS" displayName="DECLARACIONES_TRIBUTARIAS" ref="L1:L7" totalsRowShown="0">
  <autoFilter ref="L1:L7" xr:uid="{578D9D3A-D579-4A7C-9194-FA1B08908D3E}"/>
  <tableColumns count="1">
    <tableColumn id="1" xr3:uid="{D019023E-C8C3-4A92-8720-819FBF4094E4}" name="DECLARACIONES_TRIBUTARIAS"/>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788A015-A039-4A8B-8FF0-83676C55B242}" name="ACTAS" displayName="ACTAS" ref="B1:B19" totalsRowShown="0">
  <autoFilter ref="B1:B19" xr:uid="{2788A015-A039-4A8B-8FF0-83676C55B242}"/>
  <tableColumns count="1">
    <tableColumn id="1" xr3:uid="{95B296B9-7408-41C3-8933-1F55A4372E2E}" name="ACTAS"/>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5696081E-66AB-4844-A0EB-CF0B9A990680}" name="INSTRUMENTOS_CONTROL" displayName="INSTRUMENTOS_CONTROL" ref="R1:R2" totalsRowShown="0">
  <autoFilter ref="R1:R2" xr:uid="{5696081E-66AB-4844-A0EB-CF0B9A990680}"/>
  <tableColumns count="1">
    <tableColumn id="1" xr3:uid="{12C43EF2-DA29-4616-848B-DED93D25F481}" name="INSTRUMENTOS_CONTROL"/>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759C9DD0-BB10-452A-A09F-19EA1FC7F21E}" name="ASISTENCIA_TECNICA" displayName="ASISTENCIA_TECNICA" ref="C1:C2" totalsRowShown="0">
  <autoFilter ref="C1:C2" xr:uid="{759C9DD0-BB10-452A-A09F-19EA1FC7F21E}"/>
  <tableColumns count="1">
    <tableColumn id="1" xr3:uid="{A6D1687B-1E44-4154-B1BC-B205D5A7EB08}" name="ASISTENCIA_TECNICA"/>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44060DC3-2B5D-4D34-94B2-4B75E85E285D}" name="PROCESOS_DISCIPLINARIOS" displayName="PROCESOS_DISCIPLINARIOS" ref="Y1:Y2" totalsRowShown="0">
  <autoFilter ref="Y1:Y2" xr:uid="{44060DC3-2B5D-4D34-94B2-4B75E85E285D}"/>
  <tableColumns count="1">
    <tableColumn id="1" xr3:uid="{F0301774-8E3F-404E-BE27-FA0E76C7A3A8}" name="PROCESOS_DISCIPLINARIOS"/>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2C3BB66-6479-4514-90FD-CCF22F36674B}" name="LIBROS_CONTABLES" displayName="LIBROS_CONTABLES" ref="T1:T10" totalsRowShown="0">
  <autoFilter ref="T1:T10" xr:uid="{02C3BB66-6479-4514-90FD-CCF22F36674B}"/>
  <tableColumns count="1">
    <tableColumn id="1" xr3:uid="{38CB9979-4D6A-4C65-BB72-D31F92F0617E}" name="LIBROS_CONTABLES"/>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F82142F4-5CB8-4269-B0A4-4D4D4A0B2C4E}" name="COMPROBANTES_CONTABLES" displayName="COMPROBANTES_CONTABLES" ref="F1:F2" totalsRowShown="0">
  <autoFilter ref="F1:F2" xr:uid="{F82142F4-5CB8-4269-B0A4-4D4D4A0B2C4E}"/>
  <tableColumns count="1">
    <tableColumn id="1" xr3:uid="{5FEAC373-6958-46E5-A675-3675038BDFEC}" name="COMPROBANTES_CONTABLES"/>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EEBC6FBF-42B5-42CC-8DB7-2146FEA582A3}" name="PLANES_DE_TRANSFERENCIA_DOCUMENTALES" displayName="PLANES_DE_TRANSFERENCIA_DOCUMENTALES" ref="W1:W3" totalsRowShown="0">
  <autoFilter ref="W1:W3" xr:uid="{EEBC6FBF-42B5-42CC-8DB7-2146FEA582A3}"/>
  <tableColumns count="1">
    <tableColumn id="1" xr3:uid="{B2910C71-8BCA-4E12-927C-369BDFAD561C}" name="PLANES_DE_TRANSFERENCIA_DOCUMENTALES"/>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1C6FF654-4690-4A00-8EB9-F373F35806EE}" name="ACCIONES_CONSTITUCIONALES" displayName="ACCIONES_CONSTITUCIONALES" ref="A1:A5" totalsRowShown="0">
  <autoFilter ref="A1:A5" xr:uid="{1C6FF654-4690-4A00-8EB9-F373F35806EE}"/>
  <tableColumns count="1">
    <tableColumn id="1" xr3:uid="{CB174714-C3B3-4DC5-8EC4-0E5E634F18E9}" name="ACCIONES_CONSTITUCIONALES"/>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73313D9-EE6F-4C90-B21D-9CEEB3B80AD7}" name="MANUALES4" displayName="MANUALES4" ref="U1:U8" totalsRowShown="0">
  <autoFilter ref="U1:U8" xr:uid="{773313D9-EE6F-4C90-B21D-9CEEB3B80AD7}"/>
  <tableColumns count="1">
    <tableColumn id="1" xr3:uid="{F2C23C84-6DDF-4311-A05A-4186137C0F0E}" name="MANUALES"/>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F06A95F1-94E0-4301-8C63-BA536E8AF1CE}" name="HISTORIAS_LABORALES" displayName="HISTORIAS_LABORALES" ref="O1:O2" totalsRowShown="0" headerRowDxfId="34" dataDxfId="33" tableBorderDxfId="32">
  <autoFilter ref="O1:O2" xr:uid="{F06A95F1-94E0-4301-8C63-BA536E8AF1CE}"/>
  <tableColumns count="1">
    <tableColumn id="1" xr3:uid="{C255E89C-5F32-40D0-B2D0-2FE2837D602A}" name="HISTORIAS_LABORALES" dataDxfId="31"/>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A4BD9D5-B5AA-46B2-9464-88B26B603C92}" name="Confidencialidad" displayName="Confidencialidad" ref="J1:K4" totalsRowShown="0" headerRowDxfId="30" dataDxfId="29">
  <autoFilter ref="J1:K4" xr:uid="{9A4BD9D5-B5AA-46B2-9464-88B26B603C92}"/>
  <tableColumns count="2">
    <tableColumn id="1" xr3:uid="{74EF55CF-395C-4BA1-8E50-70FAB3917471}" name="Confidencialidad " dataDxfId="28"/>
    <tableColumn id="2" xr3:uid="{9BC279A3-24A1-4B46-8A2B-192123752F46}" name="Columna1" dataDxfId="27"/>
  </tableColumns>
  <tableStyleInfo name="TableStyleLight2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4F4E0AF-3B91-4909-9FFE-8B34CD525B33}" name="INSTRUMENTOS_ARCHIVISTICOS" displayName="INSTRUMENTOS_ARCHIVISTICOS" ref="Q1:Q10" totalsRowShown="0">
  <autoFilter ref="Q1:Q10" xr:uid="{C4F4E0AF-3B91-4909-9FFE-8B34CD525B33}"/>
  <tableColumns count="1">
    <tableColumn id="1" xr3:uid="{E4292E01-0AA6-4E16-BC7C-54D4ADAE9640}" name="INSTRUMENTOS_ARCHIVISTICOS"/>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DDD52A6-DA0D-4CF8-99CA-9402724E3372}" name="Integridad" displayName="Integridad" ref="L1:M4" totalsRowShown="0" headerRowDxfId="26" dataDxfId="25">
  <autoFilter ref="L1:M4" xr:uid="{ADDD52A6-DA0D-4CF8-99CA-9402724E3372}"/>
  <tableColumns count="2">
    <tableColumn id="1" xr3:uid="{5AF4F6AE-C287-44B4-91E4-80BC7B5A70D3}" name="Integridad " dataDxfId="24"/>
    <tableColumn id="2" xr3:uid="{86D87A24-5909-49EA-941E-E1FB3F57A24F}" name="Columna1" dataDxfId="23"/>
  </tableColumns>
  <tableStyleInfo name="TableStyleLight2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3232153-84EF-4F9F-9596-83AB27FFCF24}" name="Disponibilidad" displayName="Disponibilidad" ref="N1:O4" totalsRowShown="0" headerRowDxfId="22" dataDxfId="21">
  <autoFilter ref="N1:O4" xr:uid="{13232153-84EF-4F9F-9596-83AB27FFCF24}"/>
  <tableColumns count="2">
    <tableColumn id="1" xr3:uid="{2AD88527-5853-4294-A068-4E90254DAB91}" name="Disponibilidad " dataDxfId="20"/>
    <tableColumn id="2" xr3:uid="{551A9139-6223-4875-A052-FBA3E3A99714}" name="Columna1" dataDxfId="19"/>
  </tableColumns>
  <tableStyleInfo name="TableStyleLight2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4089767-F974-4DCB-983F-1647105FD3A9}" name="Tabla1" displayName="Tabla1" ref="C1:C12" totalsRowShown="0" headerRowDxfId="18" dataDxfId="17">
  <autoFilter ref="C1:C12" xr:uid="{54089767-F974-4DCB-983F-1647105FD3A9}"/>
  <sortState xmlns:xlrd2="http://schemas.microsoft.com/office/spreadsheetml/2017/richdata2" ref="C2:C12">
    <sortCondition ref="C2:C12"/>
  </sortState>
  <tableColumns count="1">
    <tableColumn id="1" xr3:uid="{1C64F8F5-4D51-44C6-B19D-54266A3EA2B0}" name="FRECUENCIA DE ACTUALIZACIÓN" dataDxfId="16"/>
  </tableColumns>
  <tableStyleInfo name="TableStyleMedium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C1B9FE36-2D06-4B82-A2BF-6678F0768352}" name="SI" displayName="SI" ref="Q1:Q5" totalsRowShown="0" headerRowDxfId="15" dataDxfId="14">
  <autoFilter ref="Q1:Q5" xr:uid="{C1B9FE36-2D06-4B82-A2BF-6678F0768352}"/>
  <tableColumns count="1">
    <tableColumn id="1" xr3:uid="{41B862A8-2B5D-4EED-8292-7F04061F5527}" name="SI" dataDxfId="13"/>
  </tableColumns>
  <tableStyleInfo name="TableStyleMedium2"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66A23F6B-FC49-49CA-9BE9-88BC498C0FD4}" name="NO" displayName="NO" ref="R1:R2" totalsRowShown="0" headerRowDxfId="12" dataDxfId="11">
  <autoFilter ref="R1:R2" xr:uid="{66A23F6B-FC49-49CA-9BE9-88BC498C0FD4}"/>
  <tableColumns count="1">
    <tableColumn id="1" xr3:uid="{A7C72B41-C6AD-40A2-B96B-BB9322467B04}" name="NO" dataDxfId="10"/>
  </tableColumns>
  <tableStyleInfo name="TableStyleMedium2"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4784855-61F8-4FCE-99F1-77FBCD9E7336}" name="AREAS" displayName="AREAS" ref="D1:D24" totalsRowShown="0" headerRowDxfId="9" dataDxfId="8">
  <autoFilter ref="D1:D24" xr:uid="{14784855-61F8-4FCE-99F1-77FBCD9E7336}"/>
  <sortState xmlns:xlrd2="http://schemas.microsoft.com/office/spreadsheetml/2017/richdata2" ref="D2:D24">
    <sortCondition ref="D1:D24"/>
  </sortState>
  <tableColumns count="1">
    <tableColumn id="1" xr3:uid="{F9F6C432-8A15-4C11-8AAC-2E915E3A43F3}" name="AREAS" dataDxfId="7"/>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B0BEE62-4C56-43AB-AD91-B3A20B2FF626}" name="PROGRAMAS" displayName="PROGRAMAS" ref="Z1:Z5" totalsRowShown="0">
  <autoFilter ref="Z1:Z5" xr:uid="{2B0BEE62-4C56-43AB-AD91-B3A20B2FF626}"/>
  <tableColumns count="1">
    <tableColumn id="1" xr3:uid="{77844329-9B09-4BA5-B457-44BA92814F9B}" name="PROGRAMAS"/>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FF7D45CD-0051-4300-AD3C-63FA87DA2BD5}" name="CONCEPTOS" displayName="CONCEPTOS" ref="H1:H2" totalsRowShown="0">
  <autoFilter ref="H1:H2" xr:uid="{FF7D45CD-0051-4300-AD3C-63FA87DA2BD5}"/>
  <tableColumns count="1">
    <tableColumn id="1" xr3:uid="{4EC789AA-0F11-44F7-B1D5-07F2790CE0A5}" name="CONCEPTOS"/>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A3929D4C-2EC4-4997-AA5D-5A9F7C4735D2}" name="PROYECTOS" displayName="PROYECTOS" ref="AA1:AA2" totalsRowShown="0">
  <autoFilter ref="AA1:AA2" xr:uid="{A3929D4C-2EC4-4997-AA5D-5A9F7C4735D2}"/>
  <tableColumns count="1">
    <tableColumn id="1" xr3:uid="{5A8C53FD-B712-4C00-A7DB-EFDAADFBE31C}" name="PROYECTOS"/>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452B8E9C-200D-49BF-A3CF-87699049D3E1}" name="COMUNICACIONES_OFICIALES" displayName="COMUNICACIONES_OFICIALES" ref="G1:G3" totalsRowShown="0">
  <autoFilter ref="G1:G3" xr:uid="{452B8E9C-200D-49BF-A3CF-87699049D3E1}"/>
  <tableColumns count="1">
    <tableColumn id="1" xr3:uid="{0F201C4F-A891-48E9-A9E1-34BC2460C6D4}" name="COMUNICACIONES_OFICIALES"/>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AE7173D2-BAFD-4F59-9B6E-0C73F6AECFFE}" name="CONTRATOS" displayName="CONTRATOS" ref="I1:I7" totalsRowShown="0">
  <autoFilter ref="I1:I7" xr:uid="{AE7173D2-BAFD-4F59-9B6E-0C73F6AECFFE}"/>
  <tableColumns count="1">
    <tableColumn id="1" xr3:uid="{EBA7C67C-4396-4CB3-8A12-372CC524B41E}" name="CONTRATOS"/>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6C0D9145-61F5-4DE0-944E-7DB833EC310B}" name="PLANES" displayName="PLANES" ref="V1:V16" totalsRowShown="0">
  <autoFilter ref="V1:V16" xr:uid="{6C0D9145-61F5-4DE0-944E-7DB833EC310B}"/>
  <tableColumns count="1">
    <tableColumn id="1" xr3:uid="{B702FE68-F2C4-490B-9120-A3F652EAD944}" name="PLANES"/>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GrupoTics-PETI/Documentos%20compartidos/Forms/AllItems.aspx?id=%2Fsites%2FGrupoTics%2DPETI%2FDocumentos%20compartidos%2FPETI%2FCATALOGOS%20TI%2FVersi%C3%B3n%20Final&amp;viewid=badc090c%2D4eae%2D4d2b%2Db972%2D2c1a44464cbf&amp;CT=1647357755596&amp;OR=OWA%2DNT&amp;CID=81bd7e3c%2Dc214%2D8eeb%2D9759%2D0bf092522c6a" TargetMode="External"/><Relationship Id="rId18" Type="http://schemas.openxmlformats.org/officeDocument/2006/relationships/hyperlink" Target="https://transformaciondigital.supertransporte.gov.co/index.php/observatorio/" TargetMode="External"/><Relationship Id="rId26" Type="http://schemas.openxmlformats.org/officeDocument/2006/relationships/hyperlink" Target="../../../../../:u:/r/sites/ProyectoDirInvestigacionesProcesoSancionatorio/SitePages/TrainingHome.aspx?csf=1&amp;web=1&amp;e=RG60hS" TargetMode="External"/><Relationship Id="rId39" Type="http://schemas.openxmlformats.org/officeDocument/2006/relationships/hyperlink" Target="https://sgdea.supertransporte.gov.co/BPMComplementPortal/Portal/Login" TargetMode="External"/><Relationship Id="rId21" Type="http://schemas.openxmlformats.org/officeDocument/2006/relationships/hyperlink" Target="https://pazysalvo.supertransporte.gov.co/" TargetMode="External"/><Relationship Id="rId34" Type="http://schemas.openxmlformats.org/officeDocument/2006/relationships/hyperlink" Target="https://www.supertransporte.gov.co/index.php/material-didactico/" TargetMode="External"/><Relationship Id="rId42" Type="http://schemas.openxmlformats.org/officeDocument/2006/relationships/hyperlink" Target="https://sgdea.supertransporte.gov.co/BPMComplementPortal/Portal/Login" TargetMode="External"/><Relationship Id="rId47" Type="http://schemas.openxmlformats.org/officeDocument/2006/relationships/hyperlink" Target="https://sgdea.supertransporte.gov.co/BPMComplementPortal/Portal/Login" TargetMode="External"/><Relationship Id="rId50" Type="http://schemas.openxmlformats.org/officeDocument/2006/relationships/hyperlink" Target="https://sgdea.supertransporte.gov.co/BPMComplementPortal/Portal/Login" TargetMode="External"/><Relationship Id="rId55" Type="http://schemas.openxmlformats.org/officeDocument/2006/relationships/hyperlink" Target="../../../../../:f:/s/oaj8prevencindeldaoantijurdicoyriesgosjurdicos/EvOOZtyhHmBOo-pX8CB-mDkBHzUMqwJdujKJjLy1w7HC7Q?e=ZJIy2t" TargetMode="External"/><Relationship Id="rId7" Type="http://schemas.openxmlformats.org/officeDocument/2006/relationships/hyperlink" Target="https://supertransporte.sharepoint.com/:x:/r/sites/DireccinPyPTTT/_layouts/15/Doc.aspx?sourcedoc=%7B3591C48A-765A-45F5-A6B6-94FE09D03553%7D&amp;file=Universo%20vigilados_%20DTT%20CG_PC_MX_ES%202026.xlsx&amp;action=default&amp;mobileredirect=true" TargetMode="External"/><Relationship Id="rId2" Type="http://schemas.openxmlformats.org/officeDocument/2006/relationships/hyperlink" Target="https://www.supertransporte.gov.co/index.php/planes-institucionales/" TargetMode="External"/><Relationship Id="rId16" Type="http://schemas.openxmlformats.org/officeDocument/2006/relationships/hyperlink" Target="https://sttransformaciondigital.powerappsportals.com/InmovMenu/" TargetMode="External"/><Relationship Id="rId20" Type="http://schemas.openxmlformats.org/officeDocument/2006/relationships/hyperlink" Target="https://transformaciondigital.supertransporte.gov.co/index.php/observatorio/" TargetMode="External"/><Relationship Id="rId29" Type="http://schemas.openxmlformats.org/officeDocument/2006/relationships/hyperlink" Target="https://sgdea.supertransporte.gov.co/BPMComplementPortal/Portal/Login" TargetMode="External"/><Relationship Id="rId41" Type="http://schemas.openxmlformats.org/officeDocument/2006/relationships/hyperlink" Target="https://sgdea.supertransporte.gov.co/BPMComplementPortal/Portal/Login" TargetMode="External"/><Relationship Id="rId54" Type="http://schemas.openxmlformats.org/officeDocument/2006/relationships/hyperlink" Target="https://sgdea.supertransporte.gov.co/BPMComplementPortal/Portal/Login" TargetMode="External"/><Relationship Id="rId1" Type="http://schemas.openxmlformats.org/officeDocument/2006/relationships/hyperlink" Target="https://daruma.supertransporte.gov.co/app.php/staff/portal/documents?_reset" TargetMode="External"/><Relationship Id="rId6" Type="http://schemas.openxmlformats.org/officeDocument/2006/relationships/hyperlink" Target="https://supertransporte.sharepoint.com/:x:/s/DireccinPyPTTT/EaQhLLGeb6tOj6nBLNUuzroBmYpkKQkbzUetYsc9ta4boA?e=Ahbdp2" TargetMode="External"/><Relationship Id="rId11" Type="http://schemas.openxmlformats.org/officeDocument/2006/relationships/hyperlink" Target="../../../../../:f:/s/GrupoTics/ErtUo-VOLHBMnP9EvK0lHk0BUUSntysd3LK7iY4aw3vJhA?e=Os6786" TargetMode="External"/><Relationship Id="rId24" Type="http://schemas.openxmlformats.org/officeDocument/2006/relationships/hyperlink" Target="../../../../../:u:/r/sites/Proyectos-InvestigacionesConcesiones/SitePages/SCHome.aspx?csf=1&amp;web=1&amp;e=2OJu3J" TargetMode="External"/><Relationship Id="rId32" Type="http://schemas.openxmlformats.org/officeDocument/2006/relationships/hyperlink" Target="https://www.supertransporte.gov.co/index.php/material-didactico/" TargetMode="External"/><Relationship Id="rId37" Type="http://schemas.openxmlformats.org/officeDocument/2006/relationships/hyperlink" Target="https://sgdea.supertransporte.gov.co/BPMComplementPortal/Portal/Login" TargetMode="External"/><Relationship Id="rId40" Type="http://schemas.openxmlformats.org/officeDocument/2006/relationships/hyperlink" Target="https://sgdea.supertransporte.gov.co/BPMComplementPortal/Portal/Login" TargetMode="External"/><Relationship Id="rId45" Type="http://schemas.openxmlformats.org/officeDocument/2006/relationships/hyperlink" Target="https://sgdea.supertransporte.gov.co/BPMComplementPortal/Portal/Login" TargetMode="External"/><Relationship Id="rId53" Type="http://schemas.openxmlformats.org/officeDocument/2006/relationships/hyperlink" Target="../../../../../:f:/s/oaj8prevencindeldaoantijurdicoyriesgosjurdicos/EihdqXqZasRCiARv46P_U6oBbfbTBNKWicRx9d2lbo-bkQ?e=BQcrLH" TargetMode="External"/><Relationship Id="rId58" Type="http://schemas.openxmlformats.org/officeDocument/2006/relationships/hyperlink" Target="https://supertransporte-my.sharepoint.com/:f:/r/personal/delegaturadepuertos_supertransporte_gov_co/Documents/Contrato_GSDPLUS_2026" TargetMode="External"/><Relationship Id="rId5" Type="http://schemas.openxmlformats.org/officeDocument/2006/relationships/hyperlink" Target="https://daruma.supertransporte.gov.co/app.php/staff/portal/documents?_reset" TargetMode="External"/><Relationship Id="rId15" Type="http://schemas.openxmlformats.org/officeDocument/2006/relationships/hyperlink" Target="https://www.supertransporte.gov.co/index.php/planes-institucionales/" TargetMode="External"/><Relationship Id="rId23" Type="http://schemas.openxmlformats.org/officeDocument/2006/relationships/hyperlink" Target="../../../../../:u:/r/sites/ClculosActuarialesDCeI/SitePages/SCHome.aspx?csf=1&amp;web=1&amp;e=YtyuK9https://supertransporte.sharepoint.com/:u:/r/sites/ClculosActuarialesDCeI/SitePages/SCHome.aspx?csf=1&amp;web=1&amp;e=YtyuK9" TargetMode="External"/><Relationship Id="rId28" Type="http://schemas.openxmlformats.org/officeDocument/2006/relationships/hyperlink" Target="../../../../../:u:/r/sites/DIRECCINDEINVESTCONCESIONES/SitePages/Home.aspx?csf=1&amp;web=1&amp;e=0a7NNO" TargetMode="External"/><Relationship Id="rId36" Type="http://schemas.openxmlformats.org/officeDocument/2006/relationships/hyperlink" Target="https://sgdea.supertransporte.gov.co/BPMComplementPortal/Portal/Login" TargetMode="External"/><Relationship Id="rId49" Type="http://schemas.openxmlformats.org/officeDocument/2006/relationships/hyperlink" Target="https://sgdea.supertransporte.gov.co/BPMComplementPortal/Portal/Login" TargetMode="External"/><Relationship Id="rId57" Type="http://schemas.openxmlformats.org/officeDocument/2006/relationships/hyperlink" Target="https://supertrnasporte.sharepoint.com/" TargetMode="External"/><Relationship Id="rId61" Type="http://schemas.openxmlformats.org/officeDocument/2006/relationships/drawing" Target="../drawings/drawing1.xml"/><Relationship Id="rId10" Type="http://schemas.openxmlformats.org/officeDocument/2006/relationships/hyperlink" Target="https://view.officeapps.live.com/op/view.aspx?src=https%3A%2F%2Fwww.supertransporte.gov.co%2Fdocumentos%2F2026%2FJunio%2FConcesiones_02%2FNormograma_Control_Actualizado.xlsx&amp;wdOrigin=BROWSELINK" TargetMode="External"/><Relationship Id="rId19" Type="http://schemas.openxmlformats.org/officeDocument/2006/relationships/hyperlink" Target="../../../../../:f:/s/ContratosOTI/IgCdcuJX6iLLRYMmKfr4ivV7AbEk32rj5v61b4poiwdSiko?e=eJKeIf" TargetMode="External"/><Relationship Id="rId31" Type="http://schemas.openxmlformats.org/officeDocument/2006/relationships/hyperlink" Target="https://www.supertransporte.gov.co/index.php/material-didactico/" TargetMode="External"/><Relationship Id="rId44" Type="http://schemas.openxmlformats.org/officeDocument/2006/relationships/hyperlink" Target="https://sgdea.supertransporte.gov.co/BPMComplementPortal/Portal/Login" TargetMode="External"/><Relationship Id="rId52" Type="http://schemas.openxmlformats.org/officeDocument/2006/relationships/hyperlink" Target="https://sgdea.supertransporte.gov.co/BPMComplementPortal/Portal/Login" TargetMode="External"/><Relationship Id="rId60" Type="http://schemas.openxmlformats.org/officeDocument/2006/relationships/printerSettings" Target="../printerSettings/printerSettings1.bin"/><Relationship Id="rId4" Type="http://schemas.openxmlformats.org/officeDocument/2006/relationships/hyperlink" Target="../../../../../IntranetST/SitePages/Actos-Administrativos.aspx" TargetMode="External"/><Relationship Id="rId9" Type="http://schemas.openxmlformats.org/officeDocument/2006/relationships/hyperlink" Target="https://supertransporte-my.sharepoint.com/:x:/r/personal/irinadaza_supertransporte_gov_co/Documents/01.%20Casos%20activos/CasosActivosDIP%20(1).xlsx?d=we2d064494ea9448792518b4a27616d4e&amp;csf=1&amp;web=1&amp;e=ebWIC5" TargetMode="External"/><Relationship Id="rId14" Type="http://schemas.openxmlformats.org/officeDocument/2006/relationships/hyperlink" Target="https://supertransporte.sharepoint.com/:x:/r/sites/GrupoTics-SolicituddeUsuarios/_layouts/15/Doc.aspx?sourcedoc=%7BA285585D-E51B-42E0-AA1F-B352779CDCDC%7D&amp;file=SOLICITUD+DE+CREACI%C3%93N+DE+USUARIO.xlsx&amp;action=default&amp;mobileredirect=true&amp;wdOrigin=TEAMS-ELECTRON.teams.files&amp;wdExp=TEAMS-CONTROL&amp;wdhostclicktime=1648650977409&amp;isSPOFile=1" TargetMode="External"/><Relationship Id="rId22" Type="http://schemas.openxmlformats.org/officeDocument/2006/relationships/hyperlink" Target="https://sipor.supertransporte.gov.co/SociedadesPortuarias/app_Login/" TargetMode="External"/><Relationship Id="rId27" Type="http://schemas.openxmlformats.org/officeDocument/2006/relationships/hyperlink" Target="file:///\\172.16.200\700dconcesiones" TargetMode="External"/><Relationship Id="rId30" Type="http://schemas.openxmlformats.org/officeDocument/2006/relationships/hyperlink" Target="https://www.supertransporte.gov.co/index.php/material-didactico/" TargetMode="External"/><Relationship Id="rId35" Type="http://schemas.openxmlformats.org/officeDocument/2006/relationships/hyperlink" Target="https://sgdea.supertransporte.gov.co/BPMComplementPortal/Portal/Login" TargetMode="External"/><Relationship Id="rId43" Type="http://schemas.openxmlformats.org/officeDocument/2006/relationships/hyperlink" Target="https://sgdea.supertransporte.gov.co/BPMComplementPortal/Portal/Login" TargetMode="External"/><Relationship Id="rId48" Type="http://schemas.openxmlformats.org/officeDocument/2006/relationships/hyperlink" Target="https://sgdea.supertransporte.gov.co/BPMComplementPortal/Portal/Login" TargetMode="External"/><Relationship Id="rId56" Type="http://schemas.openxmlformats.org/officeDocument/2006/relationships/hyperlink" Target="https://sgdea.supertransporte.gov.co/BPMComplementPortal/Portal/Login" TargetMode="External"/><Relationship Id="rId8" Type="http://schemas.openxmlformats.org/officeDocument/2006/relationships/hyperlink" Target="https://supertransporte.sharepoint.com/:x:/s/DireccinPyPTTT/ESO4MypDoRZLg4PiiNcfUbkB69IE7Pz5RgL8VwgdjQ2Y2w?e=t9PSsu" TargetMode="External"/><Relationship Id="rId51" Type="http://schemas.openxmlformats.org/officeDocument/2006/relationships/hyperlink" Target="https://sgdea.supertransporte.gov.co/BPMComplementPortal/Portal/Login" TargetMode="External"/><Relationship Id="rId3" Type="http://schemas.openxmlformats.org/officeDocument/2006/relationships/hyperlink" Target="https://www.supertransporte.gov.co/index.php/talento-humano/gestion-del-talento/" TargetMode="External"/><Relationship Id="rId12" Type="http://schemas.openxmlformats.org/officeDocument/2006/relationships/hyperlink" Target="../../../../../:f:/s/GrupoTics/ErtUo-VOLHBMnP9EvK0lHk0BUUSntysd3LK7iY4aw3vJhA?e=53Y02P" TargetMode="External"/><Relationship Id="rId17" Type="http://schemas.openxmlformats.org/officeDocument/2006/relationships/hyperlink" Target="https://sgdea.supertransporte.gov.co/BPMComplementPortal/Portal/Login" TargetMode="External"/><Relationship Id="rId25" Type="http://schemas.openxmlformats.org/officeDocument/2006/relationships/hyperlink" Target="../../../../../:u:/r/sites/Proyectos-InvestigacionesConcesiones/SitePages/SCHome.aspx?csf=1&amp;web=1&amp;e=2OJu3J" TargetMode="External"/><Relationship Id="rId33" Type="http://schemas.openxmlformats.org/officeDocument/2006/relationships/hyperlink" Target="https://www.supertransporte.gov.co/index.php/material-didactico/" TargetMode="External"/><Relationship Id="rId38" Type="http://schemas.openxmlformats.org/officeDocument/2006/relationships/hyperlink" Target="https://sgdea.supertransporte.gov.co/BPMComplementPortal/Portal/Login" TargetMode="External"/><Relationship Id="rId46" Type="http://schemas.openxmlformats.org/officeDocument/2006/relationships/hyperlink" Target="https://sgdea.supertransporte.gov.co/BPMComplementPortal/Portal/Login" TargetMode="External"/><Relationship Id="rId59" Type="http://schemas.openxmlformats.org/officeDocument/2006/relationships/hyperlink" Target="../../../../../:u:/r/sites/VisitasTerminalesterrestresPyP24deMarzo/SitePages/Home.aspx?csf=1&amp;web=1&amp;share=IQCSCOXvp-RrTLh1W-5CCMdLAUTR-HnCG7ErjLre_yGjrks&amp;e=Em204K" TargetMode="External"/></Relationships>
</file>

<file path=xl/worksheets/_rels/sheet2.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 Type="http://schemas.openxmlformats.org/officeDocument/2006/relationships/table" Target="../tables/table2.xml"/><Relationship Id="rId21" Type="http://schemas.openxmlformats.org/officeDocument/2006/relationships/table" Target="../tables/table20.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1" Type="http://schemas.openxmlformats.org/officeDocument/2006/relationships/printerSettings" Target="../printerSettings/printerSettings2.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10" Type="http://schemas.openxmlformats.org/officeDocument/2006/relationships/table" Target="../tables/table9.xml"/><Relationship Id="rId19" Type="http://schemas.openxmlformats.org/officeDocument/2006/relationships/table" Target="../tables/table18.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s>
</file>

<file path=xl/worksheets/_rels/sheet3.xml.rels><?xml version="1.0" encoding="UTF-8" standalone="yes"?>
<Relationships xmlns="http://schemas.openxmlformats.org/package/2006/relationships"><Relationship Id="rId8" Type="http://schemas.openxmlformats.org/officeDocument/2006/relationships/table" Target="../tables/table35.xml"/><Relationship Id="rId3" Type="http://schemas.openxmlformats.org/officeDocument/2006/relationships/table" Target="../tables/table30.xml"/><Relationship Id="rId7" Type="http://schemas.openxmlformats.org/officeDocument/2006/relationships/table" Target="../tables/table34.xml"/><Relationship Id="rId2" Type="http://schemas.openxmlformats.org/officeDocument/2006/relationships/table" Target="../tables/table29.xml"/><Relationship Id="rId1" Type="http://schemas.openxmlformats.org/officeDocument/2006/relationships/hyperlink" Target="https://www.supertransporte.gov.co/index.php/secretaria-general/" TargetMode="External"/><Relationship Id="rId6" Type="http://schemas.openxmlformats.org/officeDocument/2006/relationships/table" Target="../tables/table33.xml"/><Relationship Id="rId5" Type="http://schemas.openxmlformats.org/officeDocument/2006/relationships/table" Target="../tables/table32.xml"/><Relationship Id="rId4" Type="http://schemas.openxmlformats.org/officeDocument/2006/relationships/table" Target="../tables/table3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8A43B-4F31-4A68-94A0-57BBE006BE9D}">
  <sheetPr codeName="Hoja1"/>
  <dimension ref="A1:CN389"/>
  <sheetViews>
    <sheetView showGridLines="0" tabSelected="1" topLeftCell="A2" zoomScale="70" zoomScaleNormal="70" zoomScaleSheetLayoutView="100" workbookViewId="0">
      <pane ySplit="5" topLeftCell="A388" activePane="bottomLeft" state="frozen"/>
      <selection activeCell="A2" sqref="A2"/>
      <selection pane="bottomLeft" activeCell="Z407" sqref="Z407"/>
    </sheetView>
  </sheetViews>
  <sheetFormatPr baseColWidth="10" defaultColWidth="11.42578125" defaultRowHeight="16.5" x14ac:dyDescent="0.25"/>
  <cols>
    <col min="1" max="1" width="6.5703125" style="9" customWidth="1"/>
    <col min="2" max="2" width="14.85546875" style="9" customWidth="1"/>
    <col min="3" max="3" width="31" style="9" customWidth="1"/>
    <col min="4" max="4" width="23.5703125" style="9" customWidth="1"/>
    <col min="5" max="5" width="17.85546875" style="9" customWidth="1"/>
    <col min="6" max="6" width="22.140625" style="9" customWidth="1"/>
    <col min="7" max="8" width="17.140625" style="9" customWidth="1"/>
    <col min="9" max="9" width="18.42578125" style="9" customWidth="1"/>
    <col min="10" max="10" width="18.42578125" style="13" customWidth="1"/>
    <col min="11" max="11" width="25.85546875" style="9" customWidth="1"/>
    <col min="12" max="12" width="24.42578125" style="9" customWidth="1"/>
    <col min="13" max="13" width="11.42578125" style="9" customWidth="1"/>
    <col min="14" max="14" width="20.5703125" style="9" customWidth="1"/>
    <col min="15" max="15" width="9" style="9" customWidth="1"/>
    <col min="16" max="16" width="34.42578125" style="9" customWidth="1"/>
    <col min="17" max="17" width="15.5703125" style="9" customWidth="1"/>
    <col min="18" max="18" width="14.42578125" style="9" customWidth="1"/>
    <col min="19" max="19" width="13.5703125" style="9" customWidth="1"/>
    <col min="20" max="20" width="19.140625" style="9" customWidth="1"/>
    <col min="21" max="21" width="4.5703125" style="9" hidden="1" customWidth="1"/>
    <col min="22" max="22" width="15.42578125" style="9" customWidth="1"/>
    <col min="23" max="23" width="2.5703125" style="9" hidden="1" customWidth="1"/>
    <col min="24" max="24" width="17.5703125" style="9" customWidth="1"/>
    <col min="25" max="25" width="4.85546875" style="9" hidden="1" customWidth="1"/>
    <col min="26" max="26" width="18.140625" style="9" customWidth="1"/>
    <col min="27" max="27" width="15.5703125" style="9" customWidth="1"/>
    <col min="28" max="28" width="18.42578125" style="9" customWidth="1"/>
    <col min="29" max="29" width="22.5703125" style="9" customWidth="1"/>
    <col min="30" max="30" width="17.42578125" style="9" customWidth="1"/>
    <col min="31" max="31" width="11.42578125" style="9"/>
    <col min="32" max="32" width="14.5703125" style="9" customWidth="1"/>
    <col min="33" max="33" width="13.85546875" style="9" customWidth="1"/>
    <col min="34" max="34" width="22.42578125" style="13" customWidth="1"/>
    <col min="35" max="92" width="11.42578125" style="23"/>
    <col min="93" max="16384" width="11.42578125" style="9"/>
  </cols>
  <sheetData>
    <row r="1" spans="1:92" ht="27" customHeight="1" x14ac:dyDescent="0.25">
      <c r="A1" s="4"/>
      <c r="B1" s="4"/>
      <c r="C1" s="4"/>
      <c r="D1" s="4"/>
      <c r="E1" s="4"/>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9"/>
      <c r="AH1" s="68"/>
    </row>
    <row r="2" spans="1:92" ht="27" customHeight="1" x14ac:dyDescent="0.25">
      <c r="A2" s="4"/>
      <c r="B2" s="4"/>
      <c r="C2" s="4"/>
      <c r="D2" s="4"/>
      <c r="E2" s="4"/>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9"/>
      <c r="AH2" s="68"/>
    </row>
    <row r="3" spans="1:92" ht="27" customHeight="1" x14ac:dyDescent="0.25">
      <c r="A3" s="4"/>
      <c r="B3" s="4"/>
      <c r="C3" s="4"/>
      <c r="D3" s="4"/>
      <c r="E3" s="4"/>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9"/>
      <c r="AH3" s="68"/>
    </row>
    <row r="4" spans="1:92" ht="32.25" customHeight="1" x14ac:dyDescent="0.25">
      <c r="A4" s="66" t="s">
        <v>0</v>
      </c>
      <c r="B4" s="66"/>
      <c r="C4" s="66"/>
      <c r="D4" s="66"/>
      <c r="E4" s="66"/>
      <c r="F4" s="66"/>
      <c r="G4" s="66"/>
      <c r="H4" s="66"/>
      <c r="I4" s="66"/>
      <c r="J4" s="66"/>
      <c r="K4" s="66"/>
      <c r="L4" s="66"/>
      <c r="M4" s="66"/>
      <c r="N4" s="66"/>
      <c r="O4" s="66"/>
      <c r="P4" s="66"/>
      <c r="Q4" s="66"/>
      <c r="R4" s="66"/>
      <c r="S4" s="66"/>
      <c r="T4" s="66" t="s">
        <v>1</v>
      </c>
      <c r="U4" s="66"/>
      <c r="V4" s="66"/>
      <c r="W4" s="66"/>
      <c r="X4" s="66"/>
      <c r="Y4" s="66"/>
      <c r="Z4" s="66"/>
      <c r="AA4" s="66" t="s">
        <v>2</v>
      </c>
      <c r="AB4" s="66"/>
      <c r="AC4" s="66"/>
      <c r="AD4" s="66"/>
      <c r="AE4" s="66"/>
      <c r="AF4" s="66"/>
      <c r="AG4" s="66"/>
      <c r="AH4" s="66"/>
    </row>
    <row r="5" spans="1:92" s="10" customFormat="1" ht="36" customHeight="1" x14ac:dyDescent="0.25">
      <c r="A5" s="70" t="s">
        <v>3</v>
      </c>
      <c r="B5" s="70" t="s">
        <v>4</v>
      </c>
      <c r="C5" s="70" t="s">
        <v>5</v>
      </c>
      <c r="D5" s="70" t="s">
        <v>6</v>
      </c>
      <c r="E5" s="70" t="s">
        <v>7</v>
      </c>
      <c r="F5" s="70" t="s">
        <v>8</v>
      </c>
      <c r="G5" s="70" t="s">
        <v>9</v>
      </c>
      <c r="H5" s="70"/>
      <c r="I5" s="70" t="s">
        <v>10</v>
      </c>
      <c r="J5" s="71" t="s">
        <v>11</v>
      </c>
      <c r="K5" s="70" t="s">
        <v>12</v>
      </c>
      <c r="L5" s="70" t="s">
        <v>13</v>
      </c>
      <c r="M5" s="70" t="s">
        <v>14</v>
      </c>
      <c r="N5" s="70" t="s">
        <v>15</v>
      </c>
      <c r="O5" s="70" t="s">
        <v>16</v>
      </c>
      <c r="P5" s="70"/>
      <c r="Q5" s="70" t="s">
        <v>17</v>
      </c>
      <c r="R5" s="70" t="s">
        <v>18</v>
      </c>
      <c r="S5" s="70" t="s">
        <v>19</v>
      </c>
      <c r="T5" s="70" t="s">
        <v>20</v>
      </c>
      <c r="U5" s="70"/>
      <c r="V5" s="70" t="s">
        <v>21</v>
      </c>
      <c r="W5" s="70"/>
      <c r="X5" s="70" t="s">
        <v>22</v>
      </c>
      <c r="Y5" s="70"/>
      <c r="Z5" s="70" t="s">
        <v>23</v>
      </c>
      <c r="AA5" s="70" t="s">
        <v>24</v>
      </c>
      <c r="AB5" s="70" t="s">
        <v>25</v>
      </c>
      <c r="AC5" s="70" t="s">
        <v>26</v>
      </c>
      <c r="AD5" s="70" t="s">
        <v>27</v>
      </c>
      <c r="AE5" s="70"/>
      <c r="AF5" s="70" t="s">
        <v>28</v>
      </c>
      <c r="AG5" s="70" t="s">
        <v>29</v>
      </c>
      <c r="AH5" s="71" t="s">
        <v>30</v>
      </c>
      <c r="AI5" s="24"/>
      <c r="AJ5" s="24"/>
      <c r="AK5" s="24"/>
      <c r="AL5" s="24"/>
      <c r="AM5" s="24"/>
      <c r="AN5" s="24"/>
      <c r="AO5" s="24"/>
      <c r="AP5" s="24"/>
      <c r="AQ5" s="24"/>
      <c r="AR5" s="24"/>
      <c r="AS5" s="24"/>
      <c r="AT5" s="24"/>
      <c r="AU5" s="24"/>
      <c r="AV5" s="24"/>
      <c r="AW5" s="24"/>
      <c r="AX5" s="24"/>
      <c r="AY5" s="24"/>
      <c r="AZ5" s="24"/>
      <c r="BA5" s="24"/>
      <c r="BB5" s="24"/>
      <c r="BC5" s="24"/>
      <c r="BD5" s="24"/>
      <c r="BE5" s="24"/>
      <c r="BF5" s="24"/>
      <c r="BG5" s="24"/>
      <c r="BH5" s="24"/>
      <c r="BI5" s="24"/>
      <c r="BJ5" s="24"/>
      <c r="BK5" s="24"/>
      <c r="BL5" s="24"/>
      <c r="BM5" s="24"/>
      <c r="BN5" s="24"/>
      <c r="BO5" s="24"/>
      <c r="BP5" s="24"/>
      <c r="BQ5" s="24"/>
      <c r="BR5" s="24"/>
      <c r="BS5" s="24"/>
      <c r="BT5" s="24"/>
      <c r="BU5" s="24"/>
      <c r="BV5" s="24"/>
      <c r="BW5" s="24"/>
      <c r="BX5" s="24"/>
      <c r="BY5" s="24"/>
      <c r="BZ5" s="24"/>
      <c r="CA5" s="24"/>
      <c r="CB5" s="24"/>
      <c r="CC5" s="24"/>
      <c r="CD5" s="24"/>
      <c r="CE5" s="24"/>
      <c r="CF5" s="24"/>
      <c r="CG5" s="24"/>
      <c r="CH5" s="24"/>
      <c r="CI5" s="24"/>
      <c r="CJ5" s="24"/>
      <c r="CK5" s="24"/>
      <c r="CL5" s="24"/>
      <c r="CM5" s="24"/>
      <c r="CN5" s="24"/>
    </row>
    <row r="6" spans="1:92" s="10" customFormat="1" ht="135" x14ac:dyDescent="0.25">
      <c r="A6" s="70"/>
      <c r="B6" s="70"/>
      <c r="C6" s="70"/>
      <c r="D6" s="70"/>
      <c r="E6" s="70"/>
      <c r="F6" s="70"/>
      <c r="G6" s="8" t="s">
        <v>31</v>
      </c>
      <c r="H6" s="7" t="s">
        <v>32</v>
      </c>
      <c r="I6" s="70"/>
      <c r="J6" s="71"/>
      <c r="K6" s="70"/>
      <c r="L6" s="70"/>
      <c r="M6" s="70"/>
      <c r="N6" s="70"/>
      <c r="O6" s="7" t="s">
        <v>33</v>
      </c>
      <c r="P6" s="14" t="s">
        <v>34</v>
      </c>
      <c r="Q6" s="70"/>
      <c r="R6" s="70"/>
      <c r="S6" s="70"/>
      <c r="T6" s="70"/>
      <c r="U6" s="70"/>
      <c r="V6" s="70"/>
      <c r="W6" s="70"/>
      <c r="X6" s="70" t="s">
        <v>35</v>
      </c>
      <c r="Y6" s="70"/>
      <c r="Z6" s="70" t="s">
        <v>35</v>
      </c>
      <c r="AA6" s="70" t="s">
        <v>35</v>
      </c>
      <c r="AB6" s="70" t="s">
        <v>35</v>
      </c>
      <c r="AC6" s="70" t="s">
        <v>35</v>
      </c>
      <c r="AD6" s="7" t="s">
        <v>36</v>
      </c>
      <c r="AE6" s="7" t="s">
        <v>37</v>
      </c>
      <c r="AF6" s="70" t="s">
        <v>35</v>
      </c>
      <c r="AG6" s="70" t="s">
        <v>35</v>
      </c>
      <c r="AH6" s="71" t="s">
        <v>35</v>
      </c>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c r="CH6" s="24"/>
      <c r="CI6" s="24"/>
      <c r="CJ6" s="24"/>
      <c r="CK6" s="24"/>
      <c r="CL6" s="24"/>
      <c r="CM6" s="24"/>
      <c r="CN6" s="24"/>
    </row>
    <row r="7" spans="1:92" s="12" customFormat="1" ht="178.5" x14ac:dyDescent="0.25">
      <c r="A7" s="11">
        <f>ROW()-6</f>
        <v>1</v>
      </c>
      <c r="B7" s="11" t="s">
        <v>38</v>
      </c>
      <c r="C7" s="11" t="s">
        <v>39</v>
      </c>
      <c r="D7" s="11" t="s">
        <v>40</v>
      </c>
      <c r="E7" s="28" t="s">
        <v>41</v>
      </c>
      <c r="F7" s="11" t="s">
        <v>42</v>
      </c>
      <c r="G7" s="11" t="s">
        <v>43</v>
      </c>
      <c r="H7" s="11" t="s">
        <v>44</v>
      </c>
      <c r="I7" s="11" t="s">
        <v>45</v>
      </c>
      <c r="J7" s="29">
        <v>46199</v>
      </c>
      <c r="K7" s="11" t="s">
        <v>46</v>
      </c>
      <c r="L7" s="11" t="s">
        <v>47</v>
      </c>
      <c r="M7" s="11" t="s">
        <v>48</v>
      </c>
      <c r="N7" s="11" t="s">
        <v>49</v>
      </c>
      <c r="O7" s="11" t="s">
        <v>50</v>
      </c>
      <c r="P7" s="28" t="s">
        <v>51</v>
      </c>
      <c r="Q7" s="11" t="s">
        <v>52</v>
      </c>
      <c r="R7" s="11" t="s">
        <v>43</v>
      </c>
      <c r="S7" s="11" t="s">
        <v>53</v>
      </c>
      <c r="T7" s="11" t="s">
        <v>54</v>
      </c>
      <c r="U7" s="11">
        <v>2</v>
      </c>
      <c r="V7" s="11" t="s">
        <v>55</v>
      </c>
      <c r="W7" s="11">
        <v>3</v>
      </c>
      <c r="X7" s="11" t="s">
        <v>55</v>
      </c>
      <c r="Y7" s="11">
        <v>3</v>
      </c>
      <c r="Z7" s="11" t="s">
        <v>55</v>
      </c>
      <c r="AA7" s="30" t="s">
        <v>43</v>
      </c>
      <c r="AB7" s="30" t="s">
        <v>56</v>
      </c>
      <c r="AC7" s="11" t="s">
        <v>57</v>
      </c>
      <c r="AD7" s="11" t="s">
        <v>58</v>
      </c>
      <c r="AE7" s="11" t="s">
        <v>59</v>
      </c>
      <c r="AF7" s="11" t="s">
        <v>60</v>
      </c>
      <c r="AG7" s="11" t="s">
        <v>61</v>
      </c>
      <c r="AH7" s="29">
        <v>46199</v>
      </c>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row>
    <row r="8" spans="1:92" s="12" customFormat="1" ht="77.45" customHeight="1" x14ac:dyDescent="0.25">
      <c r="A8" s="11">
        <f t="shared" ref="A8:A71" si="0">ROW()-6</f>
        <v>2</v>
      </c>
      <c r="B8" s="11" t="s">
        <v>38</v>
      </c>
      <c r="C8" s="11" t="s">
        <v>62</v>
      </c>
      <c r="D8" s="11" t="s">
        <v>63</v>
      </c>
      <c r="E8" s="11" t="s">
        <v>64</v>
      </c>
      <c r="F8" s="11" t="s">
        <v>65</v>
      </c>
      <c r="G8" s="11" t="s">
        <v>53</v>
      </c>
      <c r="H8" s="11" t="s">
        <v>40</v>
      </c>
      <c r="I8" s="11" t="s">
        <v>66</v>
      </c>
      <c r="J8" s="29">
        <v>46128</v>
      </c>
      <c r="K8" s="11" t="s">
        <v>46</v>
      </c>
      <c r="L8" s="11" t="s">
        <v>47</v>
      </c>
      <c r="M8" s="11" t="s">
        <v>48</v>
      </c>
      <c r="N8" s="11" t="s">
        <v>67</v>
      </c>
      <c r="O8" s="11" t="s">
        <v>40</v>
      </c>
      <c r="P8" s="28" t="s">
        <v>68</v>
      </c>
      <c r="Q8" s="11" t="s">
        <v>69</v>
      </c>
      <c r="R8" s="11" t="s">
        <v>43</v>
      </c>
      <c r="S8" s="11" t="s">
        <v>43</v>
      </c>
      <c r="T8" s="11" t="s">
        <v>70</v>
      </c>
      <c r="U8" s="11">
        <v>1</v>
      </c>
      <c r="V8" s="11" t="s">
        <v>71</v>
      </c>
      <c r="W8" s="11">
        <v>2</v>
      </c>
      <c r="X8" s="11" t="s">
        <v>71</v>
      </c>
      <c r="Y8" s="11">
        <v>2</v>
      </c>
      <c r="Z8" s="11" t="s">
        <v>71</v>
      </c>
      <c r="AA8" s="11" t="s">
        <v>53</v>
      </c>
      <c r="AB8" s="11" t="s">
        <v>40</v>
      </c>
      <c r="AC8" s="11" t="s">
        <v>40</v>
      </c>
      <c r="AD8" s="11" t="s">
        <v>40</v>
      </c>
      <c r="AE8" s="11" t="s">
        <v>40</v>
      </c>
      <c r="AF8" s="11" t="s">
        <v>40</v>
      </c>
      <c r="AG8" s="11" t="s">
        <v>40</v>
      </c>
      <c r="AH8" s="29">
        <v>46199</v>
      </c>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row>
    <row r="9" spans="1:92" s="12" customFormat="1" ht="51" x14ac:dyDescent="0.25">
      <c r="A9" s="11">
        <f t="shared" si="0"/>
        <v>3</v>
      </c>
      <c r="B9" s="11" t="s">
        <v>38</v>
      </c>
      <c r="C9" s="11" t="s">
        <v>62</v>
      </c>
      <c r="D9" s="11" t="s">
        <v>63</v>
      </c>
      <c r="E9" s="11" t="s">
        <v>72</v>
      </c>
      <c r="F9" s="11" t="s">
        <v>73</v>
      </c>
      <c r="G9" s="11" t="s">
        <v>53</v>
      </c>
      <c r="H9" s="11" t="s">
        <v>40</v>
      </c>
      <c r="I9" s="11" t="s">
        <v>66</v>
      </c>
      <c r="J9" s="29">
        <v>45916</v>
      </c>
      <c r="K9" s="11" t="s">
        <v>46</v>
      </c>
      <c r="L9" s="11" t="s">
        <v>47</v>
      </c>
      <c r="M9" s="11" t="s">
        <v>48</v>
      </c>
      <c r="N9" s="11" t="s">
        <v>67</v>
      </c>
      <c r="O9" s="11" t="s">
        <v>40</v>
      </c>
      <c r="P9" s="28" t="s">
        <v>74</v>
      </c>
      <c r="Q9" s="11" t="s">
        <v>69</v>
      </c>
      <c r="R9" s="11" t="s">
        <v>43</v>
      </c>
      <c r="S9" s="11" t="s">
        <v>43</v>
      </c>
      <c r="T9" s="11" t="s">
        <v>70</v>
      </c>
      <c r="U9" s="11">
        <v>1</v>
      </c>
      <c r="V9" s="11" t="s">
        <v>71</v>
      </c>
      <c r="W9" s="11">
        <v>2</v>
      </c>
      <c r="X9" s="11" t="s">
        <v>71</v>
      </c>
      <c r="Y9" s="11">
        <v>2</v>
      </c>
      <c r="Z9" s="11" t="s">
        <v>71</v>
      </c>
      <c r="AA9" s="11" t="s">
        <v>53</v>
      </c>
      <c r="AB9" s="11" t="s">
        <v>40</v>
      </c>
      <c r="AC9" s="11" t="s">
        <v>40</v>
      </c>
      <c r="AD9" s="11" t="s">
        <v>40</v>
      </c>
      <c r="AE9" s="11" t="s">
        <v>40</v>
      </c>
      <c r="AF9" s="11" t="s">
        <v>40</v>
      </c>
      <c r="AG9" s="11" t="s">
        <v>40</v>
      </c>
      <c r="AH9" s="29">
        <v>46199</v>
      </c>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c r="BX9" s="25"/>
      <c r="BY9" s="25"/>
      <c r="BZ9" s="25"/>
      <c r="CA9" s="25"/>
      <c r="CB9" s="25"/>
      <c r="CC9" s="25"/>
      <c r="CD9" s="25"/>
      <c r="CE9" s="25"/>
      <c r="CF9" s="25"/>
      <c r="CG9" s="25"/>
      <c r="CH9" s="25"/>
      <c r="CI9" s="25"/>
      <c r="CJ9" s="25"/>
      <c r="CK9" s="25"/>
      <c r="CL9" s="25"/>
      <c r="CM9" s="25"/>
      <c r="CN9" s="25"/>
    </row>
    <row r="10" spans="1:92" s="12" customFormat="1" ht="153" x14ac:dyDescent="0.25">
      <c r="A10" s="11">
        <f t="shared" si="0"/>
        <v>4</v>
      </c>
      <c r="B10" s="11" t="s">
        <v>75</v>
      </c>
      <c r="C10" s="11" t="s">
        <v>76</v>
      </c>
      <c r="D10" s="11" t="s">
        <v>40</v>
      </c>
      <c r="E10" s="11" t="s">
        <v>77</v>
      </c>
      <c r="F10" s="11" t="s">
        <v>78</v>
      </c>
      <c r="G10" s="11" t="s">
        <v>43</v>
      </c>
      <c r="H10" s="11" t="s">
        <v>79</v>
      </c>
      <c r="I10" s="11" t="s">
        <v>45</v>
      </c>
      <c r="J10" s="29">
        <v>46199</v>
      </c>
      <c r="K10" s="11" t="s">
        <v>46</v>
      </c>
      <c r="L10" s="11" t="s">
        <v>46</v>
      </c>
      <c r="M10" s="11" t="s">
        <v>48</v>
      </c>
      <c r="N10" s="11" t="s">
        <v>67</v>
      </c>
      <c r="O10" s="11" t="s">
        <v>40</v>
      </c>
      <c r="P10" s="28" t="s">
        <v>80</v>
      </c>
      <c r="Q10" s="11" t="s">
        <v>81</v>
      </c>
      <c r="R10" s="11" t="s">
        <v>43</v>
      </c>
      <c r="S10" s="11" t="s">
        <v>53</v>
      </c>
      <c r="T10" s="11" t="s">
        <v>54</v>
      </c>
      <c r="U10" s="11">
        <v>2</v>
      </c>
      <c r="V10" s="11" t="s">
        <v>71</v>
      </c>
      <c r="W10" s="11">
        <v>2</v>
      </c>
      <c r="X10" s="11" t="s">
        <v>71</v>
      </c>
      <c r="Y10" s="11">
        <v>2</v>
      </c>
      <c r="Z10" s="11" t="s">
        <v>71</v>
      </c>
      <c r="AA10" s="11" t="s">
        <v>43</v>
      </c>
      <c r="AB10" s="11" t="s">
        <v>56</v>
      </c>
      <c r="AC10" s="11" t="s">
        <v>57</v>
      </c>
      <c r="AD10" s="11" t="s">
        <v>58</v>
      </c>
      <c r="AE10" s="11" t="s">
        <v>82</v>
      </c>
      <c r="AF10" s="11" t="s">
        <v>60</v>
      </c>
      <c r="AG10" s="11" t="s">
        <v>61</v>
      </c>
      <c r="AH10" s="29">
        <v>46199</v>
      </c>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c r="CA10" s="25"/>
      <c r="CB10" s="25"/>
      <c r="CC10" s="25"/>
      <c r="CD10" s="25"/>
      <c r="CE10" s="25"/>
      <c r="CF10" s="25"/>
      <c r="CG10" s="25"/>
      <c r="CH10" s="25"/>
      <c r="CI10" s="25"/>
      <c r="CJ10" s="25"/>
      <c r="CK10" s="25"/>
      <c r="CL10" s="25"/>
      <c r="CM10" s="25"/>
      <c r="CN10" s="25"/>
    </row>
    <row r="11" spans="1:92" s="12" customFormat="1" ht="153" x14ac:dyDescent="0.25">
      <c r="A11" s="11">
        <f t="shared" si="0"/>
        <v>5</v>
      </c>
      <c r="B11" s="11" t="s">
        <v>38</v>
      </c>
      <c r="C11" s="11" t="s">
        <v>83</v>
      </c>
      <c r="D11" s="11" t="s">
        <v>40</v>
      </c>
      <c r="E11" s="11" t="s">
        <v>84</v>
      </c>
      <c r="F11" s="11" t="s">
        <v>85</v>
      </c>
      <c r="G11" s="11" t="s">
        <v>43</v>
      </c>
      <c r="H11" s="11" t="s">
        <v>79</v>
      </c>
      <c r="I11" s="11" t="s">
        <v>45</v>
      </c>
      <c r="J11" s="29">
        <v>46199</v>
      </c>
      <c r="K11" s="11" t="s">
        <v>46</v>
      </c>
      <c r="L11" s="11" t="s">
        <v>47</v>
      </c>
      <c r="M11" s="11" t="s">
        <v>48</v>
      </c>
      <c r="N11" s="11" t="s">
        <v>67</v>
      </c>
      <c r="O11" s="11" t="s">
        <v>40</v>
      </c>
      <c r="P11" s="28" t="s">
        <v>86</v>
      </c>
      <c r="Q11" s="11" t="s">
        <v>69</v>
      </c>
      <c r="R11" s="11" t="s">
        <v>43</v>
      </c>
      <c r="S11" s="11" t="s">
        <v>53</v>
      </c>
      <c r="T11" s="11" t="s">
        <v>54</v>
      </c>
      <c r="U11" s="11">
        <v>2</v>
      </c>
      <c r="V11" s="11" t="s">
        <v>55</v>
      </c>
      <c r="W11" s="11">
        <v>3</v>
      </c>
      <c r="X11" s="11" t="s">
        <v>55</v>
      </c>
      <c r="Y11" s="11">
        <v>3</v>
      </c>
      <c r="Z11" s="11" t="s">
        <v>55</v>
      </c>
      <c r="AA11" s="11" t="s">
        <v>43</v>
      </c>
      <c r="AB11" s="11" t="s">
        <v>56</v>
      </c>
      <c r="AC11" s="11" t="s">
        <v>57</v>
      </c>
      <c r="AD11" s="11" t="s">
        <v>58</v>
      </c>
      <c r="AE11" s="11" t="s">
        <v>82</v>
      </c>
      <c r="AF11" s="11" t="s">
        <v>60</v>
      </c>
      <c r="AG11" s="11" t="s">
        <v>61</v>
      </c>
      <c r="AH11" s="29">
        <v>46199</v>
      </c>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c r="BX11" s="25"/>
      <c r="BY11" s="25"/>
      <c r="BZ11" s="25"/>
      <c r="CA11" s="25"/>
      <c r="CB11" s="25"/>
      <c r="CC11" s="25"/>
      <c r="CD11" s="25"/>
      <c r="CE11" s="25"/>
      <c r="CF11" s="25"/>
      <c r="CG11" s="25"/>
      <c r="CH11" s="25"/>
      <c r="CI11" s="25"/>
      <c r="CJ11" s="25"/>
      <c r="CK11" s="25"/>
      <c r="CL11" s="25"/>
      <c r="CM11" s="25"/>
      <c r="CN11" s="25"/>
    </row>
    <row r="12" spans="1:92" s="12" customFormat="1" ht="89.25" x14ac:dyDescent="0.25">
      <c r="A12" s="11">
        <f t="shared" si="0"/>
        <v>6</v>
      </c>
      <c r="B12" s="11" t="s">
        <v>38</v>
      </c>
      <c r="C12" s="11" t="s">
        <v>62</v>
      </c>
      <c r="D12" s="11" t="s">
        <v>87</v>
      </c>
      <c r="E12" s="11" t="s">
        <v>88</v>
      </c>
      <c r="F12" s="11" t="s">
        <v>89</v>
      </c>
      <c r="G12" s="11" t="s">
        <v>43</v>
      </c>
      <c r="H12" s="11" t="s">
        <v>90</v>
      </c>
      <c r="I12" s="11" t="s">
        <v>45</v>
      </c>
      <c r="J12" s="29">
        <v>45138</v>
      </c>
      <c r="K12" s="11" t="s">
        <v>46</v>
      </c>
      <c r="L12" s="11" t="s">
        <v>47</v>
      </c>
      <c r="M12" s="11" t="s">
        <v>48</v>
      </c>
      <c r="N12" s="11" t="s">
        <v>67</v>
      </c>
      <c r="O12" s="11" t="s">
        <v>40</v>
      </c>
      <c r="P12" s="28" t="s">
        <v>91</v>
      </c>
      <c r="Q12" s="11" t="s">
        <v>92</v>
      </c>
      <c r="R12" s="11" t="s">
        <v>43</v>
      </c>
      <c r="S12" s="11" t="s">
        <v>43</v>
      </c>
      <c r="T12" s="11" t="s">
        <v>70</v>
      </c>
      <c r="U12" s="11">
        <v>1</v>
      </c>
      <c r="V12" s="11" t="s">
        <v>71</v>
      </c>
      <c r="W12" s="11">
        <v>2</v>
      </c>
      <c r="X12" s="11" t="s">
        <v>71</v>
      </c>
      <c r="Y12" s="11">
        <v>2</v>
      </c>
      <c r="Z12" s="11" t="s">
        <v>71</v>
      </c>
      <c r="AA12" s="11" t="s">
        <v>53</v>
      </c>
      <c r="AB12" s="11" t="s">
        <v>40</v>
      </c>
      <c r="AC12" s="11" t="s">
        <v>40</v>
      </c>
      <c r="AD12" s="11" t="s">
        <v>40</v>
      </c>
      <c r="AE12" s="11" t="s">
        <v>40</v>
      </c>
      <c r="AF12" s="11" t="s">
        <v>40</v>
      </c>
      <c r="AG12" s="11" t="s">
        <v>40</v>
      </c>
      <c r="AH12" s="29">
        <v>46199</v>
      </c>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c r="BX12" s="25"/>
      <c r="BY12" s="25"/>
      <c r="BZ12" s="25"/>
      <c r="CA12" s="25"/>
      <c r="CB12" s="25"/>
      <c r="CC12" s="25"/>
      <c r="CD12" s="25"/>
      <c r="CE12" s="25"/>
      <c r="CF12" s="25"/>
      <c r="CG12" s="25"/>
      <c r="CH12" s="25"/>
      <c r="CI12" s="25"/>
      <c r="CJ12" s="25"/>
      <c r="CK12" s="25"/>
      <c r="CL12" s="25"/>
      <c r="CM12" s="25"/>
      <c r="CN12" s="25"/>
    </row>
    <row r="13" spans="1:92" s="12" customFormat="1" ht="229.5" x14ac:dyDescent="0.25">
      <c r="A13" s="11">
        <f t="shared" si="0"/>
        <v>7</v>
      </c>
      <c r="B13" s="11" t="s">
        <v>38</v>
      </c>
      <c r="C13" s="11" t="s">
        <v>93</v>
      </c>
      <c r="D13" s="11" t="s">
        <v>94</v>
      </c>
      <c r="E13" s="11" t="s">
        <v>95</v>
      </c>
      <c r="F13" s="11" t="s">
        <v>96</v>
      </c>
      <c r="G13" s="11" t="s">
        <v>43</v>
      </c>
      <c r="H13" s="11" t="s">
        <v>97</v>
      </c>
      <c r="I13" s="11" t="s">
        <v>66</v>
      </c>
      <c r="J13" s="29">
        <v>46051</v>
      </c>
      <c r="K13" s="11" t="s">
        <v>46</v>
      </c>
      <c r="L13" s="11" t="s">
        <v>47</v>
      </c>
      <c r="M13" s="11" t="s">
        <v>48</v>
      </c>
      <c r="N13" s="11" t="s">
        <v>67</v>
      </c>
      <c r="O13" s="11" t="s">
        <v>40</v>
      </c>
      <c r="P13" s="28" t="s">
        <v>98</v>
      </c>
      <c r="Q13" s="11" t="s">
        <v>92</v>
      </c>
      <c r="R13" s="11" t="s">
        <v>43</v>
      </c>
      <c r="S13" s="11" t="s">
        <v>43</v>
      </c>
      <c r="T13" s="11" t="s">
        <v>70</v>
      </c>
      <c r="U13" s="11">
        <v>1</v>
      </c>
      <c r="V13" s="11" t="s">
        <v>71</v>
      </c>
      <c r="W13" s="11">
        <v>2</v>
      </c>
      <c r="X13" s="11" t="s">
        <v>71</v>
      </c>
      <c r="Y13" s="11">
        <v>2</v>
      </c>
      <c r="Z13" s="11" t="s">
        <v>71</v>
      </c>
      <c r="AA13" s="11" t="s">
        <v>53</v>
      </c>
      <c r="AB13" s="11" t="s">
        <v>40</v>
      </c>
      <c r="AC13" s="11" t="s">
        <v>40</v>
      </c>
      <c r="AD13" s="11" t="s">
        <v>40</v>
      </c>
      <c r="AE13" s="11" t="s">
        <v>40</v>
      </c>
      <c r="AF13" s="11" t="s">
        <v>40</v>
      </c>
      <c r="AG13" s="11" t="s">
        <v>40</v>
      </c>
      <c r="AH13" s="29">
        <v>46199</v>
      </c>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c r="BX13" s="25"/>
      <c r="BY13" s="25"/>
      <c r="BZ13" s="25"/>
      <c r="CA13" s="25"/>
      <c r="CB13" s="25"/>
      <c r="CC13" s="25"/>
      <c r="CD13" s="25"/>
      <c r="CE13" s="25"/>
      <c r="CF13" s="25"/>
      <c r="CG13" s="25"/>
      <c r="CH13" s="25"/>
      <c r="CI13" s="25"/>
      <c r="CJ13" s="25"/>
      <c r="CK13" s="25"/>
      <c r="CL13" s="25"/>
      <c r="CM13" s="25"/>
      <c r="CN13" s="25"/>
    </row>
    <row r="14" spans="1:92" s="12" customFormat="1" ht="229.5" x14ac:dyDescent="0.25">
      <c r="A14" s="11">
        <f t="shared" si="0"/>
        <v>8</v>
      </c>
      <c r="B14" s="11" t="s">
        <v>38</v>
      </c>
      <c r="C14" s="11" t="s">
        <v>93</v>
      </c>
      <c r="D14" s="11" t="s">
        <v>99</v>
      </c>
      <c r="E14" s="11" t="s">
        <v>100</v>
      </c>
      <c r="F14" s="11" t="s">
        <v>101</v>
      </c>
      <c r="G14" s="11" t="s">
        <v>53</v>
      </c>
      <c r="H14" s="11" t="s">
        <v>40</v>
      </c>
      <c r="I14" s="11" t="s">
        <v>66</v>
      </c>
      <c r="J14" s="29">
        <v>45008</v>
      </c>
      <c r="K14" s="11" t="s">
        <v>46</v>
      </c>
      <c r="L14" s="11" t="s">
        <v>47</v>
      </c>
      <c r="M14" s="11" t="s">
        <v>48</v>
      </c>
      <c r="N14" s="11" t="s">
        <v>67</v>
      </c>
      <c r="O14" s="11" t="s">
        <v>40</v>
      </c>
      <c r="P14" s="28" t="s">
        <v>98</v>
      </c>
      <c r="Q14" s="11" t="s">
        <v>92</v>
      </c>
      <c r="R14" s="11" t="s">
        <v>43</v>
      </c>
      <c r="S14" s="11" t="s">
        <v>43</v>
      </c>
      <c r="T14" s="11" t="s">
        <v>70</v>
      </c>
      <c r="U14" s="11">
        <v>1</v>
      </c>
      <c r="V14" s="11" t="s">
        <v>71</v>
      </c>
      <c r="W14" s="11">
        <v>2</v>
      </c>
      <c r="X14" s="11" t="s">
        <v>71</v>
      </c>
      <c r="Y14" s="11">
        <v>2</v>
      </c>
      <c r="Z14" s="11" t="s">
        <v>71</v>
      </c>
      <c r="AA14" s="11" t="s">
        <v>53</v>
      </c>
      <c r="AB14" s="11" t="s">
        <v>40</v>
      </c>
      <c r="AC14" s="11" t="s">
        <v>40</v>
      </c>
      <c r="AD14" s="11" t="s">
        <v>40</v>
      </c>
      <c r="AE14" s="11" t="s">
        <v>40</v>
      </c>
      <c r="AF14" s="11" t="s">
        <v>40</v>
      </c>
      <c r="AG14" s="11" t="s">
        <v>40</v>
      </c>
      <c r="AH14" s="29">
        <v>46199</v>
      </c>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c r="CA14" s="25"/>
      <c r="CB14" s="25"/>
      <c r="CC14" s="25"/>
      <c r="CD14" s="25"/>
      <c r="CE14" s="25"/>
      <c r="CF14" s="25"/>
      <c r="CG14" s="25"/>
      <c r="CH14" s="25"/>
      <c r="CI14" s="25"/>
      <c r="CJ14" s="25"/>
      <c r="CK14" s="25"/>
      <c r="CL14" s="25"/>
      <c r="CM14" s="25"/>
      <c r="CN14" s="25"/>
    </row>
    <row r="15" spans="1:92" s="12" customFormat="1" ht="229.5" x14ac:dyDescent="0.25">
      <c r="A15" s="11">
        <f t="shared" si="0"/>
        <v>9</v>
      </c>
      <c r="B15" s="11" t="s">
        <v>38</v>
      </c>
      <c r="C15" s="11" t="s">
        <v>93</v>
      </c>
      <c r="D15" s="11" t="s">
        <v>99</v>
      </c>
      <c r="E15" s="11" t="s">
        <v>102</v>
      </c>
      <c r="F15" s="11" t="s">
        <v>101</v>
      </c>
      <c r="G15" s="11" t="s">
        <v>53</v>
      </c>
      <c r="H15" s="11" t="s">
        <v>40</v>
      </c>
      <c r="I15" s="11" t="s">
        <v>66</v>
      </c>
      <c r="J15" s="29">
        <v>45008</v>
      </c>
      <c r="K15" s="11" t="s">
        <v>46</v>
      </c>
      <c r="L15" s="11" t="s">
        <v>47</v>
      </c>
      <c r="M15" s="11" t="s">
        <v>48</v>
      </c>
      <c r="N15" s="11" t="s">
        <v>67</v>
      </c>
      <c r="O15" s="11" t="s">
        <v>40</v>
      </c>
      <c r="P15" s="28" t="s">
        <v>98</v>
      </c>
      <c r="Q15" s="11" t="s">
        <v>92</v>
      </c>
      <c r="R15" s="11" t="s">
        <v>43</v>
      </c>
      <c r="S15" s="11" t="s">
        <v>43</v>
      </c>
      <c r="T15" s="11" t="s">
        <v>70</v>
      </c>
      <c r="U15" s="11">
        <v>1</v>
      </c>
      <c r="V15" s="11" t="s">
        <v>71</v>
      </c>
      <c r="W15" s="11">
        <v>2</v>
      </c>
      <c r="X15" s="11" t="s">
        <v>71</v>
      </c>
      <c r="Y15" s="11">
        <v>2</v>
      </c>
      <c r="Z15" s="11" t="s">
        <v>71</v>
      </c>
      <c r="AA15" s="11" t="s">
        <v>53</v>
      </c>
      <c r="AB15" s="11" t="s">
        <v>40</v>
      </c>
      <c r="AC15" s="11" t="s">
        <v>40</v>
      </c>
      <c r="AD15" s="11" t="s">
        <v>40</v>
      </c>
      <c r="AE15" s="11" t="s">
        <v>40</v>
      </c>
      <c r="AF15" s="11" t="s">
        <v>40</v>
      </c>
      <c r="AG15" s="11" t="s">
        <v>40</v>
      </c>
      <c r="AH15" s="29">
        <v>46199</v>
      </c>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c r="BX15" s="25"/>
      <c r="BY15" s="25"/>
      <c r="BZ15" s="25"/>
      <c r="CA15" s="25"/>
      <c r="CB15" s="25"/>
      <c r="CC15" s="25"/>
      <c r="CD15" s="25"/>
      <c r="CE15" s="25"/>
      <c r="CF15" s="25"/>
      <c r="CG15" s="25"/>
      <c r="CH15" s="25"/>
      <c r="CI15" s="25"/>
      <c r="CJ15" s="25"/>
      <c r="CK15" s="25"/>
      <c r="CL15" s="25"/>
      <c r="CM15" s="25"/>
      <c r="CN15" s="25"/>
    </row>
    <row r="16" spans="1:92" s="12" customFormat="1" ht="229.5" x14ac:dyDescent="0.25">
      <c r="A16" s="11">
        <f t="shared" si="0"/>
        <v>10</v>
      </c>
      <c r="B16" s="11" t="s">
        <v>38</v>
      </c>
      <c r="C16" s="11" t="s">
        <v>93</v>
      </c>
      <c r="D16" s="11" t="s">
        <v>99</v>
      </c>
      <c r="E16" s="11" t="s">
        <v>103</v>
      </c>
      <c r="F16" s="11" t="s">
        <v>101</v>
      </c>
      <c r="G16" s="11" t="s">
        <v>53</v>
      </c>
      <c r="H16" s="11" t="s">
        <v>40</v>
      </c>
      <c r="I16" s="11" t="s">
        <v>66</v>
      </c>
      <c r="J16" s="29">
        <v>45008</v>
      </c>
      <c r="K16" s="11" t="s">
        <v>46</v>
      </c>
      <c r="L16" s="11" t="s">
        <v>47</v>
      </c>
      <c r="M16" s="11" t="s">
        <v>48</v>
      </c>
      <c r="N16" s="11" t="s">
        <v>67</v>
      </c>
      <c r="O16" s="11" t="s">
        <v>40</v>
      </c>
      <c r="P16" s="28" t="s">
        <v>98</v>
      </c>
      <c r="Q16" s="11" t="s">
        <v>92</v>
      </c>
      <c r="R16" s="11" t="s">
        <v>43</v>
      </c>
      <c r="S16" s="11" t="s">
        <v>43</v>
      </c>
      <c r="T16" s="11" t="s">
        <v>70</v>
      </c>
      <c r="U16" s="11">
        <v>1</v>
      </c>
      <c r="V16" s="11" t="s">
        <v>71</v>
      </c>
      <c r="W16" s="11">
        <v>2</v>
      </c>
      <c r="X16" s="11" t="s">
        <v>71</v>
      </c>
      <c r="Y16" s="11">
        <v>2</v>
      </c>
      <c r="Z16" s="11" t="s">
        <v>71</v>
      </c>
      <c r="AA16" s="11" t="s">
        <v>53</v>
      </c>
      <c r="AB16" s="11" t="s">
        <v>40</v>
      </c>
      <c r="AC16" s="11" t="s">
        <v>40</v>
      </c>
      <c r="AD16" s="11" t="s">
        <v>40</v>
      </c>
      <c r="AE16" s="11" t="s">
        <v>40</v>
      </c>
      <c r="AF16" s="11" t="s">
        <v>40</v>
      </c>
      <c r="AG16" s="11" t="s">
        <v>40</v>
      </c>
      <c r="AH16" s="29">
        <v>46199</v>
      </c>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row>
    <row r="17" spans="1:92" s="12" customFormat="1" ht="63.75" x14ac:dyDescent="0.25">
      <c r="A17" s="11">
        <f t="shared" si="0"/>
        <v>11</v>
      </c>
      <c r="B17" s="11" t="s">
        <v>38</v>
      </c>
      <c r="C17" s="11" t="s">
        <v>104</v>
      </c>
      <c r="D17" s="11" t="s">
        <v>40</v>
      </c>
      <c r="E17" s="11" t="s">
        <v>105</v>
      </c>
      <c r="F17" s="11" t="s">
        <v>106</v>
      </c>
      <c r="G17" s="11" t="s">
        <v>43</v>
      </c>
      <c r="H17" s="11" t="s">
        <v>107</v>
      </c>
      <c r="I17" s="11" t="s">
        <v>45</v>
      </c>
      <c r="J17" s="29">
        <v>46199</v>
      </c>
      <c r="K17" s="11" t="s">
        <v>46</v>
      </c>
      <c r="L17" s="11" t="s">
        <v>47</v>
      </c>
      <c r="M17" s="11" t="s">
        <v>48</v>
      </c>
      <c r="N17" s="11" t="s">
        <v>67</v>
      </c>
      <c r="O17" s="11" t="s">
        <v>40</v>
      </c>
      <c r="P17" s="28" t="s">
        <v>108</v>
      </c>
      <c r="Q17" s="11" t="s">
        <v>92</v>
      </c>
      <c r="R17" s="11" t="s">
        <v>43</v>
      </c>
      <c r="S17" s="11" t="s">
        <v>43</v>
      </c>
      <c r="T17" s="11" t="s">
        <v>70</v>
      </c>
      <c r="U17" s="11">
        <v>1</v>
      </c>
      <c r="V17" s="11" t="s">
        <v>71</v>
      </c>
      <c r="W17" s="11">
        <v>2</v>
      </c>
      <c r="X17" s="11" t="s">
        <v>71</v>
      </c>
      <c r="Y17" s="11">
        <v>2</v>
      </c>
      <c r="Z17" s="11" t="s">
        <v>71</v>
      </c>
      <c r="AA17" s="11" t="s">
        <v>53</v>
      </c>
      <c r="AB17" s="11" t="s">
        <v>40</v>
      </c>
      <c r="AC17" s="11" t="s">
        <v>40</v>
      </c>
      <c r="AD17" s="11" t="s">
        <v>40</v>
      </c>
      <c r="AE17" s="11" t="s">
        <v>40</v>
      </c>
      <c r="AF17" s="11" t="s">
        <v>40</v>
      </c>
      <c r="AG17" s="11" t="s">
        <v>40</v>
      </c>
      <c r="AH17" s="29">
        <v>46199</v>
      </c>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5"/>
      <c r="BY17" s="25"/>
      <c r="BZ17" s="25"/>
      <c r="CA17" s="25"/>
      <c r="CB17" s="25"/>
      <c r="CC17" s="25"/>
      <c r="CD17" s="25"/>
      <c r="CE17" s="25"/>
      <c r="CF17" s="25"/>
      <c r="CG17" s="25"/>
      <c r="CH17" s="25"/>
      <c r="CI17" s="25"/>
      <c r="CJ17" s="25"/>
      <c r="CK17" s="25"/>
      <c r="CL17" s="25"/>
      <c r="CM17" s="25"/>
      <c r="CN17" s="25"/>
    </row>
    <row r="18" spans="1:92" s="12" customFormat="1" ht="191.25" x14ac:dyDescent="0.25">
      <c r="A18" s="11">
        <f t="shared" si="0"/>
        <v>12</v>
      </c>
      <c r="B18" s="11" t="s">
        <v>38</v>
      </c>
      <c r="C18" s="11" t="s">
        <v>62</v>
      </c>
      <c r="D18" s="11" t="s">
        <v>63</v>
      </c>
      <c r="E18" s="11" t="s">
        <v>109</v>
      </c>
      <c r="F18" s="11" t="s">
        <v>110</v>
      </c>
      <c r="G18" s="11" t="s">
        <v>53</v>
      </c>
      <c r="H18" s="11" t="s">
        <v>40</v>
      </c>
      <c r="I18" s="11" t="s">
        <v>66</v>
      </c>
      <c r="J18" s="29">
        <v>45931</v>
      </c>
      <c r="K18" s="11" t="s">
        <v>46</v>
      </c>
      <c r="L18" s="11" t="s">
        <v>47</v>
      </c>
      <c r="M18" s="11" t="s">
        <v>48</v>
      </c>
      <c r="N18" s="11" t="s">
        <v>67</v>
      </c>
      <c r="O18" s="11" t="s">
        <v>40</v>
      </c>
      <c r="P18" s="28" t="s">
        <v>74</v>
      </c>
      <c r="Q18" s="11" t="s">
        <v>92</v>
      </c>
      <c r="R18" s="11" t="s">
        <v>43</v>
      </c>
      <c r="S18" s="11" t="s">
        <v>43</v>
      </c>
      <c r="T18" s="11" t="s">
        <v>70</v>
      </c>
      <c r="U18" s="11">
        <v>1</v>
      </c>
      <c r="V18" s="11" t="s">
        <v>71</v>
      </c>
      <c r="W18" s="11">
        <v>2</v>
      </c>
      <c r="X18" s="11" t="s">
        <v>71</v>
      </c>
      <c r="Y18" s="11">
        <v>2</v>
      </c>
      <c r="Z18" s="11" t="s">
        <v>71</v>
      </c>
      <c r="AA18" s="11" t="s">
        <v>53</v>
      </c>
      <c r="AB18" s="11" t="s">
        <v>40</v>
      </c>
      <c r="AC18" s="11" t="s">
        <v>40</v>
      </c>
      <c r="AD18" s="11" t="s">
        <v>40</v>
      </c>
      <c r="AE18" s="11" t="s">
        <v>40</v>
      </c>
      <c r="AF18" s="11" t="s">
        <v>40</v>
      </c>
      <c r="AG18" s="11" t="s">
        <v>40</v>
      </c>
      <c r="AH18" s="29">
        <v>46199</v>
      </c>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c r="BX18" s="25"/>
      <c r="BY18" s="25"/>
      <c r="BZ18" s="25"/>
      <c r="CA18" s="25"/>
      <c r="CB18" s="25"/>
      <c r="CC18" s="25"/>
      <c r="CD18" s="25"/>
      <c r="CE18" s="25"/>
      <c r="CF18" s="25"/>
      <c r="CG18" s="25"/>
      <c r="CH18" s="25"/>
      <c r="CI18" s="25"/>
      <c r="CJ18" s="25"/>
      <c r="CK18" s="25"/>
      <c r="CL18" s="25"/>
      <c r="CM18" s="25"/>
      <c r="CN18" s="25"/>
    </row>
    <row r="19" spans="1:92" s="12" customFormat="1" ht="127.5" x14ac:dyDescent="0.25">
      <c r="A19" s="11">
        <f t="shared" si="0"/>
        <v>13</v>
      </c>
      <c r="B19" s="11" t="s">
        <v>38</v>
      </c>
      <c r="C19" s="11" t="s">
        <v>62</v>
      </c>
      <c r="D19" s="11" t="s">
        <v>63</v>
      </c>
      <c r="E19" s="11" t="s">
        <v>111</v>
      </c>
      <c r="F19" s="11" t="s">
        <v>112</v>
      </c>
      <c r="G19" s="11" t="s">
        <v>53</v>
      </c>
      <c r="H19" s="11" t="s">
        <v>40</v>
      </c>
      <c r="I19" s="11" t="s">
        <v>66</v>
      </c>
      <c r="J19" s="29">
        <v>45616</v>
      </c>
      <c r="K19" s="11" t="s">
        <v>46</v>
      </c>
      <c r="L19" s="11" t="s">
        <v>47</v>
      </c>
      <c r="M19" s="11" t="s">
        <v>48</v>
      </c>
      <c r="N19" s="11" t="s">
        <v>67</v>
      </c>
      <c r="O19" s="11" t="s">
        <v>40</v>
      </c>
      <c r="P19" s="28" t="s">
        <v>74</v>
      </c>
      <c r="Q19" s="11" t="s">
        <v>92</v>
      </c>
      <c r="R19" s="11" t="s">
        <v>43</v>
      </c>
      <c r="S19" s="11" t="s">
        <v>43</v>
      </c>
      <c r="T19" s="11" t="s">
        <v>70</v>
      </c>
      <c r="U19" s="11">
        <v>1</v>
      </c>
      <c r="V19" s="11" t="s">
        <v>71</v>
      </c>
      <c r="W19" s="11">
        <v>2</v>
      </c>
      <c r="X19" s="11" t="s">
        <v>71</v>
      </c>
      <c r="Y19" s="11">
        <v>2</v>
      </c>
      <c r="Z19" s="11" t="s">
        <v>71</v>
      </c>
      <c r="AA19" s="11" t="s">
        <v>53</v>
      </c>
      <c r="AB19" s="11" t="s">
        <v>40</v>
      </c>
      <c r="AC19" s="11" t="s">
        <v>40</v>
      </c>
      <c r="AD19" s="11" t="s">
        <v>40</v>
      </c>
      <c r="AE19" s="11" t="s">
        <v>40</v>
      </c>
      <c r="AF19" s="11" t="s">
        <v>40</v>
      </c>
      <c r="AG19" s="11" t="s">
        <v>40</v>
      </c>
      <c r="AH19" s="29">
        <v>46199</v>
      </c>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25"/>
      <c r="BV19" s="25"/>
      <c r="BW19" s="25"/>
      <c r="BX19" s="25"/>
      <c r="BY19" s="25"/>
      <c r="BZ19" s="25"/>
      <c r="CA19" s="25"/>
      <c r="CB19" s="25"/>
      <c r="CC19" s="25"/>
      <c r="CD19" s="25"/>
      <c r="CE19" s="25"/>
      <c r="CF19" s="25"/>
      <c r="CG19" s="25"/>
      <c r="CH19" s="25"/>
      <c r="CI19" s="25"/>
      <c r="CJ19" s="25"/>
      <c r="CK19" s="25"/>
      <c r="CL19" s="25"/>
      <c r="CM19" s="25"/>
      <c r="CN19" s="25"/>
    </row>
    <row r="20" spans="1:92" s="12" customFormat="1" ht="63.75" x14ac:dyDescent="0.25">
      <c r="A20" s="11">
        <f t="shared" si="0"/>
        <v>14</v>
      </c>
      <c r="B20" s="11" t="s">
        <v>38</v>
      </c>
      <c r="C20" s="11" t="s">
        <v>62</v>
      </c>
      <c r="D20" s="11" t="s">
        <v>63</v>
      </c>
      <c r="E20" s="11" t="s">
        <v>113</v>
      </c>
      <c r="F20" s="11" t="s">
        <v>114</v>
      </c>
      <c r="G20" s="11" t="s">
        <v>53</v>
      </c>
      <c r="H20" s="11" t="s">
        <v>40</v>
      </c>
      <c r="I20" s="11" t="s">
        <v>66</v>
      </c>
      <c r="J20" s="29">
        <v>45496</v>
      </c>
      <c r="K20" s="11" t="s">
        <v>46</v>
      </c>
      <c r="L20" s="11" t="s">
        <v>47</v>
      </c>
      <c r="M20" s="11" t="s">
        <v>48</v>
      </c>
      <c r="N20" s="11" t="s">
        <v>67</v>
      </c>
      <c r="O20" s="11" t="s">
        <v>40</v>
      </c>
      <c r="P20" s="28" t="s">
        <v>74</v>
      </c>
      <c r="Q20" s="11" t="s">
        <v>92</v>
      </c>
      <c r="R20" s="11" t="s">
        <v>43</v>
      </c>
      <c r="S20" s="11" t="s">
        <v>43</v>
      </c>
      <c r="T20" s="11" t="s">
        <v>70</v>
      </c>
      <c r="U20" s="11">
        <v>1</v>
      </c>
      <c r="V20" s="11" t="s">
        <v>71</v>
      </c>
      <c r="W20" s="11">
        <v>2</v>
      </c>
      <c r="X20" s="11" t="s">
        <v>71</v>
      </c>
      <c r="Y20" s="11">
        <v>2</v>
      </c>
      <c r="Z20" s="11" t="s">
        <v>71</v>
      </c>
      <c r="AA20" s="11" t="s">
        <v>53</v>
      </c>
      <c r="AB20" s="11" t="s">
        <v>40</v>
      </c>
      <c r="AC20" s="11" t="s">
        <v>40</v>
      </c>
      <c r="AD20" s="11" t="s">
        <v>40</v>
      </c>
      <c r="AE20" s="11" t="s">
        <v>40</v>
      </c>
      <c r="AF20" s="11" t="s">
        <v>40</v>
      </c>
      <c r="AG20" s="11" t="s">
        <v>40</v>
      </c>
      <c r="AH20" s="29">
        <v>46199</v>
      </c>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c r="BJ20" s="25"/>
      <c r="BK20" s="25"/>
      <c r="BL20" s="25"/>
      <c r="BM20" s="25"/>
      <c r="BN20" s="25"/>
      <c r="BO20" s="25"/>
      <c r="BP20" s="25"/>
      <c r="BQ20" s="25"/>
      <c r="BR20" s="25"/>
      <c r="BS20" s="25"/>
      <c r="BT20" s="25"/>
      <c r="BU20" s="25"/>
      <c r="BV20" s="25"/>
      <c r="BW20" s="25"/>
      <c r="BX20" s="25"/>
      <c r="BY20" s="25"/>
      <c r="BZ20" s="25"/>
      <c r="CA20" s="25"/>
      <c r="CB20" s="25"/>
      <c r="CC20" s="25"/>
      <c r="CD20" s="25"/>
      <c r="CE20" s="25"/>
      <c r="CF20" s="25"/>
      <c r="CG20" s="25"/>
      <c r="CH20" s="25"/>
      <c r="CI20" s="25"/>
      <c r="CJ20" s="25"/>
      <c r="CK20" s="25"/>
      <c r="CL20" s="25"/>
      <c r="CM20" s="25"/>
      <c r="CN20" s="25"/>
    </row>
    <row r="21" spans="1:92" s="12" customFormat="1" ht="178.5" x14ac:dyDescent="0.25">
      <c r="A21" s="11">
        <f t="shared" si="0"/>
        <v>15</v>
      </c>
      <c r="B21" s="11" t="s">
        <v>38</v>
      </c>
      <c r="C21" s="11" t="s">
        <v>62</v>
      </c>
      <c r="D21" s="11" t="s">
        <v>63</v>
      </c>
      <c r="E21" s="11" t="s">
        <v>115</v>
      </c>
      <c r="F21" s="11" t="s">
        <v>116</v>
      </c>
      <c r="G21" s="11" t="s">
        <v>53</v>
      </c>
      <c r="H21" s="11" t="s">
        <v>40</v>
      </c>
      <c r="I21" s="11" t="s">
        <v>66</v>
      </c>
      <c r="J21" s="29">
        <v>45616</v>
      </c>
      <c r="K21" s="11" t="s">
        <v>46</v>
      </c>
      <c r="L21" s="11" t="s">
        <v>47</v>
      </c>
      <c r="M21" s="11" t="s">
        <v>48</v>
      </c>
      <c r="N21" s="11" t="s">
        <v>67</v>
      </c>
      <c r="O21" s="11" t="s">
        <v>40</v>
      </c>
      <c r="P21" s="28" t="s">
        <v>74</v>
      </c>
      <c r="Q21" s="11" t="s">
        <v>92</v>
      </c>
      <c r="R21" s="11" t="s">
        <v>43</v>
      </c>
      <c r="S21" s="11" t="s">
        <v>43</v>
      </c>
      <c r="T21" s="11" t="s">
        <v>70</v>
      </c>
      <c r="U21" s="11">
        <v>1</v>
      </c>
      <c r="V21" s="11" t="s">
        <v>71</v>
      </c>
      <c r="W21" s="11">
        <v>2</v>
      </c>
      <c r="X21" s="11" t="s">
        <v>71</v>
      </c>
      <c r="Y21" s="11">
        <v>2</v>
      </c>
      <c r="Z21" s="11" t="s">
        <v>71</v>
      </c>
      <c r="AA21" s="11" t="s">
        <v>53</v>
      </c>
      <c r="AB21" s="11" t="s">
        <v>40</v>
      </c>
      <c r="AC21" s="11" t="s">
        <v>40</v>
      </c>
      <c r="AD21" s="11" t="s">
        <v>40</v>
      </c>
      <c r="AE21" s="11" t="s">
        <v>40</v>
      </c>
      <c r="AF21" s="11" t="s">
        <v>40</v>
      </c>
      <c r="AG21" s="11" t="s">
        <v>40</v>
      </c>
      <c r="AH21" s="29">
        <v>46199</v>
      </c>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5"/>
      <c r="BW21" s="25"/>
      <c r="BX21" s="25"/>
      <c r="BY21" s="25"/>
      <c r="BZ21" s="25"/>
      <c r="CA21" s="25"/>
      <c r="CB21" s="25"/>
      <c r="CC21" s="25"/>
      <c r="CD21" s="25"/>
      <c r="CE21" s="25"/>
      <c r="CF21" s="25"/>
      <c r="CG21" s="25"/>
      <c r="CH21" s="25"/>
      <c r="CI21" s="25"/>
      <c r="CJ21" s="25"/>
      <c r="CK21" s="25"/>
      <c r="CL21" s="25"/>
      <c r="CM21" s="25"/>
      <c r="CN21" s="25"/>
    </row>
    <row r="22" spans="1:92" s="12" customFormat="1" ht="216.75" x14ac:dyDescent="0.25">
      <c r="A22" s="11">
        <f t="shared" si="0"/>
        <v>16</v>
      </c>
      <c r="B22" s="11" t="s">
        <v>38</v>
      </c>
      <c r="C22" s="11" t="s">
        <v>62</v>
      </c>
      <c r="D22" s="11" t="s">
        <v>63</v>
      </c>
      <c r="E22" s="11" t="s">
        <v>117</v>
      </c>
      <c r="F22" s="11" t="s">
        <v>118</v>
      </c>
      <c r="G22" s="11" t="s">
        <v>53</v>
      </c>
      <c r="H22" s="11" t="s">
        <v>40</v>
      </c>
      <c r="I22" s="11" t="s">
        <v>66</v>
      </c>
      <c r="J22" s="29">
        <v>45616</v>
      </c>
      <c r="K22" s="11" t="s">
        <v>46</v>
      </c>
      <c r="L22" s="11" t="s">
        <v>47</v>
      </c>
      <c r="M22" s="11" t="s">
        <v>48</v>
      </c>
      <c r="N22" s="11" t="s">
        <v>67</v>
      </c>
      <c r="O22" s="11" t="s">
        <v>40</v>
      </c>
      <c r="P22" s="28" t="s">
        <v>74</v>
      </c>
      <c r="Q22" s="11" t="s">
        <v>92</v>
      </c>
      <c r="R22" s="11" t="s">
        <v>43</v>
      </c>
      <c r="S22" s="11" t="s">
        <v>43</v>
      </c>
      <c r="T22" s="11" t="s">
        <v>70</v>
      </c>
      <c r="U22" s="11">
        <v>1</v>
      </c>
      <c r="V22" s="11" t="s">
        <v>71</v>
      </c>
      <c r="W22" s="11">
        <v>2</v>
      </c>
      <c r="X22" s="11" t="s">
        <v>71</v>
      </c>
      <c r="Y22" s="11">
        <v>2</v>
      </c>
      <c r="Z22" s="11" t="s">
        <v>71</v>
      </c>
      <c r="AA22" s="11" t="s">
        <v>53</v>
      </c>
      <c r="AB22" s="11" t="s">
        <v>40</v>
      </c>
      <c r="AC22" s="11" t="s">
        <v>40</v>
      </c>
      <c r="AD22" s="11" t="s">
        <v>40</v>
      </c>
      <c r="AE22" s="11" t="s">
        <v>40</v>
      </c>
      <c r="AF22" s="11" t="s">
        <v>40</v>
      </c>
      <c r="AG22" s="11" t="s">
        <v>40</v>
      </c>
      <c r="AH22" s="29">
        <v>46199</v>
      </c>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5"/>
      <c r="BW22" s="25"/>
      <c r="BX22" s="25"/>
      <c r="BY22" s="25"/>
      <c r="BZ22" s="25"/>
      <c r="CA22" s="25"/>
      <c r="CB22" s="25"/>
      <c r="CC22" s="25"/>
      <c r="CD22" s="25"/>
      <c r="CE22" s="25"/>
      <c r="CF22" s="25"/>
      <c r="CG22" s="25"/>
      <c r="CH22" s="25"/>
      <c r="CI22" s="25"/>
      <c r="CJ22" s="25"/>
      <c r="CK22" s="25"/>
      <c r="CL22" s="25"/>
      <c r="CM22" s="25"/>
      <c r="CN22" s="25"/>
    </row>
    <row r="23" spans="1:92" s="12" customFormat="1" ht="140.25" x14ac:dyDescent="0.25">
      <c r="A23" s="11">
        <f t="shared" si="0"/>
        <v>17</v>
      </c>
      <c r="B23" s="11" t="s">
        <v>38</v>
      </c>
      <c r="C23" s="11" t="s">
        <v>62</v>
      </c>
      <c r="D23" s="11" t="s">
        <v>63</v>
      </c>
      <c r="E23" s="11" t="s">
        <v>119</v>
      </c>
      <c r="F23" s="11" t="s">
        <v>120</v>
      </c>
      <c r="G23" s="11" t="s">
        <v>53</v>
      </c>
      <c r="H23" s="11" t="s">
        <v>40</v>
      </c>
      <c r="I23" s="11" t="s">
        <v>66</v>
      </c>
      <c r="J23" s="29">
        <v>45616</v>
      </c>
      <c r="K23" s="11" t="s">
        <v>46</v>
      </c>
      <c r="L23" s="11" t="s">
        <v>47</v>
      </c>
      <c r="M23" s="11" t="s">
        <v>48</v>
      </c>
      <c r="N23" s="11" t="s">
        <v>67</v>
      </c>
      <c r="O23" s="11" t="s">
        <v>40</v>
      </c>
      <c r="P23" s="28" t="s">
        <v>74</v>
      </c>
      <c r="Q23" s="11" t="s">
        <v>92</v>
      </c>
      <c r="R23" s="11" t="s">
        <v>43</v>
      </c>
      <c r="S23" s="11" t="s">
        <v>43</v>
      </c>
      <c r="T23" s="11" t="s">
        <v>70</v>
      </c>
      <c r="U23" s="11">
        <v>1</v>
      </c>
      <c r="V23" s="11" t="s">
        <v>71</v>
      </c>
      <c r="W23" s="11">
        <v>2</v>
      </c>
      <c r="X23" s="11" t="s">
        <v>71</v>
      </c>
      <c r="Y23" s="11">
        <v>2</v>
      </c>
      <c r="Z23" s="11" t="s">
        <v>71</v>
      </c>
      <c r="AA23" s="11" t="s">
        <v>53</v>
      </c>
      <c r="AB23" s="11" t="s">
        <v>40</v>
      </c>
      <c r="AC23" s="11" t="s">
        <v>40</v>
      </c>
      <c r="AD23" s="11" t="s">
        <v>40</v>
      </c>
      <c r="AE23" s="11" t="s">
        <v>40</v>
      </c>
      <c r="AF23" s="11" t="s">
        <v>40</v>
      </c>
      <c r="AG23" s="11" t="s">
        <v>40</v>
      </c>
      <c r="AH23" s="29">
        <v>46199</v>
      </c>
      <c r="AI23" s="25"/>
      <c r="AJ23" s="25"/>
      <c r="AK23" s="25"/>
      <c r="AL23" s="25"/>
      <c r="AM23" s="25"/>
      <c r="AN23" s="25"/>
      <c r="AO23" s="25"/>
      <c r="AP23" s="25"/>
      <c r="AQ23" s="25"/>
      <c r="AR23" s="25"/>
      <c r="AS23" s="25"/>
      <c r="AT23" s="25"/>
      <c r="AU23" s="25"/>
      <c r="AV23" s="25"/>
      <c r="AW23" s="25"/>
      <c r="AX23" s="25"/>
      <c r="AY23" s="25"/>
      <c r="AZ23" s="25"/>
      <c r="BA23" s="25"/>
      <c r="BB23" s="25"/>
      <c r="BC23" s="25"/>
      <c r="BD23" s="25"/>
      <c r="BE23" s="25"/>
      <c r="BF23" s="25"/>
      <c r="BG23" s="25"/>
      <c r="BH23" s="25"/>
      <c r="BI23" s="25"/>
      <c r="BJ23" s="25"/>
      <c r="BK23" s="25"/>
      <c r="BL23" s="25"/>
      <c r="BM23" s="25"/>
      <c r="BN23" s="25"/>
      <c r="BO23" s="25"/>
      <c r="BP23" s="25"/>
      <c r="BQ23" s="25"/>
      <c r="BR23" s="25"/>
      <c r="BS23" s="25"/>
      <c r="BT23" s="25"/>
      <c r="BU23" s="25"/>
      <c r="BV23" s="25"/>
      <c r="BW23" s="25"/>
      <c r="BX23" s="25"/>
      <c r="BY23" s="25"/>
      <c r="BZ23" s="25"/>
      <c r="CA23" s="25"/>
      <c r="CB23" s="25"/>
      <c r="CC23" s="25"/>
      <c r="CD23" s="25"/>
      <c r="CE23" s="25"/>
      <c r="CF23" s="25"/>
      <c r="CG23" s="25"/>
      <c r="CH23" s="25"/>
      <c r="CI23" s="25"/>
      <c r="CJ23" s="25"/>
      <c r="CK23" s="25"/>
      <c r="CL23" s="25"/>
      <c r="CM23" s="25"/>
      <c r="CN23" s="25"/>
    </row>
    <row r="24" spans="1:92" s="12" customFormat="1" ht="216.75" x14ac:dyDescent="0.25">
      <c r="A24" s="11">
        <f t="shared" si="0"/>
        <v>18</v>
      </c>
      <c r="B24" s="11" t="s">
        <v>38</v>
      </c>
      <c r="C24" s="11" t="s">
        <v>62</v>
      </c>
      <c r="D24" s="11" t="s">
        <v>63</v>
      </c>
      <c r="E24" s="11" t="s">
        <v>121</v>
      </c>
      <c r="F24" s="11" t="s">
        <v>122</v>
      </c>
      <c r="G24" s="11" t="s">
        <v>53</v>
      </c>
      <c r="H24" s="11" t="s">
        <v>40</v>
      </c>
      <c r="I24" s="11" t="s">
        <v>66</v>
      </c>
      <c r="J24" s="29">
        <v>45616</v>
      </c>
      <c r="K24" s="11" t="s">
        <v>46</v>
      </c>
      <c r="L24" s="11" t="s">
        <v>47</v>
      </c>
      <c r="M24" s="11" t="s">
        <v>48</v>
      </c>
      <c r="N24" s="11" t="s">
        <v>67</v>
      </c>
      <c r="O24" s="11" t="s">
        <v>40</v>
      </c>
      <c r="P24" s="28" t="s">
        <v>74</v>
      </c>
      <c r="Q24" s="11" t="s">
        <v>92</v>
      </c>
      <c r="R24" s="11" t="s">
        <v>43</v>
      </c>
      <c r="S24" s="11" t="s">
        <v>43</v>
      </c>
      <c r="T24" s="11" t="s">
        <v>70</v>
      </c>
      <c r="U24" s="11">
        <v>1</v>
      </c>
      <c r="V24" s="11" t="s">
        <v>71</v>
      </c>
      <c r="W24" s="11">
        <v>2</v>
      </c>
      <c r="X24" s="11" t="s">
        <v>71</v>
      </c>
      <c r="Y24" s="11">
        <v>2</v>
      </c>
      <c r="Z24" s="11" t="s">
        <v>71</v>
      </c>
      <c r="AA24" s="11" t="s">
        <v>53</v>
      </c>
      <c r="AB24" s="11" t="s">
        <v>40</v>
      </c>
      <c r="AC24" s="11" t="s">
        <v>40</v>
      </c>
      <c r="AD24" s="11" t="s">
        <v>40</v>
      </c>
      <c r="AE24" s="11" t="s">
        <v>40</v>
      </c>
      <c r="AF24" s="11" t="s">
        <v>40</v>
      </c>
      <c r="AG24" s="11" t="s">
        <v>40</v>
      </c>
      <c r="AH24" s="29">
        <v>46199</v>
      </c>
      <c r="AI24" s="25"/>
      <c r="AJ24" s="25"/>
      <c r="AK24" s="25"/>
      <c r="AL24" s="25"/>
      <c r="AM24" s="25"/>
      <c r="AN24" s="25"/>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5"/>
      <c r="BW24" s="25"/>
      <c r="BX24" s="25"/>
      <c r="BY24" s="25"/>
      <c r="BZ24" s="25"/>
      <c r="CA24" s="25"/>
      <c r="CB24" s="25"/>
      <c r="CC24" s="25"/>
      <c r="CD24" s="25"/>
      <c r="CE24" s="25"/>
      <c r="CF24" s="25"/>
      <c r="CG24" s="25"/>
      <c r="CH24" s="25"/>
      <c r="CI24" s="25"/>
      <c r="CJ24" s="25"/>
      <c r="CK24" s="25"/>
      <c r="CL24" s="25"/>
      <c r="CM24" s="25"/>
      <c r="CN24" s="25"/>
    </row>
    <row r="25" spans="1:92" s="12" customFormat="1" ht="51" x14ac:dyDescent="0.25">
      <c r="A25" s="11">
        <f t="shared" si="0"/>
        <v>19</v>
      </c>
      <c r="B25" s="11" t="s">
        <v>38</v>
      </c>
      <c r="C25" s="11" t="s">
        <v>62</v>
      </c>
      <c r="D25" s="11" t="s">
        <v>63</v>
      </c>
      <c r="E25" s="11" t="s">
        <v>123</v>
      </c>
      <c r="F25" s="11" t="s">
        <v>124</v>
      </c>
      <c r="G25" s="11" t="s">
        <v>53</v>
      </c>
      <c r="H25" s="11" t="s">
        <v>40</v>
      </c>
      <c r="I25" s="11" t="s">
        <v>66</v>
      </c>
      <c r="J25" s="29">
        <v>45616</v>
      </c>
      <c r="K25" s="11" t="s">
        <v>46</v>
      </c>
      <c r="L25" s="11" t="s">
        <v>47</v>
      </c>
      <c r="M25" s="11" t="s">
        <v>48</v>
      </c>
      <c r="N25" s="11" t="s">
        <v>67</v>
      </c>
      <c r="O25" s="11" t="s">
        <v>40</v>
      </c>
      <c r="P25" s="28" t="s">
        <v>74</v>
      </c>
      <c r="Q25" s="11" t="s">
        <v>92</v>
      </c>
      <c r="R25" s="11" t="s">
        <v>43</v>
      </c>
      <c r="S25" s="11" t="s">
        <v>43</v>
      </c>
      <c r="T25" s="11" t="s">
        <v>70</v>
      </c>
      <c r="U25" s="11">
        <v>1</v>
      </c>
      <c r="V25" s="11" t="s">
        <v>71</v>
      </c>
      <c r="W25" s="11">
        <v>2</v>
      </c>
      <c r="X25" s="11" t="s">
        <v>71</v>
      </c>
      <c r="Y25" s="11">
        <v>2</v>
      </c>
      <c r="Z25" s="11" t="s">
        <v>71</v>
      </c>
      <c r="AA25" s="11" t="s">
        <v>53</v>
      </c>
      <c r="AB25" s="11" t="s">
        <v>40</v>
      </c>
      <c r="AC25" s="11" t="s">
        <v>40</v>
      </c>
      <c r="AD25" s="11" t="s">
        <v>40</v>
      </c>
      <c r="AE25" s="11" t="s">
        <v>40</v>
      </c>
      <c r="AF25" s="11" t="s">
        <v>40</v>
      </c>
      <c r="AG25" s="11" t="s">
        <v>40</v>
      </c>
      <c r="AH25" s="29">
        <v>46199</v>
      </c>
      <c r="AI25" s="25"/>
      <c r="AJ25" s="25"/>
      <c r="AK25" s="25"/>
      <c r="AL25" s="25"/>
      <c r="AM25" s="25"/>
      <c r="AN25" s="25"/>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5"/>
      <c r="BW25" s="25"/>
      <c r="BX25" s="25"/>
      <c r="BY25" s="25"/>
      <c r="BZ25" s="25"/>
      <c r="CA25" s="25"/>
      <c r="CB25" s="25"/>
      <c r="CC25" s="25"/>
      <c r="CD25" s="25"/>
      <c r="CE25" s="25"/>
      <c r="CF25" s="25"/>
      <c r="CG25" s="25"/>
      <c r="CH25" s="25"/>
      <c r="CI25" s="25"/>
      <c r="CJ25" s="25"/>
      <c r="CK25" s="25"/>
      <c r="CL25" s="25"/>
      <c r="CM25" s="25"/>
      <c r="CN25" s="25"/>
    </row>
    <row r="26" spans="1:92" ht="293.25" x14ac:dyDescent="0.25">
      <c r="A26" s="11">
        <f t="shared" si="0"/>
        <v>20</v>
      </c>
      <c r="B26" s="11" t="s">
        <v>38</v>
      </c>
      <c r="C26" s="11" t="s">
        <v>62</v>
      </c>
      <c r="D26" s="11" t="s">
        <v>63</v>
      </c>
      <c r="E26" s="11" t="s">
        <v>125</v>
      </c>
      <c r="F26" s="11" t="s">
        <v>126</v>
      </c>
      <c r="G26" s="11" t="s">
        <v>53</v>
      </c>
      <c r="H26" s="11" t="s">
        <v>40</v>
      </c>
      <c r="I26" s="11" t="s">
        <v>66</v>
      </c>
      <c r="J26" s="29">
        <v>45616</v>
      </c>
      <c r="K26" s="11" t="s">
        <v>46</v>
      </c>
      <c r="L26" s="11" t="s">
        <v>47</v>
      </c>
      <c r="M26" s="11" t="s">
        <v>48</v>
      </c>
      <c r="N26" s="11" t="s">
        <v>67</v>
      </c>
      <c r="O26" s="11" t="s">
        <v>40</v>
      </c>
      <c r="P26" s="28" t="s">
        <v>74</v>
      </c>
      <c r="Q26" s="11" t="s">
        <v>92</v>
      </c>
      <c r="R26" s="11" t="s">
        <v>43</v>
      </c>
      <c r="S26" s="11" t="s">
        <v>43</v>
      </c>
      <c r="T26" s="11" t="s">
        <v>70</v>
      </c>
      <c r="U26" s="11">
        <v>1</v>
      </c>
      <c r="V26" s="11" t="s">
        <v>71</v>
      </c>
      <c r="W26" s="11">
        <v>2</v>
      </c>
      <c r="X26" s="11" t="s">
        <v>71</v>
      </c>
      <c r="Y26" s="11">
        <v>2</v>
      </c>
      <c r="Z26" s="11" t="s">
        <v>71</v>
      </c>
      <c r="AA26" s="11" t="s">
        <v>53</v>
      </c>
      <c r="AB26" s="11" t="s">
        <v>40</v>
      </c>
      <c r="AC26" s="11" t="s">
        <v>40</v>
      </c>
      <c r="AD26" s="11" t="s">
        <v>40</v>
      </c>
      <c r="AE26" s="11" t="s">
        <v>40</v>
      </c>
      <c r="AF26" s="11" t="s">
        <v>40</v>
      </c>
      <c r="AG26" s="11" t="s">
        <v>40</v>
      </c>
      <c r="AH26" s="29">
        <v>46199</v>
      </c>
    </row>
    <row r="27" spans="1:92" ht="318.75" x14ac:dyDescent="0.25">
      <c r="A27" s="11">
        <f t="shared" si="0"/>
        <v>21</v>
      </c>
      <c r="B27" s="11" t="s">
        <v>38</v>
      </c>
      <c r="C27" s="11" t="s">
        <v>62</v>
      </c>
      <c r="D27" s="11" t="s">
        <v>63</v>
      </c>
      <c r="E27" s="11" t="s">
        <v>127</v>
      </c>
      <c r="F27" s="11" t="s">
        <v>128</v>
      </c>
      <c r="G27" s="11" t="s">
        <v>53</v>
      </c>
      <c r="H27" s="11" t="s">
        <v>40</v>
      </c>
      <c r="I27" s="11" t="s">
        <v>66</v>
      </c>
      <c r="J27" s="29">
        <v>45616</v>
      </c>
      <c r="K27" s="11" t="s">
        <v>46</v>
      </c>
      <c r="L27" s="11" t="s">
        <v>47</v>
      </c>
      <c r="M27" s="11" t="s">
        <v>48</v>
      </c>
      <c r="N27" s="11" t="s">
        <v>67</v>
      </c>
      <c r="O27" s="11" t="s">
        <v>40</v>
      </c>
      <c r="P27" s="28" t="s">
        <v>74</v>
      </c>
      <c r="Q27" s="11" t="s">
        <v>92</v>
      </c>
      <c r="R27" s="11" t="s">
        <v>43</v>
      </c>
      <c r="S27" s="11" t="s">
        <v>43</v>
      </c>
      <c r="T27" s="11" t="s">
        <v>70</v>
      </c>
      <c r="U27" s="11">
        <v>1</v>
      </c>
      <c r="V27" s="11" t="s">
        <v>71</v>
      </c>
      <c r="W27" s="11">
        <v>2</v>
      </c>
      <c r="X27" s="11" t="s">
        <v>71</v>
      </c>
      <c r="Y27" s="11">
        <v>2</v>
      </c>
      <c r="Z27" s="11" t="s">
        <v>71</v>
      </c>
      <c r="AA27" s="11" t="s">
        <v>53</v>
      </c>
      <c r="AB27" s="11" t="s">
        <v>40</v>
      </c>
      <c r="AC27" s="11" t="s">
        <v>40</v>
      </c>
      <c r="AD27" s="11" t="s">
        <v>40</v>
      </c>
      <c r="AE27" s="11" t="s">
        <v>40</v>
      </c>
      <c r="AF27" s="11" t="s">
        <v>40</v>
      </c>
      <c r="AG27" s="11" t="s">
        <v>40</v>
      </c>
      <c r="AH27" s="29">
        <v>46199</v>
      </c>
    </row>
    <row r="28" spans="1:92" ht="204" x14ac:dyDescent="0.25">
      <c r="A28" s="11">
        <f t="shared" si="0"/>
        <v>22</v>
      </c>
      <c r="B28" s="11" t="s">
        <v>38</v>
      </c>
      <c r="C28" s="11" t="s">
        <v>62</v>
      </c>
      <c r="D28" s="11" t="s">
        <v>63</v>
      </c>
      <c r="E28" s="11" t="s">
        <v>129</v>
      </c>
      <c r="F28" s="11" t="s">
        <v>130</v>
      </c>
      <c r="G28" s="11" t="s">
        <v>53</v>
      </c>
      <c r="H28" s="11" t="s">
        <v>40</v>
      </c>
      <c r="I28" s="11" t="s">
        <v>66</v>
      </c>
      <c r="J28" s="29">
        <v>45616</v>
      </c>
      <c r="K28" s="11" t="s">
        <v>46</v>
      </c>
      <c r="L28" s="11" t="s">
        <v>47</v>
      </c>
      <c r="M28" s="11" t="s">
        <v>48</v>
      </c>
      <c r="N28" s="11" t="s">
        <v>67</v>
      </c>
      <c r="O28" s="11" t="s">
        <v>40</v>
      </c>
      <c r="P28" s="28" t="s">
        <v>74</v>
      </c>
      <c r="Q28" s="11" t="s">
        <v>92</v>
      </c>
      <c r="R28" s="11" t="s">
        <v>43</v>
      </c>
      <c r="S28" s="11" t="s">
        <v>43</v>
      </c>
      <c r="T28" s="11" t="s">
        <v>70</v>
      </c>
      <c r="U28" s="11">
        <v>1</v>
      </c>
      <c r="V28" s="11" t="s">
        <v>71</v>
      </c>
      <c r="W28" s="11">
        <v>2</v>
      </c>
      <c r="X28" s="11" t="s">
        <v>71</v>
      </c>
      <c r="Y28" s="11">
        <v>2</v>
      </c>
      <c r="Z28" s="11" t="s">
        <v>71</v>
      </c>
      <c r="AA28" s="11" t="s">
        <v>53</v>
      </c>
      <c r="AB28" s="11" t="s">
        <v>40</v>
      </c>
      <c r="AC28" s="11" t="s">
        <v>40</v>
      </c>
      <c r="AD28" s="11" t="s">
        <v>40</v>
      </c>
      <c r="AE28" s="11" t="s">
        <v>40</v>
      </c>
      <c r="AF28" s="11" t="s">
        <v>40</v>
      </c>
      <c r="AG28" s="11" t="s">
        <v>40</v>
      </c>
      <c r="AH28" s="29">
        <v>46199</v>
      </c>
    </row>
    <row r="29" spans="1:92" ht="127.5" x14ac:dyDescent="0.25">
      <c r="A29" s="11">
        <f t="shared" si="0"/>
        <v>23</v>
      </c>
      <c r="B29" s="11" t="s">
        <v>38</v>
      </c>
      <c r="C29" s="11" t="s">
        <v>62</v>
      </c>
      <c r="D29" s="11" t="s">
        <v>63</v>
      </c>
      <c r="E29" s="11" t="s">
        <v>131</v>
      </c>
      <c r="F29" s="11" t="s">
        <v>132</v>
      </c>
      <c r="G29" s="11" t="s">
        <v>53</v>
      </c>
      <c r="H29" s="11" t="s">
        <v>40</v>
      </c>
      <c r="I29" s="11" t="s">
        <v>66</v>
      </c>
      <c r="J29" s="29">
        <v>45616</v>
      </c>
      <c r="K29" s="11" t="s">
        <v>46</v>
      </c>
      <c r="L29" s="11" t="s">
        <v>47</v>
      </c>
      <c r="M29" s="11" t="s">
        <v>48</v>
      </c>
      <c r="N29" s="11" t="s">
        <v>67</v>
      </c>
      <c r="O29" s="11" t="s">
        <v>40</v>
      </c>
      <c r="P29" s="28" t="s">
        <v>74</v>
      </c>
      <c r="Q29" s="11" t="s">
        <v>92</v>
      </c>
      <c r="R29" s="11" t="s">
        <v>43</v>
      </c>
      <c r="S29" s="11" t="s">
        <v>43</v>
      </c>
      <c r="T29" s="11" t="s">
        <v>70</v>
      </c>
      <c r="U29" s="11">
        <v>1</v>
      </c>
      <c r="V29" s="11" t="s">
        <v>71</v>
      </c>
      <c r="W29" s="11">
        <v>2</v>
      </c>
      <c r="X29" s="11" t="s">
        <v>71</v>
      </c>
      <c r="Y29" s="11">
        <v>2</v>
      </c>
      <c r="Z29" s="11" t="s">
        <v>71</v>
      </c>
      <c r="AA29" s="11" t="s">
        <v>53</v>
      </c>
      <c r="AB29" s="11" t="s">
        <v>40</v>
      </c>
      <c r="AC29" s="11" t="s">
        <v>40</v>
      </c>
      <c r="AD29" s="11" t="s">
        <v>40</v>
      </c>
      <c r="AE29" s="11" t="s">
        <v>40</v>
      </c>
      <c r="AF29" s="11" t="s">
        <v>40</v>
      </c>
      <c r="AG29" s="11" t="s">
        <v>40</v>
      </c>
      <c r="AH29" s="29">
        <v>46199</v>
      </c>
    </row>
    <row r="30" spans="1:92" ht="178.5" x14ac:dyDescent="0.25">
      <c r="A30" s="11">
        <f t="shared" si="0"/>
        <v>24</v>
      </c>
      <c r="B30" s="11" t="s">
        <v>38</v>
      </c>
      <c r="C30" s="11" t="s">
        <v>62</v>
      </c>
      <c r="D30" s="11" t="s">
        <v>63</v>
      </c>
      <c r="E30" s="11" t="s">
        <v>133</v>
      </c>
      <c r="F30" s="11" t="s">
        <v>134</v>
      </c>
      <c r="G30" s="11" t="s">
        <v>53</v>
      </c>
      <c r="H30" s="11" t="s">
        <v>40</v>
      </c>
      <c r="I30" s="11" t="s">
        <v>66</v>
      </c>
      <c r="J30" s="29">
        <v>45653</v>
      </c>
      <c r="K30" s="11" t="s">
        <v>46</v>
      </c>
      <c r="L30" s="11" t="s">
        <v>47</v>
      </c>
      <c r="M30" s="11" t="s">
        <v>48</v>
      </c>
      <c r="N30" s="11" t="s">
        <v>67</v>
      </c>
      <c r="O30" s="11" t="s">
        <v>40</v>
      </c>
      <c r="P30" s="28" t="s">
        <v>74</v>
      </c>
      <c r="Q30" s="11" t="s">
        <v>92</v>
      </c>
      <c r="R30" s="11" t="s">
        <v>43</v>
      </c>
      <c r="S30" s="11" t="s">
        <v>43</v>
      </c>
      <c r="T30" s="11" t="s">
        <v>70</v>
      </c>
      <c r="U30" s="11">
        <v>1</v>
      </c>
      <c r="V30" s="11" t="s">
        <v>71</v>
      </c>
      <c r="W30" s="11">
        <v>2</v>
      </c>
      <c r="X30" s="11" t="s">
        <v>71</v>
      </c>
      <c r="Y30" s="11">
        <v>2</v>
      </c>
      <c r="Z30" s="11" t="s">
        <v>71</v>
      </c>
      <c r="AA30" s="11" t="s">
        <v>53</v>
      </c>
      <c r="AB30" s="11" t="s">
        <v>40</v>
      </c>
      <c r="AC30" s="11" t="s">
        <v>40</v>
      </c>
      <c r="AD30" s="11" t="s">
        <v>40</v>
      </c>
      <c r="AE30" s="11" t="s">
        <v>40</v>
      </c>
      <c r="AF30" s="11" t="s">
        <v>40</v>
      </c>
      <c r="AG30" s="11" t="s">
        <v>40</v>
      </c>
      <c r="AH30" s="29">
        <v>46199</v>
      </c>
    </row>
    <row r="31" spans="1:92" ht="114.75" x14ac:dyDescent="0.25">
      <c r="A31" s="11">
        <f t="shared" si="0"/>
        <v>25</v>
      </c>
      <c r="B31" s="11" t="s">
        <v>38</v>
      </c>
      <c r="C31" s="11" t="s">
        <v>62</v>
      </c>
      <c r="D31" s="11" t="s">
        <v>63</v>
      </c>
      <c r="E31" s="11" t="s">
        <v>135</v>
      </c>
      <c r="F31" s="11" t="s">
        <v>136</v>
      </c>
      <c r="G31" s="11" t="s">
        <v>53</v>
      </c>
      <c r="H31" s="11" t="s">
        <v>40</v>
      </c>
      <c r="I31" s="11" t="s">
        <v>66</v>
      </c>
      <c r="J31" s="29">
        <v>45986</v>
      </c>
      <c r="K31" s="11" t="s">
        <v>46</v>
      </c>
      <c r="L31" s="11" t="s">
        <v>47</v>
      </c>
      <c r="M31" s="11" t="s">
        <v>48</v>
      </c>
      <c r="N31" s="11" t="s">
        <v>67</v>
      </c>
      <c r="O31" s="11" t="s">
        <v>40</v>
      </c>
      <c r="P31" s="28" t="s">
        <v>74</v>
      </c>
      <c r="Q31" s="11" t="s">
        <v>92</v>
      </c>
      <c r="R31" s="11" t="s">
        <v>43</v>
      </c>
      <c r="S31" s="11" t="s">
        <v>43</v>
      </c>
      <c r="T31" s="11" t="s">
        <v>70</v>
      </c>
      <c r="U31" s="11">
        <v>1</v>
      </c>
      <c r="V31" s="11" t="s">
        <v>71</v>
      </c>
      <c r="W31" s="11">
        <v>2</v>
      </c>
      <c r="X31" s="11" t="s">
        <v>71</v>
      </c>
      <c r="Y31" s="11">
        <v>2</v>
      </c>
      <c r="Z31" s="11" t="s">
        <v>71</v>
      </c>
      <c r="AA31" s="11" t="s">
        <v>53</v>
      </c>
      <c r="AB31" s="11" t="s">
        <v>40</v>
      </c>
      <c r="AC31" s="11" t="s">
        <v>40</v>
      </c>
      <c r="AD31" s="11" t="s">
        <v>40</v>
      </c>
      <c r="AE31" s="11" t="s">
        <v>40</v>
      </c>
      <c r="AF31" s="11" t="s">
        <v>40</v>
      </c>
      <c r="AG31" s="11" t="s">
        <v>40</v>
      </c>
      <c r="AH31" s="29">
        <v>46199</v>
      </c>
    </row>
    <row r="32" spans="1:92" ht="191.25" x14ac:dyDescent="0.25">
      <c r="A32" s="11">
        <f t="shared" si="0"/>
        <v>26</v>
      </c>
      <c r="B32" s="11" t="s">
        <v>38</v>
      </c>
      <c r="C32" s="11" t="s">
        <v>62</v>
      </c>
      <c r="D32" s="11" t="s">
        <v>63</v>
      </c>
      <c r="E32" s="11" t="s">
        <v>137</v>
      </c>
      <c r="F32" s="11" t="s">
        <v>138</v>
      </c>
      <c r="G32" s="11" t="s">
        <v>53</v>
      </c>
      <c r="H32" s="11" t="s">
        <v>40</v>
      </c>
      <c r="I32" s="11" t="s">
        <v>66</v>
      </c>
      <c r="J32" s="29">
        <v>46153</v>
      </c>
      <c r="K32" s="11" t="s">
        <v>46</v>
      </c>
      <c r="L32" s="11" t="s">
        <v>47</v>
      </c>
      <c r="M32" s="11" t="s">
        <v>48</v>
      </c>
      <c r="N32" s="11" t="s">
        <v>67</v>
      </c>
      <c r="O32" s="11" t="s">
        <v>40</v>
      </c>
      <c r="P32" s="28" t="s">
        <v>74</v>
      </c>
      <c r="Q32" s="11" t="s">
        <v>92</v>
      </c>
      <c r="R32" s="11" t="s">
        <v>43</v>
      </c>
      <c r="S32" s="11" t="s">
        <v>43</v>
      </c>
      <c r="T32" s="11" t="s">
        <v>70</v>
      </c>
      <c r="U32" s="11">
        <v>1</v>
      </c>
      <c r="V32" s="11" t="s">
        <v>71</v>
      </c>
      <c r="W32" s="11">
        <v>2</v>
      </c>
      <c r="X32" s="11" t="s">
        <v>71</v>
      </c>
      <c r="Y32" s="11">
        <v>2</v>
      </c>
      <c r="Z32" s="11" t="s">
        <v>71</v>
      </c>
      <c r="AA32" s="11" t="s">
        <v>53</v>
      </c>
      <c r="AB32" s="11" t="s">
        <v>40</v>
      </c>
      <c r="AC32" s="11" t="s">
        <v>40</v>
      </c>
      <c r="AD32" s="11" t="s">
        <v>40</v>
      </c>
      <c r="AE32" s="11" t="s">
        <v>40</v>
      </c>
      <c r="AF32" s="11" t="s">
        <v>40</v>
      </c>
      <c r="AG32" s="11" t="s">
        <v>40</v>
      </c>
      <c r="AH32" s="29">
        <v>46199</v>
      </c>
    </row>
    <row r="33" spans="1:34" ht="102" x14ac:dyDescent="0.25">
      <c r="A33" s="11">
        <f t="shared" si="0"/>
        <v>27</v>
      </c>
      <c r="B33" s="11" t="s">
        <v>38</v>
      </c>
      <c r="C33" s="11" t="s">
        <v>62</v>
      </c>
      <c r="D33" s="11" t="s">
        <v>63</v>
      </c>
      <c r="E33" s="11" t="s">
        <v>139</v>
      </c>
      <c r="F33" s="11" t="s">
        <v>140</v>
      </c>
      <c r="G33" s="11" t="s">
        <v>53</v>
      </c>
      <c r="H33" s="11" t="s">
        <v>40</v>
      </c>
      <c r="I33" s="11" t="s">
        <v>66</v>
      </c>
      <c r="J33" s="29">
        <v>46055</v>
      </c>
      <c r="K33" s="11" t="s">
        <v>46</v>
      </c>
      <c r="L33" s="11" t="s">
        <v>47</v>
      </c>
      <c r="M33" s="11" t="s">
        <v>48</v>
      </c>
      <c r="N33" s="11" t="s">
        <v>67</v>
      </c>
      <c r="O33" s="11" t="s">
        <v>40</v>
      </c>
      <c r="P33" s="28" t="s">
        <v>74</v>
      </c>
      <c r="Q33" s="11" t="s">
        <v>92</v>
      </c>
      <c r="R33" s="11" t="s">
        <v>43</v>
      </c>
      <c r="S33" s="11" t="s">
        <v>43</v>
      </c>
      <c r="T33" s="11" t="s">
        <v>70</v>
      </c>
      <c r="U33" s="11">
        <v>1</v>
      </c>
      <c r="V33" s="11" t="s">
        <v>71</v>
      </c>
      <c r="W33" s="11">
        <v>2</v>
      </c>
      <c r="X33" s="11" t="s">
        <v>71</v>
      </c>
      <c r="Y33" s="11">
        <v>2</v>
      </c>
      <c r="Z33" s="11" t="s">
        <v>71</v>
      </c>
      <c r="AA33" s="11" t="s">
        <v>53</v>
      </c>
      <c r="AB33" s="11" t="s">
        <v>40</v>
      </c>
      <c r="AC33" s="11" t="s">
        <v>40</v>
      </c>
      <c r="AD33" s="11" t="s">
        <v>40</v>
      </c>
      <c r="AE33" s="11" t="s">
        <v>40</v>
      </c>
      <c r="AF33" s="11" t="s">
        <v>40</v>
      </c>
      <c r="AG33" s="11" t="s">
        <v>40</v>
      </c>
      <c r="AH33" s="29">
        <v>46199</v>
      </c>
    </row>
    <row r="34" spans="1:34" ht="267.75" x14ac:dyDescent="0.25">
      <c r="A34" s="11">
        <f t="shared" si="0"/>
        <v>28</v>
      </c>
      <c r="B34" s="11" t="s">
        <v>38</v>
      </c>
      <c r="C34" s="11" t="s">
        <v>62</v>
      </c>
      <c r="D34" s="11" t="s">
        <v>63</v>
      </c>
      <c r="E34" s="11" t="s">
        <v>141</v>
      </c>
      <c r="F34" s="11" t="s">
        <v>142</v>
      </c>
      <c r="G34" s="11" t="s">
        <v>53</v>
      </c>
      <c r="H34" s="11" t="s">
        <v>40</v>
      </c>
      <c r="I34" s="11" t="s">
        <v>66</v>
      </c>
      <c r="J34" s="29">
        <v>45464</v>
      </c>
      <c r="K34" s="11" t="s">
        <v>46</v>
      </c>
      <c r="L34" s="11" t="s">
        <v>47</v>
      </c>
      <c r="M34" s="11" t="s">
        <v>48</v>
      </c>
      <c r="N34" s="11" t="s">
        <v>67</v>
      </c>
      <c r="O34" s="11" t="s">
        <v>40</v>
      </c>
      <c r="P34" s="28" t="s">
        <v>74</v>
      </c>
      <c r="Q34" s="11" t="s">
        <v>92</v>
      </c>
      <c r="R34" s="11" t="s">
        <v>43</v>
      </c>
      <c r="S34" s="11" t="s">
        <v>43</v>
      </c>
      <c r="T34" s="11" t="s">
        <v>70</v>
      </c>
      <c r="U34" s="11">
        <v>1</v>
      </c>
      <c r="V34" s="11" t="s">
        <v>71</v>
      </c>
      <c r="W34" s="11">
        <v>2</v>
      </c>
      <c r="X34" s="11" t="s">
        <v>71</v>
      </c>
      <c r="Y34" s="11">
        <v>2</v>
      </c>
      <c r="Z34" s="11" t="s">
        <v>71</v>
      </c>
      <c r="AA34" s="11" t="s">
        <v>53</v>
      </c>
      <c r="AB34" s="11" t="s">
        <v>40</v>
      </c>
      <c r="AC34" s="11" t="s">
        <v>40</v>
      </c>
      <c r="AD34" s="11" t="s">
        <v>40</v>
      </c>
      <c r="AE34" s="11" t="s">
        <v>40</v>
      </c>
      <c r="AF34" s="11" t="s">
        <v>40</v>
      </c>
      <c r="AG34" s="11" t="s">
        <v>40</v>
      </c>
      <c r="AH34" s="29">
        <v>46199</v>
      </c>
    </row>
    <row r="35" spans="1:34" ht="153" x14ac:dyDescent="0.25">
      <c r="A35" s="11">
        <f t="shared" si="0"/>
        <v>29</v>
      </c>
      <c r="B35" s="11" t="s">
        <v>38</v>
      </c>
      <c r="C35" s="11" t="s">
        <v>62</v>
      </c>
      <c r="D35" s="11" t="s">
        <v>63</v>
      </c>
      <c r="E35" s="11" t="s">
        <v>143</v>
      </c>
      <c r="F35" s="11" t="s">
        <v>144</v>
      </c>
      <c r="G35" s="11" t="s">
        <v>53</v>
      </c>
      <c r="H35" s="11" t="s">
        <v>40</v>
      </c>
      <c r="I35" s="11" t="s">
        <v>66</v>
      </c>
      <c r="J35" s="29">
        <v>45616</v>
      </c>
      <c r="K35" s="11" t="s">
        <v>46</v>
      </c>
      <c r="L35" s="11" t="s">
        <v>47</v>
      </c>
      <c r="M35" s="11" t="s">
        <v>48</v>
      </c>
      <c r="N35" s="11" t="s">
        <v>67</v>
      </c>
      <c r="O35" s="11" t="s">
        <v>40</v>
      </c>
      <c r="P35" s="28" t="s">
        <v>74</v>
      </c>
      <c r="Q35" s="11" t="s">
        <v>92</v>
      </c>
      <c r="R35" s="11" t="s">
        <v>43</v>
      </c>
      <c r="S35" s="11" t="s">
        <v>43</v>
      </c>
      <c r="T35" s="11" t="s">
        <v>70</v>
      </c>
      <c r="U35" s="11">
        <v>1</v>
      </c>
      <c r="V35" s="11" t="s">
        <v>71</v>
      </c>
      <c r="W35" s="11">
        <v>2</v>
      </c>
      <c r="X35" s="11" t="s">
        <v>71</v>
      </c>
      <c r="Y35" s="11">
        <v>2</v>
      </c>
      <c r="Z35" s="11" t="s">
        <v>71</v>
      </c>
      <c r="AA35" s="11" t="s">
        <v>53</v>
      </c>
      <c r="AB35" s="11" t="s">
        <v>40</v>
      </c>
      <c r="AC35" s="11" t="s">
        <v>40</v>
      </c>
      <c r="AD35" s="11" t="s">
        <v>40</v>
      </c>
      <c r="AE35" s="11" t="s">
        <v>40</v>
      </c>
      <c r="AF35" s="11" t="s">
        <v>40</v>
      </c>
      <c r="AG35" s="11" t="s">
        <v>40</v>
      </c>
      <c r="AH35" s="29">
        <v>46199</v>
      </c>
    </row>
    <row r="36" spans="1:34" ht="204" x14ac:dyDescent="0.25">
      <c r="A36" s="11">
        <f t="shared" si="0"/>
        <v>30</v>
      </c>
      <c r="B36" s="11" t="s">
        <v>38</v>
      </c>
      <c r="C36" s="11" t="s">
        <v>62</v>
      </c>
      <c r="D36" s="11" t="s">
        <v>63</v>
      </c>
      <c r="E36" s="11" t="s">
        <v>145</v>
      </c>
      <c r="F36" s="11" t="s">
        <v>146</v>
      </c>
      <c r="G36" s="11" t="s">
        <v>53</v>
      </c>
      <c r="H36" s="11" t="s">
        <v>40</v>
      </c>
      <c r="I36" s="11" t="s">
        <v>66</v>
      </c>
      <c r="J36" s="29">
        <v>45655</v>
      </c>
      <c r="K36" s="11" t="s">
        <v>46</v>
      </c>
      <c r="L36" s="11" t="s">
        <v>47</v>
      </c>
      <c r="M36" s="11" t="s">
        <v>48</v>
      </c>
      <c r="N36" s="11" t="s">
        <v>67</v>
      </c>
      <c r="O36" s="11" t="s">
        <v>40</v>
      </c>
      <c r="P36" s="28" t="s">
        <v>74</v>
      </c>
      <c r="Q36" s="11" t="s">
        <v>92</v>
      </c>
      <c r="R36" s="11" t="s">
        <v>43</v>
      </c>
      <c r="S36" s="11" t="s">
        <v>43</v>
      </c>
      <c r="T36" s="11" t="s">
        <v>70</v>
      </c>
      <c r="U36" s="11">
        <v>1</v>
      </c>
      <c r="V36" s="11" t="s">
        <v>71</v>
      </c>
      <c r="W36" s="11">
        <v>2</v>
      </c>
      <c r="X36" s="11" t="s">
        <v>71</v>
      </c>
      <c r="Y36" s="11">
        <v>2</v>
      </c>
      <c r="Z36" s="11" t="s">
        <v>71</v>
      </c>
      <c r="AA36" s="11" t="s">
        <v>53</v>
      </c>
      <c r="AB36" s="11" t="s">
        <v>40</v>
      </c>
      <c r="AC36" s="11" t="s">
        <v>40</v>
      </c>
      <c r="AD36" s="11" t="s">
        <v>40</v>
      </c>
      <c r="AE36" s="11" t="s">
        <v>40</v>
      </c>
      <c r="AF36" s="11" t="s">
        <v>40</v>
      </c>
      <c r="AG36" s="11" t="s">
        <v>40</v>
      </c>
      <c r="AH36" s="29">
        <v>46199</v>
      </c>
    </row>
    <row r="37" spans="1:34" ht="114.75" x14ac:dyDescent="0.25">
      <c r="A37" s="11">
        <f t="shared" si="0"/>
        <v>31</v>
      </c>
      <c r="B37" s="11" t="s">
        <v>38</v>
      </c>
      <c r="C37" s="11" t="s">
        <v>62</v>
      </c>
      <c r="D37" s="11" t="s">
        <v>63</v>
      </c>
      <c r="E37" s="11" t="s">
        <v>147</v>
      </c>
      <c r="F37" s="11" t="s">
        <v>148</v>
      </c>
      <c r="G37" s="11" t="s">
        <v>53</v>
      </c>
      <c r="H37" s="11" t="s">
        <v>40</v>
      </c>
      <c r="I37" s="11" t="s">
        <v>66</v>
      </c>
      <c r="J37" s="29">
        <v>45616</v>
      </c>
      <c r="K37" s="11" t="s">
        <v>46</v>
      </c>
      <c r="L37" s="11" t="s">
        <v>47</v>
      </c>
      <c r="M37" s="11" t="s">
        <v>48</v>
      </c>
      <c r="N37" s="11" t="s">
        <v>67</v>
      </c>
      <c r="O37" s="11" t="s">
        <v>40</v>
      </c>
      <c r="P37" s="28" t="s">
        <v>74</v>
      </c>
      <c r="Q37" s="11" t="s">
        <v>92</v>
      </c>
      <c r="R37" s="11" t="s">
        <v>43</v>
      </c>
      <c r="S37" s="11" t="s">
        <v>43</v>
      </c>
      <c r="T37" s="11" t="s">
        <v>70</v>
      </c>
      <c r="U37" s="11">
        <v>1</v>
      </c>
      <c r="V37" s="11" t="s">
        <v>71</v>
      </c>
      <c r="W37" s="11">
        <v>2</v>
      </c>
      <c r="X37" s="11" t="s">
        <v>71</v>
      </c>
      <c r="Y37" s="11">
        <v>2</v>
      </c>
      <c r="Z37" s="11" t="s">
        <v>71</v>
      </c>
      <c r="AA37" s="11" t="s">
        <v>53</v>
      </c>
      <c r="AB37" s="11" t="s">
        <v>40</v>
      </c>
      <c r="AC37" s="11" t="s">
        <v>40</v>
      </c>
      <c r="AD37" s="11" t="s">
        <v>40</v>
      </c>
      <c r="AE37" s="11" t="s">
        <v>40</v>
      </c>
      <c r="AF37" s="11" t="s">
        <v>40</v>
      </c>
      <c r="AG37" s="11" t="s">
        <v>40</v>
      </c>
      <c r="AH37" s="29">
        <v>46199</v>
      </c>
    </row>
    <row r="38" spans="1:34" ht="89.25" x14ac:dyDescent="0.25">
      <c r="A38" s="11">
        <f t="shared" si="0"/>
        <v>32</v>
      </c>
      <c r="B38" s="11" t="s">
        <v>38</v>
      </c>
      <c r="C38" s="11" t="s">
        <v>62</v>
      </c>
      <c r="D38" s="11" t="s">
        <v>63</v>
      </c>
      <c r="E38" s="11" t="s">
        <v>149</v>
      </c>
      <c r="F38" s="11" t="s">
        <v>150</v>
      </c>
      <c r="G38" s="11" t="s">
        <v>53</v>
      </c>
      <c r="H38" s="11" t="s">
        <v>40</v>
      </c>
      <c r="I38" s="11" t="s">
        <v>66</v>
      </c>
      <c r="J38" s="29">
        <v>45616</v>
      </c>
      <c r="K38" s="11" t="s">
        <v>46</v>
      </c>
      <c r="L38" s="11" t="s">
        <v>47</v>
      </c>
      <c r="M38" s="11" t="s">
        <v>48</v>
      </c>
      <c r="N38" s="11" t="s">
        <v>67</v>
      </c>
      <c r="O38" s="11" t="s">
        <v>40</v>
      </c>
      <c r="P38" s="28" t="s">
        <v>74</v>
      </c>
      <c r="Q38" s="11" t="s">
        <v>92</v>
      </c>
      <c r="R38" s="11" t="s">
        <v>43</v>
      </c>
      <c r="S38" s="11" t="s">
        <v>43</v>
      </c>
      <c r="T38" s="11" t="s">
        <v>70</v>
      </c>
      <c r="U38" s="11">
        <v>1</v>
      </c>
      <c r="V38" s="11" t="s">
        <v>71</v>
      </c>
      <c r="W38" s="11">
        <v>2</v>
      </c>
      <c r="X38" s="11" t="s">
        <v>71</v>
      </c>
      <c r="Y38" s="11">
        <v>2</v>
      </c>
      <c r="Z38" s="11" t="s">
        <v>71</v>
      </c>
      <c r="AA38" s="11" t="s">
        <v>53</v>
      </c>
      <c r="AB38" s="11" t="s">
        <v>40</v>
      </c>
      <c r="AC38" s="11" t="s">
        <v>40</v>
      </c>
      <c r="AD38" s="11" t="s">
        <v>40</v>
      </c>
      <c r="AE38" s="11" t="s">
        <v>40</v>
      </c>
      <c r="AF38" s="11" t="s">
        <v>40</v>
      </c>
      <c r="AG38" s="11" t="s">
        <v>40</v>
      </c>
      <c r="AH38" s="29">
        <v>46199</v>
      </c>
    </row>
    <row r="39" spans="1:34" ht="280.5" x14ac:dyDescent="0.25">
      <c r="A39" s="11">
        <f t="shared" si="0"/>
        <v>33</v>
      </c>
      <c r="B39" s="11" t="s">
        <v>38</v>
      </c>
      <c r="C39" s="11" t="s">
        <v>62</v>
      </c>
      <c r="D39" s="11" t="s">
        <v>63</v>
      </c>
      <c r="E39" s="11" t="s">
        <v>151</v>
      </c>
      <c r="F39" s="11" t="s">
        <v>152</v>
      </c>
      <c r="G39" s="11" t="s">
        <v>53</v>
      </c>
      <c r="H39" s="11" t="s">
        <v>40</v>
      </c>
      <c r="I39" s="11" t="s">
        <v>66</v>
      </c>
      <c r="J39" s="29">
        <v>45655</v>
      </c>
      <c r="K39" s="11" t="s">
        <v>46</v>
      </c>
      <c r="L39" s="11" t="s">
        <v>47</v>
      </c>
      <c r="M39" s="11" t="s">
        <v>48</v>
      </c>
      <c r="N39" s="11" t="s">
        <v>67</v>
      </c>
      <c r="O39" s="11" t="s">
        <v>40</v>
      </c>
      <c r="P39" s="28" t="s">
        <v>74</v>
      </c>
      <c r="Q39" s="11" t="s">
        <v>92</v>
      </c>
      <c r="R39" s="11" t="s">
        <v>43</v>
      </c>
      <c r="S39" s="11" t="s">
        <v>43</v>
      </c>
      <c r="T39" s="11" t="s">
        <v>70</v>
      </c>
      <c r="U39" s="11">
        <v>1</v>
      </c>
      <c r="V39" s="11" t="s">
        <v>71</v>
      </c>
      <c r="W39" s="11">
        <v>2</v>
      </c>
      <c r="X39" s="11" t="s">
        <v>71</v>
      </c>
      <c r="Y39" s="11">
        <v>2</v>
      </c>
      <c r="Z39" s="11" t="s">
        <v>71</v>
      </c>
      <c r="AA39" s="11" t="s">
        <v>53</v>
      </c>
      <c r="AB39" s="11" t="s">
        <v>40</v>
      </c>
      <c r="AC39" s="11" t="s">
        <v>40</v>
      </c>
      <c r="AD39" s="11" t="s">
        <v>40</v>
      </c>
      <c r="AE39" s="11" t="s">
        <v>40</v>
      </c>
      <c r="AF39" s="11" t="s">
        <v>40</v>
      </c>
      <c r="AG39" s="11" t="s">
        <v>40</v>
      </c>
      <c r="AH39" s="29">
        <v>46199</v>
      </c>
    </row>
    <row r="40" spans="1:34" ht="293.25" x14ac:dyDescent="0.25">
      <c r="A40" s="11">
        <f t="shared" si="0"/>
        <v>34</v>
      </c>
      <c r="B40" s="11" t="s">
        <v>38</v>
      </c>
      <c r="C40" s="11" t="s">
        <v>62</v>
      </c>
      <c r="D40" s="11" t="s">
        <v>63</v>
      </c>
      <c r="E40" s="11" t="s">
        <v>153</v>
      </c>
      <c r="F40" s="11" t="s">
        <v>154</v>
      </c>
      <c r="G40" s="11" t="s">
        <v>53</v>
      </c>
      <c r="H40" s="11" t="s">
        <v>40</v>
      </c>
      <c r="I40" s="11" t="s">
        <v>66</v>
      </c>
      <c r="J40" s="29">
        <v>45616</v>
      </c>
      <c r="K40" s="11" t="s">
        <v>46</v>
      </c>
      <c r="L40" s="11" t="s">
        <v>47</v>
      </c>
      <c r="M40" s="11" t="s">
        <v>48</v>
      </c>
      <c r="N40" s="11" t="s">
        <v>67</v>
      </c>
      <c r="O40" s="11" t="s">
        <v>40</v>
      </c>
      <c r="P40" s="28" t="s">
        <v>74</v>
      </c>
      <c r="Q40" s="11" t="s">
        <v>92</v>
      </c>
      <c r="R40" s="11" t="s">
        <v>43</v>
      </c>
      <c r="S40" s="11" t="s">
        <v>43</v>
      </c>
      <c r="T40" s="11" t="s">
        <v>70</v>
      </c>
      <c r="U40" s="11">
        <v>1</v>
      </c>
      <c r="V40" s="11" t="s">
        <v>71</v>
      </c>
      <c r="W40" s="11">
        <v>2</v>
      </c>
      <c r="X40" s="11" t="s">
        <v>71</v>
      </c>
      <c r="Y40" s="11">
        <v>2</v>
      </c>
      <c r="Z40" s="11" t="s">
        <v>71</v>
      </c>
      <c r="AA40" s="11" t="s">
        <v>53</v>
      </c>
      <c r="AB40" s="11" t="s">
        <v>40</v>
      </c>
      <c r="AC40" s="11" t="s">
        <v>40</v>
      </c>
      <c r="AD40" s="11" t="s">
        <v>40</v>
      </c>
      <c r="AE40" s="11" t="s">
        <v>40</v>
      </c>
      <c r="AF40" s="11" t="s">
        <v>40</v>
      </c>
      <c r="AG40" s="11" t="s">
        <v>40</v>
      </c>
      <c r="AH40" s="29">
        <v>46199</v>
      </c>
    </row>
    <row r="41" spans="1:34" ht="76.5" x14ac:dyDescent="0.25">
      <c r="A41" s="11">
        <f t="shared" si="0"/>
        <v>35</v>
      </c>
      <c r="B41" s="11" t="s">
        <v>38</v>
      </c>
      <c r="C41" s="11" t="s">
        <v>62</v>
      </c>
      <c r="D41" s="11" t="s">
        <v>63</v>
      </c>
      <c r="E41" s="11" t="s">
        <v>155</v>
      </c>
      <c r="F41" s="11" t="s">
        <v>156</v>
      </c>
      <c r="G41" s="11" t="s">
        <v>53</v>
      </c>
      <c r="H41" s="11" t="s">
        <v>40</v>
      </c>
      <c r="I41" s="11" t="s">
        <v>66</v>
      </c>
      <c r="J41" s="29">
        <v>45616</v>
      </c>
      <c r="K41" s="11" t="s">
        <v>46</v>
      </c>
      <c r="L41" s="11" t="s">
        <v>47</v>
      </c>
      <c r="M41" s="11" t="s">
        <v>48</v>
      </c>
      <c r="N41" s="11" t="s">
        <v>67</v>
      </c>
      <c r="O41" s="11" t="s">
        <v>40</v>
      </c>
      <c r="P41" s="28" t="s">
        <v>74</v>
      </c>
      <c r="Q41" s="11" t="s">
        <v>92</v>
      </c>
      <c r="R41" s="11" t="s">
        <v>43</v>
      </c>
      <c r="S41" s="11" t="s">
        <v>43</v>
      </c>
      <c r="T41" s="11" t="s">
        <v>70</v>
      </c>
      <c r="U41" s="11">
        <v>1</v>
      </c>
      <c r="V41" s="11" t="s">
        <v>71</v>
      </c>
      <c r="W41" s="11">
        <v>2</v>
      </c>
      <c r="X41" s="11" t="s">
        <v>71</v>
      </c>
      <c r="Y41" s="11">
        <v>2</v>
      </c>
      <c r="Z41" s="11" t="s">
        <v>71</v>
      </c>
      <c r="AA41" s="11" t="s">
        <v>53</v>
      </c>
      <c r="AB41" s="11" t="s">
        <v>40</v>
      </c>
      <c r="AC41" s="11" t="s">
        <v>40</v>
      </c>
      <c r="AD41" s="11" t="s">
        <v>40</v>
      </c>
      <c r="AE41" s="11" t="s">
        <v>40</v>
      </c>
      <c r="AF41" s="11" t="s">
        <v>40</v>
      </c>
      <c r="AG41" s="11" t="s">
        <v>40</v>
      </c>
      <c r="AH41" s="29">
        <v>46199</v>
      </c>
    </row>
    <row r="42" spans="1:34" ht="76.5" x14ac:dyDescent="0.25">
      <c r="A42" s="11">
        <f t="shared" si="0"/>
        <v>36</v>
      </c>
      <c r="B42" s="11" t="s">
        <v>38</v>
      </c>
      <c r="C42" s="11" t="s">
        <v>62</v>
      </c>
      <c r="D42" s="11" t="s">
        <v>63</v>
      </c>
      <c r="E42" s="11" t="s">
        <v>157</v>
      </c>
      <c r="F42" s="11" t="s">
        <v>158</v>
      </c>
      <c r="G42" s="11" t="s">
        <v>53</v>
      </c>
      <c r="H42" s="11" t="s">
        <v>40</v>
      </c>
      <c r="I42" s="11" t="s">
        <v>66</v>
      </c>
      <c r="J42" s="29">
        <v>45616</v>
      </c>
      <c r="K42" s="11" t="s">
        <v>46</v>
      </c>
      <c r="L42" s="11" t="s">
        <v>47</v>
      </c>
      <c r="M42" s="11" t="s">
        <v>48</v>
      </c>
      <c r="N42" s="11" t="s">
        <v>67</v>
      </c>
      <c r="O42" s="11" t="s">
        <v>40</v>
      </c>
      <c r="P42" s="28" t="s">
        <v>74</v>
      </c>
      <c r="Q42" s="11" t="s">
        <v>92</v>
      </c>
      <c r="R42" s="11" t="s">
        <v>43</v>
      </c>
      <c r="S42" s="11" t="s">
        <v>43</v>
      </c>
      <c r="T42" s="11" t="s">
        <v>70</v>
      </c>
      <c r="U42" s="11">
        <v>1</v>
      </c>
      <c r="V42" s="11" t="s">
        <v>71</v>
      </c>
      <c r="W42" s="11">
        <v>2</v>
      </c>
      <c r="X42" s="11" t="s">
        <v>71</v>
      </c>
      <c r="Y42" s="11">
        <v>2</v>
      </c>
      <c r="Z42" s="11" t="s">
        <v>71</v>
      </c>
      <c r="AA42" s="11" t="s">
        <v>53</v>
      </c>
      <c r="AB42" s="11" t="s">
        <v>40</v>
      </c>
      <c r="AC42" s="11" t="s">
        <v>40</v>
      </c>
      <c r="AD42" s="11" t="s">
        <v>40</v>
      </c>
      <c r="AE42" s="11" t="s">
        <v>40</v>
      </c>
      <c r="AF42" s="11" t="s">
        <v>40</v>
      </c>
      <c r="AG42" s="11" t="s">
        <v>40</v>
      </c>
      <c r="AH42" s="29">
        <v>46199</v>
      </c>
    </row>
    <row r="43" spans="1:34" ht="51" x14ac:dyDescent="0.25">
      <c r="A43" s="11">
        <f t="shared" si="0"/>
        <v>37</v>
      </c>
      <c r="B43" s="11" t="s">
        <v>38</v>
      </c>
      <c r="C43" s="11" t="s">
        <v>62</v>
      </c>
      <c r="D43" s="11" t="s">
        <v>63</v>
      </c>
      <c r="E43" s="11" t="s">
        <v>159</v>
      </c>
      <c r="F43" s="11" t="s">
        <v>160</v>
      </c>
      <c r="G43" s="11" t="s">
        <v>53</v>
      </c>
      <c r="H43" s="11" t="s">
        <v>40</v>
      </c>
      <c r="I43" s="11" t="s">
        <v>66</v>
      </c>
      <c r="J43" s="29">
        <v>45468</v>
      </c>
      <c r="K43" s="11" t="s">
        <v>46</v>
      </c>
      <c r="L43" s="11" t="s">
        <v>47</v>
      </c>
      <c r="M43" s="11" t="s">
        <v>48</v>
      </c>
      <c r="N43" s="11" t="s">
        <v>67</v>
      </c>
      <c r="O43" s="11" t="s">
        <v>40</v>
      </c>
      <c r="P43" s="28" t="s">
        <v>74</v>
      </c>
      <c r="Q43" s="11" t="s">
        <v>69</v>
      </c>
      <c r="R43" s="11" t="s">
        <v>43</v>
      </c>
      <c r="S43" s="11" t="s">
        <v>43</v>
      </c>
      <c r="T43" s="11" t="s">
        <v>70</v>
      </c>
      <c r="U43" s="11">
        <v>1</v>
      </c>
      <c r="V43" s="11" t="s">
        <v>71</v>
      </c>
      <c r="W43" s="11">
        <v>2</v>
      </c>
      <c r="X43" s="11" t="s">
        <v>71</v>
      </c>
      <c r="Y43" s="11">
        <v>2</v>
      </c>
      <c r="Z43" s="11" t="s">
        <v>71</v>
      </c>
      <c r="AA43" s="11" t="s">
        <v>53</v>
      </c>
      <c r="AB43" s="11" t="s">
        <v>40</v>
      </c>
      <c r="AC43" s="11" t="s">
        <v>40</v>
      </c>
      <c r="AD43" s="11" t="s">
        <v>40</v>
      </c>
      <c r="AE43" s="11" t="s">
        <v>40</v>
      </c>
      <c r="AF43" s="11" t="s">
        <v>40</v>
      </c>
      <c r="AG43" s="11" t="s">
        <v>40</v>
      </c>
      <c r="AH43" s="29">
        <v>46199</v>
      </c>
    </row>
    <row r="44" spans="1:34" ht="127.5" x14ac:dyDescent="0.25">
      <c r="A44" s="11">
        <f t="shared" si="0"/>
        <v>38</v>
      </c>
      <c r="B44" s="11" t="s">
        <v>38</v>
      </c>
      <c r="C44" s="11" t="s">
        <v>62</v>
      </c>
      <c r="D44" s="11" t="s">
        <v>63</v>
      </c>
      <c r="E44" s="11" t="s">
        <v>161</v>
      </c>
      <c r="F44" s="11" t="s">
        <v>162</v>
      </c>
      <c r="G44" s="11" t="s">
        <v>53</v>
      </c>
      <c r="H44" s="11" t="s">
        <v>40</v>
      </c>
      <c r="I44" s="11" t="s">
        <v>66</v>
      </c>
      <c r="J44" s="29">
        <v>45525</v>
      </c>
      <c r="K44" s="11" t="s">
        <v>46</v>
      </c>
      <c r="L44" s="11" t="s">
        <v>47</v>
      </c>
      <c r="M44" s="11" t="s">
        <v>48</v>
      </c>
      <c r="N44" s="11" t="s">
        <v>67</v>
      </c>
      <c r="O44" s="11" t="s">
        <v>40</v>
      </c>
      <c r="P44" s="28" t="s">
        <v>74</v>
      </c>
      <c r="Q44" s="11" t="s">
        <v>69</v>
      </c>
      <c r="R44" s="11" t="s">
        <v>43</v>
      </c>
      <c r="S44" s="11" t="s">
        <v>43</v>
      </c>
      <c r="T44" s="11" t="s">
        <v>70</v>
      </c>
      <c r="U44" s="11">
        <v>1</v>
      </c>
      <c r="V44" s="11" t="s">
        <v>71</v>
      </c>
      <c r="W44" s="11">
        <v>2</v>
      </c>
      <c r="X44" s="11" t="s">
        <v>71</v>
      </c>
      <c r="Y44" s="11">
        <v>2</v>
      </c>
      <c r="Z44" s="11" t="s">
        <v>71</v>
      </c>
      <c r="AA44" s="11" t="s">
        <v>53</v>
      </c>
      <c r="AB44" s="11" t="s">
        <v>40</v>
      </c>
      <c r="AC44" s="11" t="s">
        <v>40</v>
      </c>
      <c r="AD44" s="11" t="s">
        <v>40</v>
      </c>
      <c r="AE44" s="11" t="s">
        <v>40</v>
      </c>
      <c r="AF44" s="11" t="s">
        <v>40</v>
      </c>
      <c r="AG44" s="11" t="s">
        <v>40</v>
      </c>
      <c r="AH44" s="29">
        <v>46199</v>
      </c>
    </row>
    <row r="45" spans="1:34" ht="76.5" x14ac:dyDescent="0.25">
      <c r="A45" s="11">
        <f t="shared" si="0"/>
        <v>39</v>
      </c>
      <c r="B45" s="11" t="s">
        <v>38</v>
      </c>
      <c r="C45" s="11" t="s">
        <v>62</v>
      </c>
      <c r="D45" s="11" t="s">
        <v>63</v>
      </c>
      <c r="E45" s="11" t="s">
        <v>163</v>
      </c>
      <c r="F45" s="11" t="s">
        <v>164</v>
      </c>
      <c r="G45" s="11" t="s">
        <v>53</v>
      </c>
      <c r="H45" s="11" t="s">
        <v>40</v>
      </c>
      <c r="I45" s="11" t="s">
        <v>66</v>
      </c>
      <c r="J45" s="29">
        <v>45398</v>
      </c>
      <c r="K45" s="11" t="s">
        <v>46</v>
      </c>
      <c r="L45" s="11" t="s">
        <v>47</v>
      </c>
      <c r="M45" s="11" t="s">
        <v>48</v>
      </c>
      <c r="N45" s="11" t="s">
        <v>67</v>
      </c>
      <c r="O45" s="11" t="s">
        <v>40</v>
      </c>
      <c r="P45" s="28" t="s">
        <v>74</v>
      </c>
      <c r="Q45" s="11" t="s">
        <v>69</v>
      </c>
      <c r="R45" s="11" t="s">
        <v>43</v>
      </c>
      <c r="S45" s="11" t="s">
        <v>43</v>
      </c>
      <c r="T45" s="11" t="s">
        <v>70</v>
      </c>
      <c r="U45" s="11">
        <v>1</v>
      </c>
      <c r="V45" s="11" t="s">
        <v>71</v>
      </c>
      <c r="W45" s="11">
        <v>2</v>
      </c>
      <c r="X45" s="11" t="s">
        <v>71</v>
      </c>
      <c r="Y45" s="11">
        <v>2</v>
      </c>
      <c r="Z45" s="11" t="s">
        <v>71</v>
      </c>
      <c r="AA45" s="11" t="s">
        <v>53</v>
      </c>
      <c r="AB45" s="11" t="s">
        <v>40</v>
      </c>
      <c r="AC45" s="11" t="s">
        <v>40</v>
      </c>
      <c r="AD45" s="11" t="s">
        <v>40</v>
      </c>
      <c r="AE45" s="11" t="s">
        <v>40</v>
      </c>
      <c r="AF45" s="11" t="s">
        <v>40</v>
      </c>
      <c r="AG45" s="11" t="s">
        <v>40</v>
      </c>
      <c r="AH45" s="29">
        <v>46199</v>
      </c>
    </row>
    <row r="46" spans="1:34" ht="63.75" x14ac:dyDescent="0.25">
      <c r="A46" s="11">
        <f t="shared" si="0"/>
        <v>40</v>
      </c>
      <c r="B46" s="11" t="s">
        <v>38</v>
      </c>
      <c r="C46" s="11" t="s">
        <v>62</v>
      </c>
      <c r="D46" s="11" t="s">
        <v>63</v>
      </c>
      <c r="E46" s="11" t="s">
        <v>165</v>
      </c>
      <c r="F46" s="11" t="s">
        <v>166</v>
      </c>
      <c r="G46" s="11" t="s">
        <v>53</v>
      </c>
      <c r="H46" s="11" t="s">
        <v>40</v>
      </c>
      <c r="I46" s="11" t="s">
        <v>66</v>
      </c>
      <c r="J46" s="29">
        <v>45469</v>
      </c>
      <c r="K46" s="11" t="s">
        <v>46</v>
      </c>
      <c r="L46" s="11" t="s">
        <v>47</v>
      </c>
      <c r="M46" s="11" t="s">
        <v>48</v>
      </c>
      <c r="N46" s="11" t="s">
        <v>67</v>
      </c>
      <c r="O46" s="11" t="s">
        <v>40</v>
      </c>
      <c r="P46" s="28" t="s">
        <v>74</v>
      </c>
      <c r="Q46" s="11" t="s">
        <v>69</v>
      </c>
      <c r="R46" s="11" t="s">
        <v>43</v>
      </c>
      <c r="S46" s="11" t="s">
        <v>43</v>
      </c>
      <c r="T46" s="11" t="s">
        <v>70</v>
      </c>
      <c r="U46" s="11">
        <v>1</v>
      </c>
      <c r="V46" s="11" t="s">
        <v>71</v>
      </c>
      <c r="W46" s="11">
        <v>2</v>
      </c>
      <c r="X46" s="11" t="s">
        <v>71</v>
      </c>
      <c r="Y46" s="11">
        <v>2</v>
      </c>
      <c r="Z46" s="11" t="s">
        <v>71</v>
      </c>
      <c r="AA46" s="11" t="s">
        <v>53</v>
      </c>
      <c r="AB46" s="11" t="s">
        <v>40</v>
      </c>
      <c r="AC46" s="11" t="s">
        <v>40</v>
      </c>
      <c r="AD46" s="11" t="s">
        <v>40</v>
      </c>
      <c r="AE46" s="11" t="s">
        <v>40</v>
      </c>
      <c r="AF46" s="11" t="s">
        <v>40</v>
      </c>
      <c r="AG46" s="11" t="s">
        <v>40</v>
      </c>
      <c r="AH46" s="29">
        <v>46199</v>
      </c>
    </row>
    <row r="47" spans="1:34" ht="51" x14ac:dyDescent="0.25">
      <c r="A47" s="11">
        <f t="shared" si="0"/>
        <v>41</v>
      </c>
      <c r="B47" s="11" t="s">
        <v>38</v>
      </c>
      <c r="C47" s="11" t="s">
        <v>62</v>
      </c>
      <c r="D47" s="11" t="s">
        <v>63</v>
      </c>
      <c r="E47" s="11" t="s">
        <v>167</v>
      </c>
      <c r="F47" s="11" t="s">
        <v>168</v>
      </c>
      <c r="G47" s="11" t="s">
        <v>53</v>
      </c>
      <c r="H47" s="11" t="s">
        <v>40</v>
      </c>
      <c r="I47" s="11" t="s">
        <v>66</v>
      </c>
      <c r="J47" s="29">
        <v>45469</v>
      </c>
      <c r="K47" s="11" t="s">
        <v>46</v>
      </c>
      <c r="L47" s="11" t="s">
        <v>47</v>
      </c>
      <c r="M47" s="11" t="s">
        <v>48</v>
      </c>
      <c r="N47" s="11" t="s">
        <v>67</v>
      </c>
      <c r="O47" s="11" t="s">
        <v>40</v>
      </c>
      <c r="P47" s="28" t="s">
        <v>74</v>
      </c>
      <c r="Q47" s="11" t="s">
        <v>69</v>
      </c>
      <c r="R47" s="11" t="s">
        <v>43</v>
      </c>
      <c r="S47" s="11" t="s">
        <v>43</v>
      </c>
      <c r="T47" s="11" t="s">
        <v>70</v>
      </c>
      <c r="U47" s="11">
        <v>1</v>
      </c>
      <c r="V47" s="11" t="s">
        <v>71</v>
      </c>
      <c r="W47" s="11">
        <v>2</v>
      </c>
      <c r="X47" s="11" t="s">
        <v>71</v>
      </c>
      <c r="Y47" s="11">
        <v>2</v>
      </c>
      <c r="Z47" s="11" t="s">
        <v>71</v>
      </c>
      <c r="AA47" s="11" t="s">
        <v>53</v>
      </c>
      <c r="AB47" s="11" t="s">
        <v>40</v>
      </c>
      <c r="AC47" s="11" t="s">
        <v>40</v>
      </c>
      <c r="AD47" s="11" t="s">
        <v>40</v>
      </c>
      <c r="AE47" s="11" t="s">
        <v>40</v>
      </c>
      <c r="AF47" s="11" t="s">
        <v>40</v>
      </c>
      <c r="AG47" s="11" t="s">
        <v>40</v>
      </c>
      <c r="AH47" s="29">
        <v>46199</v>
      </c>
    </row>
    <row r="48" spans="1:34" ht="38.25" x14ac:dyDescent="0.25">
      <c r="A48" s="11">
        <f t="shared" si="0"/>
        <v>42</v>
      </c>
      <c r="B48" s="11" t="s">
        <v>38</v>
      </c>
      <c r="C48" s="11" t="s">
        <v>62</v>
      </c>
      <c r="D48" s="11" t="s">
        <v>63</v>
      </c>
      <c r="E48" s="11" t="s">
        <v>169</v>
      </c>
      <c r="F48" s="11" t="s">
        <v>170</v>
      </c>
      <c r="G48" s="11" t="s">
        <v>53</v>
      </c>
      <c r="H48" s="11" t="s">
        <v>40</v>
      </c>
      <c r="I48" s="11" t="s">
        <v>66</v>
      </c>
      <c r="J48" s="29">
        <v>45649</v>
      </c>
      <c r="K48" s="11" t="s">
        <v>46</v>
      </c>
      <c r="L48" s="11" t="s">
        <v>47</v>
      </c>
      <c r="M48" s="11" t="s">
        <v>48</v>
      </c>
      <c r="N48" s="11" t="s">
        <v>67</v>
      </c>
      <c r="O48" s="11" t="s">
        <v>40</v>
      </c>
      <c r="P48" s="28" t="s">
        <v>74</v>
      </c>
      <c r="Q48" s="11" t="s">
        <v>69</v>
      </c>
      <c r="R48" s="11" t="s">
        <v>43</v>
      </c>
      <c r="S48" s="11" t="s">
        <v>43</v>
      </c>
      <c r="T48" s="11" t="s">
        <v>70</v>
      </c>
      <c r="U48" s="11">
        <v>1</v>
      </c>
      <c r="V48" s="11" t="s">
        <v>71</v>
      </c>
      <c r="W48" s="11">
        <v>2</v>
      </c>
      <c r="X48" s="11" t="s">
        <v>71</v>
      </c>
      <c r="Y48" s="11">
        <v>2</v>
      </c>
      <c r="Z48" s="11" t="s">
        <v>71</v>
      </c>
      <c r="AA48" s="11" t="s">
        <v>53</v>
      </c>
      <c r="AB48" s="11" t="s">
        <v>40</v>
      </c>
      <c r="AC48" s="11" t="s">
        <v>40</v>
      </c>
      <c r="AD48" s="11" t="s">
        <v>40</v>
      </c>
      <c r="AE48" s="11" t="s">
        <v>40</v>
      </c>
      <c r="AF48" s="11" t="s">
        <v>40</v>
      </c>
      <c r="AG48" s="11" t="s">
        <v>40</v>
      </c>
      <c r="AH48" s="29">
        <v>46199</v>
      </c>
    </row>
    <row r="49" spans="1:34" ht="63.75" x14ac:dyDescent="0.25">
      <c r="A49" s="11">
        <f t="shared" si="0"/>
        <v>43</v>
      </c>
      <c r="B49" s="11" t="s">
        <v>38</v>
      </c>
      <c r="C49" s="11" t="s">
        <v>62</v>
      </c>
      <c r="D49" s="11" t="s">
        <v>63</v>
      </c>
      <c r="E49" s="11" t="s">
        <v>171</v>
      </c>
      <c r="F49" s="11" t="s">
        <v>172</v>
      </c>
      <c r="G49" s="11" t="s">
        <v>53</v>
      </c>
      <c r="H49" s="11" t="s">
        <v>40</v>
      </c>
      <c r="I49" s="11" t="s">
        <v>66</v>
      </c>
      <c r="J49" s="29">
        <v>45398</v>
      </c>
      <c r="K49" s="11" t="s">
        <v>46</v>
      </c>
      <c r="L49" s="11" t="s">
        <v>47</v>
      </c>
      <c r="M49" s="11" t="s">
        <v>48</v>
      </c>
      <c r="N49" s="11" t="s">
        <v>67</v>
      </c>
      <c r="O49" s="11" t="s">
        <v>40</v>
      </c>
      <c r="P49" s="28" t="s">
        <v>74</v>
      </c>
      <c r="Q49" s="11" t="s">
        <v>69</v>
      </c>
      <c r="R49" s="11" t="s">
        <v>43</v>
      </c>
      <c r="S49" s="11" t="s">
        <v>43</v>
      </c>
      <c r="T49" s="11" t="s">
        <v>70</v>
      </c>
      <c r="U49" s="11">
        <v>1</v>
      </c>
      <c r="V49" s="11" t="s">
        <v>71</v>
      </c>
      <c r="W49" s="11">
        <v>2</v>
      </c>
      <c r="X49" s="11" t="s">
        <v>71</v>
      </c>
      <c r="Y49" s="11">
        <v>2</v>
      </c>
      <c r="Z49" s="11" t="s">
        <v>71</v>
      </c>
      <c r="AA49" s="11" t="s">
        <v>53</v>
      </c>
      <c r="AB49" s="11" t="s">
        <v>40</v>
      </c>
      <c r="AC49" s="11" t="s">
        <v>40</v>
      </c>
      <c r="AD49" s="11" t="s">
        <v>40</v>
      </c>
      <c r="AE49" s="11" t="s">
        <v>40</v>
      </c>
      <c r="AF49" s="11" t="s">
        <v>40</v>
      </c>
      <c r="AG49" s="11" t="s">
        <v>40</v>
      </c>
      <c r="AH49" s="29">
        <v>46199</v>
      </c>
    </row>
    <row r="50" spans="1:34" ht="76.5" x14ac:dyDescent="0.25">
      <c r="A50" s="11">
        <f t="shared" si="0"/>
        <v>44</v>
      </c>
      <c r="B50" s="11" t="s">
        <v>38</v>
      </c>
      <c r="C50" s="11" t="s">
        <v>62</v>
      </c>
      <c r="D50" s="11" t="s">
        <v>63</v>
      </c>
      <c r="E50" s="11" t="s">
        <v>173</v>
      </c>
      <c r="F50" s="11" t="s">
        <v>174</v>
      </c>
      <c r="G50" s="11" t="s">
        <v>53</v>
      </c>
      <c r="H50" s="11" t="s">
        <v>40</v>
      </c>
      <c r="I50" s="11" t="s">
        <v>66</v>
      </c>
      <c r="J50" s="29">
        <v>46094</v>
      </c>
      <c r="K50" s="11" t="s">
        <v>46</v>
      </c>
      <c r="L50" s="11" t="s">
        <v>47</v>
      </c>
      <c r="M50" s="11" t="s">
        <v>48</v>
      </c>
      <c r="N50" s="11" t="s">
        <v>67</v>
      </c>
      <c r="O50" s="11" t="s">
        <v>40</v>
      </c>
      <c r="P50" s="28" t="s">
        <v>74</v>
      </c>
      <c r="Q50" s="11" t="s">
        <v>69</v>
      </c>
      <c r="R50" s="11" t="s">
        <v>43</v>
      </c>
      <c r="S50" s="11" t="s">
        <v>43</v>
      </c>
      <c r="T50" s="11" t="s">
        <v>70</v>
      </c>
      <c r="U50" s="11">
        <v>1</v>
      </c>
      <c r="V50" s="11" t="s">
        <v>71</v>
      </c>
      <c r="W50" s="11">
        <v>2</v>
      </c>
      <c r="X50" s="11" t="s">
        <v>71</v>
      </c>
      <c r="Y50" s="11">
        <v>2</v>
      </c>
      <c r="Z50" s="11" t="s">
        <v>71</v>
      </c>
      <c r="AA50" s="11" t="s">
        <v>53</v>
      </c>
      <c r="AB50" s="11" t="s">
        <v>40</v>
      </c>
      <c r="AC50" s="11" t="s">
        <v>40</v>
      </c>
      <c r="AD50" s="11" t="s">
        <v>40</v>
      </c>
      <c r="AE50" s="11" t="s">
        <v>40</v>
      </c>
      <c r="AF50" s="11" t="s">
        <v>40</v>
      </c>
      <c r="AG50" s="11" t="s">
        <v>40</v>
      </c>
      <c r="AH50" s="29">
        <v>46199</v>
      </c>
    </row>
    <row r="51" spans="1:34" ht="114.75" x14ac:dyDescent="0.25">
      <c r="A51" s="11">
        <f t="shared" si="0"/>
        <v>45</v>
      </c>
      <c r="B51" s="11" t="s">
        <v>38</v>
      </c>
      <c r="C51" s="11" t="s">
        <v>62</v>
      </c>
      <c r="D51" s="11" t="s">
        <v>63</v>
      </c>
      <c r="E51" s="11" t="s">
        <v>175</v>
      </c>
      <c r="F51" s="11" t="s">
        <v>176</v>
      </c>
      <c r="G51" s="11" t="s">
        <v>53</v>
      </c>
      <c r="H51" s="11" t="s">
        <v>40</v>
      </c>
      <c r="I51" s="11" t="s">
        <v>66</v>
      </c>
      <c r="J51" s="29">
        <v>45616</v>
      </c>
      <c r="K51" s="11" t="s">
        <v>46</v>
      </c>
      <c r="L51" s="11" t="s">
        <v>47</v>
      </c>
      <c r="M51" s="11" t="s">
        <v>48</v>
      </c>
      <c r="N51" s="11" t="s">
        <v>67</v>
      </c>
      <c r="O51" s="11" t="s">
        <v>40</v>
      </c>
      <c r="P51" s="28" t="s">
        <v>74</v>
      </c>
      <c r="Q51" s="11" t="s">
        <v>92</v>
      </c>
      <c r="R51" s="11" t="s">
        <v>43</v>
      </c>
      <c r="S51" s="11" t="s">
        <v>43</v>
      </c>
      <c r="T51" s="11" t="s">
        <v>70</v>
      </c>
      <c r="U51" s="11">
        <v>1</v>
      </c>
      <c r="V51" s="11" t="s">
        <v>71</v>
      </c>
      <c r="W51" s="11">
        <v>2</v>
      </c>
      <c r="X51" s="11" t="s">
        <v>71</v>
      </c>
      <c r="Y51" s="11">
        <v>2</v>
      </c>
      <c r="Z51" s="11" t="s">
        <v>71</v>
      </c>
      <c r="AA51" s="11" t="s">
        <v>53</v>
      </c>
      <c r="AB51" s="11" t="s">
        <v>40</v>
      </c>
      <c r="AC51" s="11" t="s">
        <v>40</v>
      </c>
      <c r="AD51" s="11" t="s">
        <v>40</v>
      </c>
      <c r="AE51" s="11" t="s">
        <v>40</v>
      </c>
      <c r="AF51" s="11" t="s">
        <v>40</v>
      </c>
      <c r="AG51" s="11" t="s">
        <v>40</v>
      </c>
      <c r="AH51" s="29">
        <v>46199</v>
      </c>
    </row>
    <row r="52" spans="1:34" ht="76.5" x14ac:dyDescent="0.25">
      <c r="A52" s="11">
        <f t="shared" si="0"/>
        <v>46</v>
      </c>
      <c r="B52" s="11" t="s">
        <v>38</v>
      </c>
      <c r="C52" s="11" t="s">
        <v>62</v>
      </c>
      <c r="D52" s="11" t="s">
        <v>63</v>
      </c>
      <c r="E52" s="11" t="s">
        <v>177</v>
      </c>
      <c r="F52" s="11" t="s">
        <v>178</v>
      </c>
      <c r="G52" s="11" t="s">
        <v>53</v>
      </c>
      <c r="H52" s="11" t="s">
        <v>40</v>
      </c>
      <c r="I52" s="11" t="s">
        <v>66</v>
      </c>
      <c r="J52" s="29">
        <v>45616</v>
      </c>
      <c r="K52" s="11" t="s">
        <v>46</v>
      </c>
      <c r="L52" s="11" t="s">
        <v>47</v>
      </c>
      <c r="M52" s="11" t="s">
        <v>48</v>
      </c>
      <c r="N52" s="11" t="s">
        <v>67</v>
      </c>
      <c r="O52" s="11" t="s">
        <v>40</v>
      </c>
      <c r="P52" s="28" t="s">
        <v>74</v>
      </c>
      <c r="Q52" s="11" t="s">
        <v>92</v>
      </c>
      <c r="R52" s="11" t="s">
        <v>43</v>
      </c>
      <c r="S52" s="11" t="s">
        <v>43</v>
      </c>
      <c r="T52" s="11" t="s">
        <v>70</v>
      </c>
      <c r="U52" s="11">
        <v>1</v>
      </c>
      <c r="V52" s="11" t="s">
        <v>71</v>
      </c>
      <c r="W52" s="11">
        <v>2</v>
      </c>
      <c r="X52" s="11" t="s">
        <v>71</v>
      </c>
      <c r="Y52" s="11">
        <v>2</v>
      </c>
      <c r="Z52" s="11" t="s">
        <v>71</v>
      </c>
      <c r="AA52" s="11" t="s">
        <v>53</v>
      </c>
      <c r="AB52" s="11" t="s">
        <v>40</v>
      </c>
      <c r="AC52" s="11" t="s">
        <v>40</v>
      </c>
      <c r="AD52" s="11" t="s">
        <v>40</v>
      </c>
      <c r="AE52" s="11" t="s">
        <v>40</v>
      </c>
      <c r="AF52" s="11" t="s">
        <v>40</v>
      </c>
      <c r="AG52" s="11" t="s">
        <v>40</v>
      </c>
      <c r="AH52" s="29">
        <v>46199</v>
      </c>
    </row>
    <row r="53" spans="1:34" ht="38.25" x14ac:dyDescent="0.25">
      <c r="A53" s="11">
        <f t="shared" si="0"/>
        <v>47</v>
      </c>
      <c r="B53" s="11" t="s">
        <v>38</v>
      </c>
      <c r="C53" s="11" t="s">
        <v>62</v>
      </c>
      <c r="D53" s="11" t="s">
        <v>63</v>
      </c>
      <c r="E53" s="11" t="s">
        <v>179</v>
      </c>
      <c r="F53" s="11" t="s">
        <v>180</v>
      </c>
      <c r="G53" s="11" t="s">
        <v>53</v>
      </c>
      <c r="H53" s="11" t="s">
        <v>40</v>
      </c>
      <c r="I53" s="11" t="s">
        <v>66</v>
      </c>
      <c r="J53" s="29">
        <v>45469</v>
      </c>
      <c r="K53" s="11" t="s">
        <v>46</v>
      </c>
      <c r="L53" s="11" t="s">
        <v>47</v>
      </c>
      <c r="M53" s="11" t="s">
        <v>48</v>
      </c>
      <c r="N53" s="11" t="s">
        <v>67</v>
      </c>
      <c r="O53" s="11" t="s">
        <v>40</v>
      </c>
      <c r="P53" s="28" t="s">
        <v>74</v>
      </c>
      <c r="Q53" s="11" t="s">
        <v>69</v>
      </c>
      <c r="R53" s="11" t="s">
        <v>43</v>
      </c>
      <c r="S53" s="11" t="s">
        <v>43</v>
      </c>
      <c r="T53" s="11" t="s">
        <v>70</v>
      </c>
      <c r="U53" s="11">
        <v>1</v>
      </c>
      <c r="V53" s="11" t="s">
        <v>71</v>
      </c>
      <c r="W53" s="11">
        <v>2</v>
      </c>
      <c r="X53" s="11" t="s">
        <v>71</v>
      </c>
      <c r="Y53" s="11">
        <v>2</v>
      </c>
      <c r="Z53" s="11" t="s">
        <v>71</v>
      </c>
      <c r="AA53" s="11" t="s">
        <v>53</v>
      </c>
      <c r="AB53" s="11" t="s">
        <v>40</v>
      </c>
      <c r="AC53" s="11" t="s">
        <v>40</v>
      </c>
      <c r="AD53" s="11" t="s">
        <v>40</v>
      </c>
      <c r="AE53" s="11" t="s">
        <v>40</v>
      </c>
      <c r="AF53" s="11" t="s">
        <v>40</v>
      </c>
      <c r="AG53" s="11" t="s">
        <v>40</v>
      </c>
      <c r="AH53" s="29">
        <v>46199</v>
      </c>
    </row>
    <row r="54" spans="1:34" ht="63.75" x14ac:dyDescent="0.25">
      <c r="A54" s="11">
        <f t="shared" si="0"/>
        <v>48</v>
      </c>
      <c r="B54" s="11" t="s">
        <v>38</v>
      </c>
      <c r="C54" s="11" t="s">
        <v>62</v>
      </c>
      <c r="D54" s="11" t="s">
        <v>63</v>
      </c>
      <c r="E54" s="11" t="s">
        <v>181</v>
      </c>
      <c r="F54" s="11" t="s">
        <v>182</v>
      </c>
      <c r="G54" s="11" t="s">
        <v>53</v>
      </c>
      <c r="H54" s="11" t="s">
        <v>40</v>
      </c>
      <c r="I54" s="11" t="s">
        <v>66</v>
      </c>
      <c r="J54" s="29">
        <v>45495</v>
      </c>
      <c r="K54" s="11" t="s">
        <v>46</v>
      </c>
      <c r="L54" s="11" t="s">
        <v>47</v>
      </c>
      <c r="M54" s="11" t="s">
        <v>48</v>
      </c>
      <c r="N54" s="11" t="s">
        <v>67</v>
      </c>
      <c r="O54" s="11" t="s">
        <v>40</v>
      </c>
      <c r="P54" s="28" t="s">
        <v>74</v>
      </c>
      <c r="Q54" s="11" t="s">
        <v>92</v>
      </c>
      <c r="R54" s="11" t="s">
        <v>43</v>
      </c>
      <c r="S54" s="11" t="s">
        <v>43</v>
      </c>
      <c r="T54" s="11" t="s">
        <v>70</v>
      </c>
      <c r="U54" s="11">
        <v>1</v>
      </c>
      <c r="V54" s="11" t="s">
        <v>71</v>
      </c>
      <c r="W54" s="11">
        <v>2</v>
      </c>
      <c r="X54" s="11" t="s">
        <v>71</v>
      </c>
      <c r="Y54" s="11">
        <v>2</v>
      </c>
      <c r="Z54" s="11" t="s">
        <v>71</v>
      </c>
      <c r="AA54" s="11" t="s">
        <v>53</v>
      </c>
      <c r="AB54" s="11" t="s">
        <v>40</v>
      </c>
      <c r="AC54" s="11" t="s">
        <v>40</v>
      </c>
      <c r="AD54" s="11" t="s">
        <v>40</v>
      </c>
      <c r="AE54" s="11" t="s">
        <v>40</v>
      </c>
      <c r="AF54" s="11" t="s">
        <v>40</v>
      </c>
      <c r="AG54" s="11" t="s">
        <v>40</v>
      </c>
      <c r="AH54" s="29">
        <v>46199</v>
      </c>
    </row>
    <row r="55" spans="1:34" ht="51" x14ac:dyDescent="0.25">
      <c r="A55" s="11">
        <f t="shared" si="0"/>
        <v>49</v>
      </c>
      <c r="B55" s="11" t="s">
        <v>38</v>
      </c>
      <c r="C55" s="11" t="s">
        <v>62</v>
      </c>
      <c r="D55" s="11" t="s">
        <v>63</v>
      </c>
      <c r="E55" s="11" t="s">
        <v>183</v>
      </c>
      <c r="F55" s="11" t="s">
        <v>184</v>
      </c>
      <c r="G55" s="11" t="s">
        <v>53</v>
      </c>
      <c r="H55" s="11" t="s">
        <v>40</v>
      </c>
      <c r="I55" s="11" t="s">
        <v>66</v>
      </c>
      <c r="J55" s="29">
        <v>46083</v>
      </c>
      <c r="K55" s="11" t="s">
        <v>46</v>
      </c>
      <c r="L55" s="11" t="s">
        <v>47</v>
      </c>
      <c r="M55" s="11" t="s">
        <v>48</v>
      </c>
      <c r="N55" s="11" t="s">
        <v>67</v>
      </c>
      <c r="O55" s="11" t="s">
        <v>40</v>
      </c>
      <c r="P55" s="28" t="s">
        <v>74</v>
      </c>
      <c r="Q55" s="11" t="s">
        <v>92</v>
      </c>
      <c r="R55" s="11" t="s">
        <v>43</v>
      </c>
      <c r="S55" s="11" t="s">
        <v>43</v>
      </c>
      <c r="T55" s="11" t="s">
        <v>70</v>
      </c>
      <c r="U55" s="11">
        <v>1</v>
      </c>
      <c r="V55" s="11" t="s">
        <v>71</v>
      </c>
      <c r="W55" s="11">
        <v>2</v>
      </c>
      <c r="X55" s="11" t="s">
        <v>71</v>
      </c>
      <c r="Y55" s="11">
        <v>2</v>
      </c>
      <c r="Z55" s="11" t="s">
        <v>71</v>
      </c>
      <c r="AA55" s="11" t="s">
        <v>53</v>
      </c>
      <c r="AB55" s="11" t="s">
        <v>40</v>
      </c>
      <c r="AC55" s="11" t="s">
        <v>40</v>
      </c>
      <c r="AD55" s="11" t="s">
        <v>40</v>
      </c>
      <c r="AE55" s="11" t="s">
        <v>40</v>
      </c>
      <c r="AF55" s="11" t="s">
        <v>40</v>
      </c>
      <c r="AG55" s="11" t="s">
        <v>40</v>
      </c>
      <c r="AH55" s="29">
        <v>46199</v>
      </c>
    </row>
    <row r="56" spans="1:34" ht="89.25" x14ac:dyDescent="0.25">
      <c r="A56" s="11">
        <f t="shared" si="0"/>
        <v>50</v>
      </c>
      <c r="B56" s="11" t="s">
        <v>38</v>
      </c>
      <c r="C56" s="11" t="s">
        <v>62</v>
      </c>
      <c r="D56" s="11" t="s">
        <v>63</v>
      </c>
      <c r="E56" s="11" t="s">
        <v>185</v>
      </c>
      <c r="F56" s="11" t="s">
        <v>186</v>
      </c>
      <c r="G56" s="11" t="s">
        <v>53</v>
      </c>
      <c r="H56" s="11" t="s">
        <v>40</v>
      </c>
      <c r="I56" s="11" t="s">
        <v>66</v>
      </c>
      <c r="J56" s="29">
        <v>45398</v>
      </c>
      <c r="K56" s="11" t="s">
        <v>46</v>
      </c>
      <c r="L56" s="11" t="s">
        <v>47</v>
      </c>
      <c r="M56" s="11" t="s">
        <v>48</v>
      </c>
      <c r="N56" s="11" t="s">
        <v>67</v>
      </c>
      <c r="O56" s="11" t="s">
        <v>40</v>
      </c>
      <c r="P56" s="28" t="s">
        <v>74</v>
      </c>
      <c r="Q56" s="11" t="s">
        <v>69</v>
      </c>
      <c r="R56" s="11" t="s">
        <v>43</v>
      </c>
      <c r="S56" s="11" t="s">
        <v>43</v>
      </c>
      <c r="T56" s="11" t="s">
        <v>70</v>
      </c>
      <c r="U56" s="11">
        <v>1</v>
      </c>
      <c r="V56" s="11" t="s">
        <v>71</v>
      </c>
      <c r="W56" s="11">
        <v>2</v>
      </c>
      <c r="X56" s="11" t="s">
        <v>71</v>
      </c>
      <c r="Y56" s="11">
        <v>2</v>
      </c>
      <c r="Z56" s="11" t="s">
        <v>71</v>
      </c>
      <c r="AA56" s="11" t="s">
        <v>53</v>
      </c>
      <c r="AB56" s="11" t="s">
        <v>40</v>
      </c>
      <c r="AC56" s="11" t="s">
        <v>40</v>
      </c>
      <c r="AD56" s="11" t="s">
        <v>40</v>
      </c>
      <c r="AE56" s="11" t="s">
        <v>40</v>
      </c>
      <c r="AF56" s="11" t="s">
        <v>40</v>
      </c>
      <c r="AG56" s="11" t="s">
        <v>40</v>
      </c>
      <c r="AH56" s="29">
        <v>46199</v>
      </c>
    </row>
    <row r="57" spans="1:34" ht="102" x14ac:dyDescent="0.25">
      <c r="A57" s="11">
        <f t="shared" si="0"/>
        <v>51</v>
      </c>
      <c r="B57" s="11" t="s">
        <v>38</v>
      </c>
      <c r="C57" s="11" t="s">
        <v>62</v>
      </c>
      <c r="D57" s="11" t="s">
        <v>63</v>
      </c>
      <c r="E57" s="11" t="s">
        <v>187</v>
      </c>
      <c r="F57" s="11" t="s">
        <v>188</v>
      </c>
      <c r="G57" s="11" t="s">
        <v>53</v>
      </c>
      <c r="H57" s="11" t="s">
        <v>40</v>
      </c>
      <c r="I57" s="11" t="s">
        <v>66</v>
      </c>
      <c r="J57" s="29">
        <v>45616</v>
      </c>
      <c r="K57" s="11" t="s">
        <v>46</v>
      </c>
      <c r="L57" s="11" t="s">
        <v>47</v>
      </c>
      <c r="M57" s="11" t="s">
        <v>48</v>
      </c>
      <c r="N57" s="11" t="s">
        <v>67</v>
      </c>
      <c r="O57" s="11" t="s">
        <v>40</v>
      </c>
      <c r="P57" s="28" t="s">
        <v>74</v>
      </c>
      <c r="Q57" s="11" t="s">
        <v>69</v>
      </c>
      <c r="R57" s="11" t="s">
        <v>43</v>
      </c>
      <c r="S57" s="11" t="s">
        <v>43</v>
      </c>
      <c r="T57" s="11" t="s">
        <v>70</v>
      </c>
      <c r="U57" s="11">
        <v>1</v>
      </c>
      <c r="V57" s="11" t="s">
        <v>71</v>
      </c>
      <c r="W57" s="11">
        <v>2</v>
      </c>
      <c r="X57" s="11" t="s">
        <v>71</v>
      </c>
      <c r="Y57" s="11">
        <v>2</v>
      </c>
      <c r="Z57" s="11" t="s">
        <v>71</v>
      </c>
      <c r="AA57" s="11" t="s">
        <v>53</v>
      </c>
      <c r="AB57" s="11" t="s">
        <v>40</v>
      </c>
      <c r="AC57" s="11" t="s">
        <v>40</v>
      </c>
      <c r="AD57" s="11" t="s">
        <v>40</v>
      </c>
      <c r="AE57" s="11" t="s">
        <v>40</v>
      </c>
      <c r="AF57" s="11" t="s">
        <v>40</v>
      </c>
      <c r="AG57" s="11" t="s">
        <v>40</v>
      </c>
      <c r="AH57" s="29">
        <v>46199</v>
      </c>
    </row>
    <row r="58" spans="1:34" ht="76.5" x14ac:dyDescent="0.25">
      <c r="A58" s="11">
        <f t="shared" si="0"/>
        <v>52</v>
      </c>
      <c r="B58" s="11" t="s">
        <v>38</v>
      </c>
      <c r="C58" s="11" t="s">
        <v>62</v>
      </c>
      <c r="D58" s="11" t="s">
        <v>63</v>
      </c>
      <c r="E58" s="11" t="s">
        <v>189</v>
      </c>
      <c r="F58" s="11" t="s">
        <v>190</v>
      </c>
      <c r="G58" s="11" t="s">
        <v>53</v>
      </c>
      <c r="H58" s="11" t="s">
        <v>40</v>
      </c>
      <c r="I58" s="11" t="s">
        <v>66</v>
      </c>
      <c r="J58" s="29">
        <v>45398</v>
      </c>
      <c r="K58" s="11" t="s">
        <v>46</v>
      </c>
      <c r="L58" s="11" t="s">
        <v>47</v>
      </c>
      <c r="M58" s="11" t="s">
        <v>48</v>
      </c>
      <c r="N58" s="11" t="s">
        <v>67</v>
      </c>
      <c r="O58" s="11" t="s">
        <v>40</v>
      </c>
      <c r="P58" s="28" t="s">
        <v>74</v>
      </c>
      <c r="Q58" s="11" t="s">
        <v>92</v>
      </c>
      <c r="R58" s="11" t="s">
        <v>43</v>
      </c>
      <c r="S58" s="11" t="s">
        <v>43</v>
      </c>
      <c r="T58" s="11" t="s">
        <v>70</v>
      </c>
      <c r="U58" s="11">
        <v>1</v>
      </c>
      <c r="V58" s="11" t="s">
        <v>71</v>
      </c>
      <c r="W58" s="11">
        <v>2</v>
      </c>
      <c r="X58" s="11" t="s">
        <v>71</v>
      </c>
      <c r="Y58" s="11">
        <v>2</v>
      </c>
      <c r="Z58" s="11" t="s">
        <v>71</v>
      </c>
      <c r="AA58" s="11" t="s">
        <v>53</v>
      </c>
      <c r="AB58" s="11" t="s">
        <v>40</v>
      </c>
      <c r="AC58" s="11" t="s">
        <v>40</v>
      </c>
      <c r="AD58" s="11" t="s">
        <v>40</v>
      </c>
      <c r="AE58" s="11" t="s">
        <v>40</v>
      </c>
      <c r="AF58" s="11" t="s">
        <v>40</v>
      </c>
      <c r="AG58" s="11" t="s">
        <v>40</v>
      </c>
      <c r="AH58" s="29">
        <v>46199</v>
      </c>
    </row>
    <row r="59" spans="1:34" ht="63.75" x14ac:dyDescent="0.25">
      <c r="A59" s="11">
        <f t="shared" si="0"/>
        <v>53</v>
      </c>
      <c r="B59" s="11" t="s">
        <v>38</v>
      </c>
      <c r="C59" s="11" t="s">
        <v>62</v>
      </c>
      <c r="D59" s="11" t="s">
        <v>63</v>
      </c>
      <c r="E59" s="11" t="s">
        <v>191</v>
      </c>
      <c r="F59" s="11" t="s">
        <v>192</v>
      </c>
      <c r="G59" s="11" t="s">
        <v>53</v>
      </c>
      <c r="H59" s="11" t="s">
        <v>40</v>
      </c>
      <c r="I59" s="11" t="s">
        <v>66</v>
      </c>
      <c r="J59" s="29">
        <v>45433</v>
      </c>
      <c r="K59" s="11" t="s">
        <v>46</v>
      </c>
      <c r="L59" s="11" t="s">
        <v>47</v>
      </c>
      <c r="M59" s="11" t="s">
        <v>48</v>
      </c>
      <c r="N59" s="11" t="s">
        <v>67</v>
      </c>
      <c r="O59" s="11" t="s">
        <v>40</v>
      </c>
      <c r="P59" s="28" t="s">
        <v>74</v>
      </c>
      <c r="Q59" s="11" t="s">
        <v>69</v>
      </c>
      <c r="R59" s="11" t="s">
        <v>43</v>
      </c>
      <c r="S59" s="11" t="s">
        <v>43</v>
      </c>
      <c r="T59" s="11" t="s">
        <v>70</v>
      </c>
      <c r="U59" s="11">
        <v>1</v>
      </c>
      <c r="V59" s="11" t="s">
        <v>71</v>
      </c>
      <c r="W59" s="11">
        <v>2</v>
      </c>
      <c r="X59" s="11" t="s">
        <v>71</v>
      </c>
      <c r="Y59" s="11">
        <v>2</v>
      </c>
      <c r="Z59" s="11" t="s">
        <v>71</v>
      </c>
      <c r="AA59" s="11" t="s">
        <v>53</v>
      </c>
      <c r="AB59" s="11" t="s">
        <v>40</v>
      </c>
      <c r="AC59" s="11" t="s">
        <v>40</v>
      </c>
      <c r="AD59" s="11" t="s">
        <v>40</v>
      </c>
      <c r="AE59" s="11" t="s">
        <v>40</v>
      </c>
      <c r="AF59" s="11" t="s">
        <v>40</v>
      </c>
      <c r="AG59" s="11" t="s">
        <v>40</v>
      </c>
      <c r="AH59" s="29">
        <v>46199</v>
      </c>
    </row>
    <row r="60" spans="1:34" ht="102" x14ac:dyDescent="0.25">
      <c r="A60" s="11">
        <f t="shared" si="0"/>
        <v>54</v>
      </c>
      <c r="B60" s="11" t="s">
        <v>38</v>
      </c>
      <c r="C60" s="11" t="s">
        <v>62</v>
      </c>
      <c r="D60" s="11" t="s">
        <v>63</v>
      </c>
      <c r="E60" s="11" t="s">
        <v>193</v>
      </c>
      <c r="F60" s="11" t="s">
        <v>194</v>
      </c>
      <c r="G60" s="11" t="s">
        <v>53</v>
      </c>
      <c r="H60" s="11" t="s">
        <v>40</v>
      </c>
      <c r="I60" s="11" t="s">
        <v>66</v>
      </c>
      <c r="J60" s="29">
        <v>45616</v>
      </c>
      <c r="K60" s="11" t="s">
        <v>46</v>
      </c>
      <c r="L60" s="11" t="s">
        <v>47</v>
      </c>
      <c r="M60" s="11" t="s">
        <v>48</v>
      </c>
      <c r="N60" s="11" t="s">
        <v>67</v>
      </c>
      <c r="O60" s="11" t="s">
        <v>40</v>
      </c>
      <c r="P60" s="28" t="s">
        <v>74</v>
      </c>
      <c r="Q60" s="11" t="s">
        <v>92</v>
      </c>
      <c r="R60" s="11" t="s">
        <v>43</v>
      </c>
      <c r="S60" s="11" t="s">
        <v>43</v>
      </c>
      <c r="T60" s="11" t="s">
        <v>70</v>
      </c>
      <c r="U60" s="11">
        <v>1</v>
      </c>
      <c r="V60" s="11" t="s">
        <v>71</v>
      </c>
      <c r="W60" s="11">
        <v>2</v>
      </c>
      <c r="X60" s="11" t="s">
        <v>71</v>
      </c>
      <c r="Y60" s="11">
        <v>2</v>
      </c>
      <c r="Z60" s="11" t="s">
        <v>71</v>
      </c>
      <c r="AA60" s="11" t="s">
        <v>53</v>
      </c>
      <c r="AB60" s="11" t="s">
        <v>40</v>
      </c>
      <c r="AC60" s="11" t="s">
        <v>40</v>
      </c>
      <c r="AD60" s="11" t="s">
        <v>40</v>
      </c>
      <c r="AE60" s="11" t="s">
        <v>40</v>
      </c>
      <c r="AF60" s="11" t="s">
        <v>40</v>
      </c>
      <c r="AG60" s="11" t="s">
        <v>40</v>
      </c>
      <c r="AH60" s="29">
        <v>46199</v>
      </c>
    </row>
    <row r="61" spans="1:34" ht="76.5" x14ac:dyDescent="0.25">
      <c r="A61" s="11">
        <f t="shared" si="0"/>
        <v>55</v>
      </c>
      <c r="B61" s="11" t="s">
        <v>38</v>
      </c>
      <c r="C61" s="11" t="s">
        <v>62</v>
      </c>
      <c r="D61" s="11" t="s">
        <v>63</v>
      </c>
      <c r="E61" s="11" t="s">
        <v>195</v>
      </c>
      <c r="F61" s="11" t="s">
        <v>196</v>
      </c>
      <c r="G61" s="11" t="s">
        <v>53</v>
      </c>
      <c r="H61" s="11" t="s">
        <v>40</v>
      </c>
      <c r="I61" s="11" t="s">
        <v>66</v>
      </c>
      <c r="J61" s="29">
        <v>45398</v>
      </c>
      <c r="K61" s="11" t="s">
        <v>46</v>
      </c>
      <c r="L61" s="11" t="s">
        <v>47</v>
      </c>
      <c r="M61" s="11" t="s">
        <v>48</v>
      </c>
      <c r="N61" s="11" t="s">
        <v>67</v>
      </c>
      <c r="O61" s="11" t="s">
        <v>40</v>
      </c>
      <c r="P61" s="28" t="s">
        <v>74</v>
      </c>
      <c r="Q61" s="11" t="s">
        <v>92</v>
      </c>
      <c r="R61" s="11" t="s">
        <v>43</v>
      </c>
      <c r="S61" s="11" t="s">
        <v>43</v>
      </c>
      <c r="T61" s="11" t="s">
        <v>70</v>
      </c>
      <c r="U61" s="11">
        <v>1</v>
      </c>
      <c r="V61" s="11" t="s">
        <v>71</v>
      </c>
      <c r="W61" s="11">
        <v>2</v>
      </c>
      <c r="X61" s="11" t="s">
        <v>71</v>
      </c>
      <c r="Y61" s="11">
        <v>2</v>
      </c>
      <c r="Z61" s="11" t="s">
        <v>71</v>
      </c>
      <c r="AA61" s="11" t="s">
        <v>53</v>
      </c>
      <c r="AB61" s="11" t="s">
        <v>40</v>
      </c>
      <c r="AC61" s="11" t="s">
        <v>40</v>
      </c>
      <c r="AD61" s="11" t="s">
        <v>40</v>
      </c>
      <c r="AE61" s="11" t="s">
        <v>40</v>
      </c>
      <c r="AF61" s="11" t="s">
        <v>40</v>
      </c>
      <c r="AG61" s="11" t="s">
        <v>40</v>
      </c>
      <c r="AH61" s="29">
        <v>46199</v>
      </c>
    </row>
    <row r="62" spans="1:34" ht="63.75" x14ac:dyDescent="0.25">
      <c r="A62" s="11">
        <f t="shared" si="0"/>
        <v>56</v>
      </c>
      <c r="B62" s="11" t="s">
        <v>38</v>
      </c>
      <c r="C62" s="11" t="s">
        <v>62</v>
      </c>
      <c r="D62" s="11" t="s">
        <v>63</v>
      </c>
      <c r="E62" s="11" t="s">
        <v>197</v>
      </c>
      <c r="F62" s="11" t="s">
        <v>198</v>
      </c>
      <c r="G62" s="11" t="s">
        <v>53</v>
      </c>
      <c r="H62" s="11" t="s">
        <v>40</v>
      </c>
      <c r="I62" s="11" t="s">
        <v>66</v>
      </c>
      <c r="J62" s="29">
        <v>45398</v>
      </c>
      <c r="K62" s="11" t="s">
        <v>46</v>
      </c>
      <c r="L62" s="11" t="s">
        <v>47</v>
      </c>
      <c r="M62" s="11" t="s">
        <v>48</v>
      </c>
      <c r="N62" s="11" t="s">
        <v>67</v>
      </c>
      <c r="O62" s="11" t="s">
        <v>40</v>
      </c>
      <c r="P62" s="28" t="s">
        <v>74</v>
      </c>
      <c r="Q62" s="11" t="s">
        <v>69</v>
      </c>
      <c r="R62" s="11" t="s">
        <v>43</v>
      </c>
      <c r="S62" s="11" t="s">
        <v>43</v>
      </c>
      <c r="T62" s="11" t="s">
        <v>70</v>
      </c>
      <c r="U62" s="11">
        <v>1</v>
      </c>
      <c r="V62" s="11" t="s">
        <v>71</v>
      </c>
      <c r="W62" s="11">
        <v>2</v>
      </c>
      <c r="X62" s="11" t="s">
        <v>71</v>
      </c>
      <c r="Y62" s="11">
        <v>2</v>
      </c>
      <c r="Z62" s="11" t="s">
        <v>71</v>
      </c>
      <c r="AA62" s="11" t="s">
        <v>53</v>
      </c>
      <c r="AB62" s="11" t="s">
        <v>40</v>
      </c>
      <c r="AC62" s="11" t="s">
        <v>40</v>
      </c>
      <c r="AD62" s="11" t="s">
        <v>40</v>
      </c>
      <c r="AE62" s="11" t="s">
        <v>40</v>
      </c>
      <c r="AF62" s="11" t="s">
        <v>40</v>
      </c>
      <c r="AG62" s="11" t="s">
        <v>40</v>
      </c>
      <c r="AH62" s="29">
        <v>46199</v>
      </c>
    </row>
    <row r="63" spans="1:34" ht="63.75" x14ac:dyDescent="0.25">
      <c r="A63" s="11">
        <f t="shared" si="0"/>
        <v>57</v>
      </c>
      <c r="B63" s="11" t="s">
        <v>38</v>
      </c>
      <c r="C63" s="11" t="s">
        <v>62</v>
      </c>
      <c r="D63" s="11" t="s">
        <v>63</v>
      </c>
      <c r="E63" s="11" t="s">
        <v>199</v>
      </c>
      <c r="F63" s="11" t="s">
        <v>200</v>
      </c>
      <c r="G63" s="11" t="s">
        <v>53</v>
      </c>
      <c r="H63" s="11" t="s">
        <v>40</v>
      </c>
      <c r="I63" s="11" t="s">
        <v>66</v>
      </c>
      <c r="J63" s="29">
        <v>45398</v>
      </c>
      <c r="K63" s="11" t="s">
        <v>46</v>
      </c>
      <c r="L63" s="11" t="s">
        <v>47</v>
      </c>
      <c r="M63" s="11" t="s">
        <v>48</v>
      </c>
      <c r="N63" s="11" t="s">
        <v>67</v>
      </c>
      <c r="O63" s="11" t="s">
        <v>40</v>
      </c>
      <c r="P63" s="28" t="s">
        <v>74</v>
      </c>
      <c r="Q63" s="11" t="s">
        <v>69</v>
      </c>
      <c r="R63" s="11" t="s">
        <v>43</v>
      </c>
      <c r="S63" s="11" t="s">
        <v>43</v>
      </c>
      <c r="T63" s="11" t="s">
        <v>70</v>
      </c>
      <c r="U63" s="11">
        <v>1</v>
      </c>
      <c r="V63" s="11" t="s">
        <v>71</v>
      </c>
      <c r="W63" s="11">
        <v>2</v>
      </c>
      <c r="X63" s="11" t="s">
        <v>71</v>
      </c>
      <c r="Y63" s="11">
        <v>2</v>
      </c>
      <c r="Z63" s="11" t="s">
        <v>71</v>
      </c>
      <c r="AA63" s="11" t="s">
        <v>53</v>
      </c>
      <c r="AB63" s="11" t="s">
        <v>40</v>
      </c>
      <c r="AC63" s="11" t="s">
        <v>40</v>
      </c>
      <c r="AD63" s="11" t="s">
        <v>40</v>
      </c>
      <c r="AE63" s="11" t="s">
        <v>40</v>
      </c>
      <c r="AF63" s="11" t="s">
        <v>40</v>
      </c>
      <c r="AG63" s="11" t="s">
        <v>40</v>
      </c>
      <c r="AH63" s="29">
        <v>46199</v>
      </c>
    </row>
    <row r="64" spans="1:34" ht="63.75" x14ac:dyDescent="0.25">
      <c r="A64" s="11">
        <f t="shared" si="0"/>
        <v>58</v>
      </c>
      <c r="B64" s="11" t="s">
        <v>38</v>
      </c>
      <c r="C64" s="11" t="s">
        <v>62</v>
      </c>
      <c r="D64" s="11" t="s">
        <v>63</v>
      </c>
      <c r="E64" s="11" t="s">
        <v>201</v>
      </c>
      <c r="F64" s="11" t="s">
        <v>202</v>
      </c>
      <c r="G64" s="11" t="s">
        <v>53</v>
      </c>
      <c r="H64" s="11" t="s">
        <v>40</v>
      </c>
      <c r="I64" s="11" t="s">
        <v>66</v>
      </c>
      <c r="J64" s="29">
        <v>45398</v>
      </c>
      <c r="K64" s="11" t="s">
        <v>46</v>
      </c>
      <c r="L64" s="11" t="s">
        <v>47</v>
      </c>
      <c r="M64" s="11" t="s">
        <v>48</v>
      </c>
      <c r="N64" s="11" t="s">
        <v>67</v>
      </c>
      <c r="O64" s="11" t="s">
        <v>40</v>
      </c>
      <c r="P64" s="28" t="s">
        <v>74</v>
      </c>
      <c r="Q64" s="11" t="s">
        <v>69</v>
      </c>
      <c r="R64" s="11" t="s">
        <v>43</v>
      </c>
      <c r="S64" s="11" t="s">
        <v>43</v>
      </c>
      <c r="T64" s="11" t="s">
        <v>70</v>
      </c>
      <c r="U64" s="11">
        <v>1</v>
      </c>
      <c r="V64" s="11" t="s">
        <v>71</v>
      </c>
      <c r="W64" s="11">
        <v>2</v>
      </c>
      <c r="X64" s="11" t="s">
        <v>71</v>
      </c>
      <c r="Y64" s="11">
        <v>2</v>
      </c>
      <c r="Z64" s="11" t="s">
        <v>71</v>
      </c>
      <c r="AA64" s="11" t="s">
        <v>53</v>
      </c>
      <c r="AB64" s="11" t="s">
        <v>40</v>
      </c>
      <c r="AC64" s="11" t="s">
        <v>40</v>
      </c>
      <c r="AD64" s="11" t="s">
        <v>40</v>
      </c>
      <c r="AE64" s="11" t="s">
        <v>40</v>
      </c>
      <c r="AF64" s="11" t="s">
        <v>40</v>
      </c>
      <c r="AG64" s="11" t="s">
        <v>40</v>
      </c>
      <c r="AH64" s="29">
        <v>46199</v>
      </c>
    </row>
    <row r="65" spans="1:34" ht="38.25" x14ac:dyDescent="0.25">
      <c r="A65" s="11">
        <f t="shared" si="0"/>
        <v>59</v>
      </c>
      <c r="B65" s="11" t="s">
        <v>38</v>
      </c>
      <c r="C65" s="11" t="s">
        <v>62</v>
      </c>
      <c r="D65" s="11" t="s">
        <v>63</v>
      </c>
      <c r="E65" s="11" t="s">
        <v>203</v>
      </c>
      <c r="F65" s="11" t="s">
        <v>204</v>
      </c>
      <c r="G65" s="11" t="s">
        <v>53</v>
      </c>
      <c r="H65" s="11" t="s">
        <v>40</v>
      </c>
      <c r="I65" s="11" t="s">
        <v>66</v>
      </c>
      <c r="J65" s="29">
        <v>45468</v>
      </c>
      <c r="K65" s="11" t="s">
        <v>46</v>
      </c>
      <c r="L65" s="11" t="s">
        <v>47</v>
      </c>
      <c r="M65" s="11" t="s">
        <v>48</v>
      </c>
      <c r="N65" s="11" t="s">
        <v>67</v>
      </c>
      <c r="O65" s="11" t="s">
        <v>40</v>
      </c>
      <c r="P65" s="28" t="s">
        <v>74</v>
      </c>
      <c r="Q65" s="11" t="s">
        <v>69</v>
      </c>
      <c r="R65" s="11" t="s">
        <v>43</v>
      </c>
      <c r="S65" s="11" t="s">
        <v>43</v>
      </c>
      <c r="T65" s="11" t="s">
        <v>70</v>
      </c>
      <c r="U65" s="11">
        <v>1</v>
      </c>
      <c r="V65" s="11" t="s">
        <v>71</v>
      </c>
      <c r="W65" s="11">
        <v>2</v>
      </c>
      <c r="X65" s="11" t="s">
        <v>71</v>
      </c>
      <c r="Y65" s="11">
        <v>2</v>
      </c>
      <c r="Z65" s="11" t="s">
        <v>71</v>
      </c>
      <c r="AA65" s="11" t="s">
        <v>53</v>
      </c>
      <c r="AB65" s="11" t="s">
        <v>40</v>
      </c>
      <c r="AC65" s="11" t="s">
        <v>40</v>
      </c>
      <c r="AD65" s="11" t="s">
        <v>40</v>
      </c>
      <c r="AE65" s="11" t="s">
        <v>40</v>
      </c>
      <c r="AF65" s="11" t="s">
        <v>40</v>
      </c>
      <c r="AG65" s="11" t="s">
        <v>40</v>
      </c>
      <c r="AH65" s="29">
        <v>46199</v>
      </c>
    </row>
    <row r="66" spans="1:34" ht="51" x14ac:dyDescent="0.25">
      <c r="A66" s="11">
        <f t="shared" si="0"/>
        <v>60</v>
      </c>
      <c r="B66" s="11" t="s">
        <v>38</v>
      </c>
      <c r="C66" s="11" t="s">
        <v>62</v>
      </c>
      <c r="D66" s="11" t="s">
        <v>63</v>
      </c>
      <c r="E66" s="11" t="s">
        <v>205</v>
      </c>
      <c r="F66" s="11" t="s">
        <v>206</v>
      </c>
      <c r="G66" s="11" t="s">
        <v>53</v>
      </c>
      <c r="H66" s="11" t="s">
        <v>40</v>
      </c>
      <c r="I66" s="11" t="s">
        <v>66</v>
      </c>
      <c r="J66" s="29">
        <v>45398</v>
      </c>
      <c r="K66" s="11" t="s">
        <v>46</v>
      </c>
      <c r="L66" s="11" t="s">
        <v>47</v>
      </c>
      <c r="M66" s="11" t="s">
        <v>48</v>
      </c>
      <c r="N66" s="11" t="s">
        <v>67</v>
      </c>
      <c r="O66" s="11" t="s">
        <v>40</v>
      </c>
      <c r="P66" s="28" t="s">
        <v>74</v>
      </c>
      <c r="Q66" s="11" t="s">
        <v>69</v>
      </c>
      <c r="R66" s="11" t="s">
        <v>43</v>
      </c>
      <c r="S66" s="11" t="s">
        <v>43</v>
      </c>
      <c r="T66" s="11" t="s">
        <v>70</v>
      </c>
      <c r="U66" s="11">
        <v>1</v>
      </c>
      <c r="V66" s="11" t="s">
        <v>71</v>
      </c>
      <c r="W66" s="11">
        <v>2</v>
      </c>
      <c r="X66" s="11" t="s">
        <v>71</v>
      </c>
      <c r="Y66" s="11">
        <v>2</v>
      </c>
      <c r="Z66" s="11" t="s">
        <v>71</v>
      </c>
      <c r="AA66" s="11" t="s">
        <v>53</v>
      </c>
      <c r="AB66" s="11" t="s">
        <v>40</v>
      </c>
      <c r="AC66" s="11" t="s">
        <v>40</v>
      </c>
      <c r="AD66" s="11" t="s">
        <v>40</v>
      </c>
      <c r="AE66" s="11" t="s">
        <v>40</v>
      </c>
      <c r="AF66" s="11" t="s">
        <v>40</v>
      </c>
      <c r="AG66" s="11" t="s">
        <v>40</v>
      </c>
      <c r="AH66" s="29">
        <v>46199</v>
      </c>
    </row>
    <row r="67" spans="1:34" ht="63.75" x14ac:dyDescent="0.25">
      <c r="A67" s="11">
        <f t="shared" si="0"/>
        <v>61</v>
      </c>
      <c r="B67" s="11" t="s">
        <v>38</v>
      </c>
      <c r="C67" s="11" t="s">
        <v>62</v>
      </c>
      <c r="D67" s="11" t="s">
        <v>63</v>
      </c>
      <c r="E67" s="11" t="s">
        <v>207</v>
      </c>
      <c r="F67" s="11" t="s">
        <v>208</v>
      </c>
      <c r="G67" s="11" t="s">
        <v>53</v>
      </c>
      <c r="H67" s="11" t="s">
        <v>40</v>
      </c>
      <c r="I67" s="11" t="s">
        <v>66</v>
      </c>
      <c r="J67" s="29">
        <v>45616</v>
      </c>
      <c r="K67" s="11" t="s">
        <v>46</v>
      </c>
      <c r="L67" s="11" t="s">
        <v>47</v>
      </c>
      <c r="M67" s="11" t="s">
        <v>48</v>
      </c>
      <c r="N67" s="11" t="s">
        <v>67</v>
      </c>
      <c r="O67" s="11" t="s">
        <v>40</v>
      </c>
      <c r="P67" s="28" t="s">
        <v>74</v>
      </c>
      <c r="Q67" s="11" t="s">
        <v>69</v>
      </c>
      <c r="R67" s="11" t="s">
        <v>43</v>
      </c>
      <c r="S67" s="11" t="s">
        <v>43</v>
      </c>
      <c r="T67" s="11" t="s">
        <v>70</v>
      </c>
      <c r="U67" s="11">
        <v>1</v>
      </c>
      <c r="V67" s="11" t="s">
        <v>71</v>
      </c>
      <c r="W67" s="11">
        <v>2</v>
      </c>
      <c r="X67" s="11" t="s">
        <v>71</v>
      </c>
      <c r="Y67" s="11">
        <v>2</v>
      </c>
      <c r="Z67" s="11" t="s">
        <v>71</v>
      </c>
      <c r="AA67" s="11" t="s">
        <v>53</v>
      </c>
      <c r="AB67" s="11" t="s">
        <v>40</v>
      </c>
      <c r="AC67" s="11" t="s">
        <v>40</v>
      </c>
      <c r="AD67" s="11" t="s">
        <v>40</v>
      </c>
      <c r="AE67" s="11" t="s">
        <v>40</v>
      </c>
      <c r="AF67" s="11" t="s">
        <v>40</v>
      </c>
      <c r="AG67" s="11" t="s">
        <v>40</v>
      </c>
      <c r="AH67" s="29">
        <v>46199</v>
      </c>
    </row>
    <row r="68" spans="1:34" ht="51" x14ac:dyDescent="0.25">
      <c r="A68" s="11">
        <f t="shared" si="0"/>
        <v>62</v>
      </c>
      <c r="B68" s="11" t="s">
        <v>38</v>
      </c>
      <c r="C68" s="11" t="s">
        <v>62</v>
      </c>
      <c r="D68" s="11" t="s">
        <v>63</v>
      </c>
      <c r="E68" s="11" t="s">
        <v>209</v>
      </c>
      <c r="F68" s="11" t="s">
        <v>210</v>
      </c>
      <c r="G68" s="11" t="s">
        <v>53</v>
      </c>
      <c r="H68" s="11" t="s">
        <v>40</v>
      </c>
      <c r="I68" s="11" t="s">
        <v>66</v>
      </c>
      <c r="J68" s="29">
        <v>45398</v>
      </c>
      <c r="K68" s="11" t="s">
        <v>46</v>
      </c>
      <c r="L68" s="11" t="s">
        <v>47</v>
      </c>
      <c r="M68" s="11" t="s">
        <v>48</v>
      </c>
      <c r="N68" s="11" t="s">
        <v>67</v>
      </c>
      <c r="O68" s="11" t="s">
        <v>40</v>
      </c>
      <c r="P68" s="28" t="s">
        <v>74</v>
      </c>
      <c r="Q68" s="11" t="s">
        <v>69</v>
      </c>
      <c r="R68" s="11" t="s">
        <v>43</v>
      </c>
      <c r="S68" s="11" t="s">
        <v>43</v>
      </c>
      <c r="T68" s="11" t="s">
        <v>70</v>
      </c>
      <c r="U68" s="11">
        <v>1</v>
      </c>
      <c r="V68" s="11" t="s">
        <v>71</v>
      </c>
      <c r="W68" s="11">
        <v>2</v>
      </c>
      <c r="X68" s="11" t="s">
        <v>71</v>
      </c>
      <c r="Y68" s="11">
        <v>2</v>
      </c>
      <c r="Z68" s="11" t="s">
        <v>71</v>
      </c>
      <c r="AA68" s="11" t="s">
        <v>53</v>
      </c>
      <c r="AB68" s="11" t="s">
        <v>40</v>
      </c>
      <c r="AC68" s="11" t="s">
        <v>40</v>
      </c>
      <c r="AD68" s="11" t="s">
        <v>40</v>
      </c>
      <c r="AE68" s="11" t="s">
        <v>40</v>
      </c>
      <c r="AF68" s="11" t="s">
        <v>40</v>
      </c>
      <c r="AG68" s="11" t="s">
        <v>40</v>
      </c>
      <c r="AH68" s="29">
        <v>46199</v>
      </c>
    </row>
    <row r="69" spans="1:34" ht="89.25" x14ac:dyDescent="0.25">
      <c r="A69" s="11">
        <f t="shared" si="0"/>
        <v>63</v>
      </c>
      <c r="B69" s="11" t="s">
        <v>38</v>
      </c>
      <c r="C69" s="11" t="s">
        <v>62</v>
      </c>
      <c r="D69" s="11" t="s">
        <v>63</v>
      </c>
      <c r="E69" s="11" t="s">
        <v>211</v>
      </c>
      <c r="F69" s="11" t="s">
        <v>212</v>
      </c>
      <c r="G69" s="11" t="s">
        <v>53</v>
      </c>
      <c r="H69" s="11" t="s">
        <v>40</v>
      </c>
      <c r="I69" s="11" t="s">
        <v>66</v>
      </c>
      <c r="J69" s="29">
        <v>45398</v>
      </c>
      <c r="K69" s="11" t="s">
        <v>46</v>
      </c>
      <c r="L69" s="11" t="s">
        <v>47</v>
      </c>
      <c r="M69" s="11" t="s">
        <v>48</v>
      </c>
      <c r="N69" s="11" t="s">
        <v>67</v>
      </c>
      <c r="O69" s="11" t="s">
        <v>40</v>
      </c>
      <c r="P69" s="28" t="s">
        <v>74</v>
      </c>
      <c r="Q69" s="11" t="s">
        <v>92</v>
      </c>
      <c r="R69" s="11" t="s">
        <v>43</v>
      </c>
      <c r="S69" s="11" t="s">
        <v>43</v>
      </c>
      <c r="T69" s="11" t="s">
        <v>70</v>
      </c>
      <c r="U69" s="11">
        <v>1</v>
      </c>
      <c r="V69" s="11" t="s">
        <v>71</v>
      </c>
      <c r="W69" s="11">
        <v>2</v>
      </c>
      <c r="X69" s="11" t="s">
        <v>71</v>
      </c>
      <c r="Y69" s="11">
        <v>2</v>
      </c>
      <c r="Z69" s="11" t="s">
        <v>71</v>
      </c>
      <c r="AA69" s="11" t="s">
        <v>53</v>
      </c>
      <c r="AB69" s="11" t="s">
        <v>40</v>
      </c>
      <c r="AC69" s="11" t="s">
        <v>40</v>
      </c>
      <c r="AD69" s="11" t="s">
        <v>40</v>
      </c>
      <c r="AE69" s="11" t="s">
        <v>40</v>
      </c>
      <c r="AF69" s="11" t="s">
        <v>40</v>
      </c>
      <c r="AG69" s="11" t="s">
        <v>40</v>
      </c>
      <c r="AH69" s="29">
        <v>46199</v>
      </c>
    </row>
    <row r="70" spans="1:34" ht="38.25" x14ac:dyDescent="0.25">
      <c r="A70" s="11">
        <f t="shared" si="0"/>
        <v>64</v>
      </c>
      <c r="B70" s="11" t="s">
        <v>38</v>
      </c>
      <c r="C70" s="11" t="s">
        <v>62</v>
      </c>
      <c r="D70" s="11" t="s">
        <v>63</v>
      </c>
      <c r="E70" s="11" t="s">
        <v>213</v>
      </c>
      <c r="F70" s="11" t="s">
        <v>214</v>
      </c>
      <c r="G70" s="11" t="s">
        <v>53</v>
      </c>
      <c r="H70" s="11" t="s">
        <v>40</v>
      </c>
      <c r="I70" s="11" t="s">
        <v>66</v>
      </c>
      <c r="J70" s="29">
        <v>45495</v>
      </c>
      <c r="K70" s="11" t="s">
        <v>46</v>
      </c>
      <c r="L70" s="11" t="s">
        <v>47</v>
      </c>
      <c r="M70" s="11" t="s">
        <v>48</v>
      </c>
      <c r="N70" s="11" t="s">
        <v>67</v>
      </c>
      <c r="O70" s="11" t="s">
        <v>40</v>
      </c>
      <c r="P70" s="28" t="s">
        <v>74</v>
      </c>
      <c r="Q70" s="11" t="s">
        <v>92</v>
      </c>
      <c r="R70" s="11" t="s">
        <v>43</v>
      </c>
      <c r="S70" s="11" t="s">
        <v>43</v>
      </c>
      <c r="T70" s="11" t="s">
        <v>70</v>
      </c>
      <c r="U70" s="11">
        <v>1</v>
      </c>
      <c r="V70" s="11" t="s">
        <v>71</v>
      </c>
      <c r="W70" s="11">
        <v>2</v>
      </c>
      <c r="X70" s="11" t="s">
        <v>71</v>
      </c>
      <c r="Y70" s="11">
        <v>2</v>
      </c>
      <c r="Z70" s="11" t="s">
        <v>71</v>
      </c>
      <c r="AA70" s="11" t="s">
        <v>53</v>
      </c>
      <c r="AB70" s="11" t="s">
        <v>40</v>
      </c>
      <c r="AC70" s="11" t="s">
        <v>40</v>
      </c>
      <c r="AD70" s="11" t="s">
        <v>40</v>
      </c>
      <c r="AE70" s="11" t="s">
        <v>40</v>
      </c>
      <c r="AF70" s="11" t="s">
        <v>40</v>
      </c>
      <c r="AG70" s="11" t="s">
        <v>40</v>
      </c>
      <c r="AH70" s="29">
        <v>46199</v>
      </c>
    </row>
    <row r="71" spans="1:34" ht="51" x14ac:dyDescent="0.25">
      <c r="A71" s="11">
        <f t="shared" si="0"/>
        <v>65</v>
      </c>
      <c r="B71" s="11" t="s">
        <v>38</v>
      </c>
      <c r="C71" s="11" t="s">
        <v>62</v>
      </c>
      <c r="D71" s="11" t="s">
        <v>63</v>
      </c>
      <c r="E71" s="11" t="s">
        <v>215</v>
      </c>
      <c r="F71" s="11" t="s">
        <v>216</v>
      </c>
      <c r="G71" s="11" t="s">
        <v>53</v>
      </c>
      <c r="H71" s="11" t="s">
        <v>40</v>
      </c>
      <c r="I71" s="11" t="s">
        <v>66</v>
      </c>
      <c r="J71" s="29">
        <v>45616</v>
      </c>
      <c r="K71" s="11" t="s">
        <v>46</v>
      </c>
      <c r="L71" s="11" t="s">
        <v>47</v>
      </c>
      <c r="M71" s="11" t="s">
        <v>48</v>
      </c>
      <c r="N71" s="11" t="s">
        <v>67</v>
      </c>
      <c r="O71" s="11" t="s">
        <v>40</v>
      </c>
      <c r="P71" s="28" t="s">
        <v>74</v>
      </c>
      <c r="Q71" s="11" t="s">
        <v>92</v>
      </c>
      <c r="R71" s="11" t="s">
        <v>43</v>
      </c>
      <c r="S71" s="11" t="s">
        <v>43</v>
      </c>
      <c r="T71" s="11" t="s">
        <v>70</v>
      </c>
      <c r="U71" s="11">
        <v>1</v>
      </c>
      <c r="V71" s="11" t="s">
        <v>71</v>
      </c>
      <c r="W71" s="11">
        <v>2</v>
      </c>
      <c r="X71" s="11" t="s">
        <v>71</v>
      </c>
      <c r="Y71" s="11">
        <v>2</v>
      </c>
      <c r="Z71" s="11" t="s">
        <v>71</v>
      </c>
      <c r="AA71" s="11" t="s">
        <v>53</v>
      </c>
      <c r="AB71" s="11" t="s">
        <v>40</v>
      </c>
      <c r="AC71" s="11" t="s">
        <v>40</v>
      </c>
      <c r="AD71" s="11" t="s">
        <v>40</v>
      </c>
      <c r="AE71" s="11" t="s">
        <v>40</v>
      </c>
      <c r="AF71" s="11" t="s">
        <v>40</v>
      </c>
      <c r="AG71" s="11" t="s">
        <v>40</v>
      </c>
      <c r="AH71" s="29">
        <v>46199</v>
      </c>
    </row>
    <row r="72" spans="1:34" ht="51" x14ac:dyDescent="0.25">
      <c r="A72" s="11">
        <f t="shared" ref="A72:A135" si="1">ROW()-6</f>
        <v>66</v>
      </c>
      <c r="B72" s="11" t="s">
        <v>38</v>
      </c>
      <c r="C72" s="11" t="s">
        <v>62</v>
      </c>
      <c r="D72" s="11" t="s">
        <v>63</v>
      </c>
      <c r="E72" s="11" t="s">
        <v>217</v>
      </c>
      <c r="F72" s="11" t="s">
        <v>218</v>
      </c>
      <c r="G72" s="11" t="s">
        <v>53</v>
      </c>
      <c r="H72" s="11" t="s">
        <v>40</v>
      </c>
      <c r="I72" s="11" t="s">
        <v>66</v>
      </c>
      <c r="J72" s="29">
        <v>45398</v>
      </c>
      <c r="K72" s="11" t="s">
        <v>46</v>
      </c>
      <c r="L72" s="11" t="s">
        <v>47</v>
      </c>
      <c r="M72" s="11" t="s">
        <v>48</v>
      </c>
      <c r="N72" s="11" t="s">
        <v>67</v>
      </c>
      <c r="O72" s="11" t="s">
        <v>40</v>
      </c>
      <c r="P72" s="28" t="s">
        <v>74</v>
      </c>
      <c r="Q72" s="11" t="s">
        <v>92</v>
      </c>
      <c r="R72" s="11" t="s">
        <v>43</v>
      </c>
      <c r="S72" s="11" t="s">
        <v>43</v>
      </c>
      <c r="T72" s="11" t="s">
        <v>70</v>
      </c>
      <c r="U72" s="11">
        <v>1</v>
      </c>
      <c r="V72" s="11" t="s">
        <v>71</v>
      </c>
      <c r="W72" s="11">
        <v>2</v>
      </c>
      <c r="X72" s="11" t="s">
        <v>71</v>
      </c>
      <c r="Y72" s="11">
        <v>2</v>
      </c>
      <c r="Z72" s="11" t="s">
        <v>71</v>
      </c>
      <c r="AA72" s="11" t="s">
        <v>53</v>
      </c>
      <c r="AB72" s="11" t="s">
        <v>40</v>
      </c>
      <c r="AC72" s="11" t="s">
        <v>40</v>
      </c>
      <c r="AD72" s="11" t="s">
        <v>40</v>
      </c>
      <c r="AE72" s="11" t="s">
        <v>40</v>
      </c>
      <c r="AF72" s="11" t="s">
        <v>40</v>
      </c>
      <c r="AG72" s="11" t="s">
        <v>40</v>
      </c>
      <c r="AH72" s="29">
        <v>46199</v>
      </c>
    </row>
    <row r="73" spans="1:34" ht="38.25" x14ac:dyDescent="0.25">
      <c r="A73" s="11">
        <f t="shared" si="1"/>
        <v>67</v>
      </c>
      <c r="B73" s="11" t="s">
        <v>38</v>
      </c>
      <c r="C73" s="11" t="s">
        <v>62</v>
      </c>
      <c r="D73" s="11" t="s">
        <v>63</v>
      </c>
      <c r="E73" s="11" t="s">
        <v>219</v>
      </c>
      <c r="F73" s="11" t="s">
        <v>220</v>
      </c>
      <c r="G73" s="11" t="s">
        <v>53</v>
      </c>
      <c r="H73" s="11" t="s">
        <v>40</v>
      </c>
      <c r="I73" s="11" t="s">
        <v>66</v>
      </c>
      <c r="J73" s="29">
        <v>45468</v>
      </c>
      <c r="K73" s="11" t="s">
        <v>46</v>
      </c>
      <c r="L73" s="11" t="s">
        <v>47</v>
      </c>
      <c r="M73" s="11" t="s">
        <v>48</v>
      </c>
      <c r="N73" s="11" t="s">
        <v>67</v>
      </c>
      <c r="O73" s="11" t="s">
        <v>40</v>
      </c>
      <c r="P73" s="28" t="s">
        <v>74</v>
      </c>
      <c r="Q73" s="11" t="s">
        <v>69</v>
      </c>
      <c r="R73" s="11" t="s">
        <v>43</v>
      </c>
      <c r="S73" s="11" t="s">
        <v>43</v>
      </c>
      <c r="T73" s="11" t="s">
        <v>70</v>
      </c>
      <c r="U73" s="11">
        <v>1</v>
      </c>
      <c r="V73" s="11" t="s">
        <v>71</v>
      </c>
      <c r="W73" s="11">
        <v>2</v>
      </c>
      <c r="X73" s="11" t="s">
        <v>71</v>
      </c>
      <c r="Y73" s="11">
        <v>2</v>
      </c>
      <c r="Z73" s="11" t="s">
        <v>71</v>
      </c>
      <c r="AA73" s="11" t="s">
        <v>53</v>
      </c>
      <c r="AB73" s="11" t="s">
        <v>40</v>
      </c>
      <c r="AC73" s="11" t="s">
        <v>40</v>
      </c>
      <c r="AD73" s="11" t="s">
        <v>40</v>
      </c>
      <c r="AE73" s="11" t="s">
        <v>40</v>
      </c>
      <c r="AF73" s="11" t="s">
        <v>40</v>
      </c>
      <c r="AG73" s="11" t="s">
        <v>40</v>
      </c>
      <c r="AH73" s="29">
        <v>46199</v>
      </c>
    </row>
    <row r="74" spans="1:34" ht="51" x14ac:dyDescent="0.25">
      <c r="A74" s="11">
        <f t="shared" si="1"/>
        <v>68</v>
      </c>
      <c r="B74" s="11" t="s">
        <v>38</v>
      </c>
      <c r="C74" s="11" t="s">
        <v>62</v>
      </c>
      <c r="D74" s="11" t="s">
        <v>63</v>
      </c>
      <c r="E74" s="11" t="s">
        <v>221</v>
      </c>
      <c r="F74" s="11" t="s">
        <v>222</v>
      </c>
      <c r="G74" s="11" t="s">
        <v>53</v>
      </c>
      <c r="H74" s="11" t="s">
        <v>40</v>
      </c>
      <c r="I74" s="11" t="s">
        <v>66</v>
      </c>
      <c r="J74" s="29">
        <v>45398</v>
      </c>
      <c r="K74" s="11" t="s">
        <v>46</v>
      </c>
      <c r="L74" s="11" t="s">
        <v>47</v>
      </c>
      <c r="M74" s="11" t="s">
        <v>48</v>
      </c>
      <c r="N74" s="11" t="s">
        <v>67</v>
      </c>
      <c r="O74" s="11" t="s">
        <v>40</v>
      </c>
      <c r="P74" s="28" t="s">
        <v>74</v>
      </c>
      <c r="Q74" s="11" t="s">
        <v>69</v>
      </c>
      <c r="R74" s="11" t="s">
        <v>43</v>
      </c>
      <c r="S74" s="11" t="s">
        <v>43</v>
      </c>
      <c r="T74" s="11" t="s">
        <v>70</v>
      </c>
      <c r="U74" s="11">
        <v>1</v>
      </c>
      <c r="V74" s="11" t="s">
        <v>71</v>
      </c>
      <c r="W74" s="11">
        <v>2</v>
      </c>
      <c r="X74" s="11" t="s">
        <v>71</v>
      </c>
      <c r="Y74" s="11">
        <v>2</v>
      </c>
      <c r="Z74" s="11" t="s">
        <v>71</v>
      </c>
      <c r="AA74" s="11" t="s">
        <v>53</v>
      </c>
      <c r="AB74" s="11" t="s">
        <v>40</v>
      </c>
      <c r="AC74" s="11" t="s">
        <v>40</v>
      </c>
      <c r="AD74" s="11" t="s">
        <v>40</v>
      </c>
      <c r="AE74" s="11" t="s">
        <v>40</v>
      </c>
      <c r="AF74" s="11" t="s">
        <v>40</v>
      </c>
      <c r="AG74" s="11" t="s">
        <v>40</v>
      </c>
      <c r="AH74" s="29">
        <v>46199</v>
      </c>
    </row>
    <row r="75" spans="1:34" ht="63.75" x14ac:dyDescent="0.25">
      <c r="A75" s="11">
        <f t="shared" si="1"/>
        <v>69</v>
      </c>
      <c r="B75" s="11" t="s">
        <v>38</v>
      </c>
      <c r="C75" s="11" t="s">
        <v>62</v>
      </c>
      <c r="D75" s="11" t="s">
        <v>63</v>
      </c>
      <c r="E75" s="11" t="s">
        <v>223</v>
      </c>
      <c r="F75" s="11" t="s">
        <v>224</v>
      </c>
      <c r="G75" s="11" t="s">
        <v>53</v>
      </c>
      <c r="H75" s="11" t="s">
        <v>40</v>
      </c>
      <c r="I75" s="11" t="s">
        <v>66</v>
      </c>
      <c r="J75" s="29">
        <v>45468</v>
      </c>
      <c r="K75" s="11" t="s">
        <v>46</v>
      </c>
      <c r="L75" s="11" t="s">
        <v>47</v>
      </c>
      <c r="M75" s="11" t="s">
        <v>48</v>
      </c>
      <c r="N75" s="11" t="s">
        <v>67</v>
      </c>
      <c r="O75" s="11" t="s">
        <v>40</v>
      </c>
      <c r="P75" s="28" t="s">
        <v>74</v>
      </c>
      <c r="Q75" s="11" t="s">
        <v>69</v>
      </c>
      <c r="R75" s="11" t="s">
        <v>43</v>
      </c>
      <c r="S75" s="11" t="s">
        <v>43</v>
      </c>
      <c r="T75" s="11" t="s">
        <v>70</v>
      </c>
      <c r="U75" s="11">
        <v>1</v>
      </c>
      <c r="V75" s="11" t="s">
        <v>71</v>
      </c>
      <c r="W75" s="11">
        <v>2</v>
      </c>
      <c r="X75" s="11" t="s">
        <v>71</v>
      </c>
      <c r="Y75" s="11">
        <v>2</v>
      </c>
      <c r="Z75" s="11" t="s">
        <v>71</v>
      </c>
      <c r="AA75" s="11" t="s">
        <v>53</v>
      </c>
      <c r="AB75" s="11" t="s">
        <v>40</v>
      </c>
      <c r="AC75" s="11" t="s">
        <v>40</v>
      </c>
      <c r="AD75" s="11" t="s">
        <v>40</v>
      </c>
      <c r="AE75" s="11" t="s">
        <v>40</v>
      </c>
      <c r="AF75" s="11" t="s">
        <v>40</v>
      </c>
      <c r="AG75" s="11" t="s">
        <v>40</v>
      </c>
      <c r="AH75" s="29">
        <v>46199</v>
      </c>
    </row>
    <row r="76" spans="1:34" ht="76.5" x14ac:dyDescent="0.25">
      <c r="A76" s="11">
        <f t="shared" si="1"/>
        <v>70</v>
      </c>
      <c r="B76" s="11" t="s">
        <v>38</v>
      </c>
      <c r="C76" s="11" t="s">
        <v>62</v>
      </c>
      <c r="D76" s="11" t="s">
        <v>63</v>
      </c>
      <c r="E76" s="11" t="s">
        <v>225</v>
      </c>
      <c r="F76" s="11" t="s">
        <v>226</v>
      </c>
      <c r="G76" s="11" t="s">
        <v>53</v>
      </c>
      <c r="H76" s="11" t="s">
        <v>40</v>
      </c>
      <c r="I76" s="11" t="s">
        <v>66</v>
      </c>
      <c r="J76" s="29">
        <v>45616</v>
      </c>
      <c r="K76" s="11" t="s">
        <v>46</v>
      </c>
      <c r="L76" s="11" t="s">
        <v>47</v>
      </c>
      <c r="M76" s="11" t="s">
        <v>48</v>
      </c>
      <c r="N76" s="11" t="s">
        <v>67</v>
      </c>
      <c r="O76" s="11" t="s">
        <v>40</v>
      </c>
      <c r="P76" s="28" t="s">
        <v>74</v>
      </c>
      <c r="Q76" s="11" t="s">
        <v>69</v>
      </c>
      <c r="R76" s="11" t="s">
        <v>43</v>
      </c>
      <c r="S76" s="11" t="s">
        <v>43</v>
      </c>
      <c r="T76" s="11" t="s">
        <v>70</v>
      </c>
      <c r="U76" s="11">
        <v>1</v>
      </c>
      <c r="V76" s="11" t="s">
        <v>71</v>
      </c>
      <c r="W76" s="11">
        <v>2</v>
      </c>
      <c r="X76" s="11" t="s">
        <v>71</v>
      </c>
      <c r="Y76" s="11">
        <v>2</v>
      </c>
      <c r="Z76" s="11" t="s">
        <v>71</v>
      </c>
      <c r="AA76" s="11" t="s">
        <v>53</v>
      </c>
      <c r="AB76" s="11" t="s">
        <v>40</v>
      </c>
      <c r="AC76" s="11" t="s">
        <v>40</v>
      </c>
      <c r="AD76" s="11" t="s">
        <v>40</v>
      </c>
      <c r="AE76" s="11" t="s">
        <v>40</v>
      </c>
      <c r="AF76" s="11" t="s">
        <v>40</v>
      </c>
      <c r="AG76" s="11" t="s">
        <v>40</v>
      </c>
      <c r="AH76" s="29">
        <v>46199</v>
      </c>
    </row>
    <row r="77" spans="1:34" ht="63.75" x14ac:dyDescent="0.25">
      <c r="A77" s="11">
        <f t="shared" si="1"/>
        <v>71</v>
      </c>
      <c r="B77" s="11" t="s">
        <v>38</v>
      </c>
      <c r="C77" s="11" t="s">
        <v>62</v>
      </c>
      <c r="D77" s="11" t="s">
        <v>63</v>
      </c>
      <c r="E77" s="11" t="s">
        <v>227</v>
      </c>
      <c r="F77" s="11" t="s">
        <v>228</v>
      </c>
      <c r="G77" s="11" t="s">
        <v>53</v>
      </c>
      <c r="H77" s="11" t="s">
        <v>40</v>
      </c>
      <c r="I77" s="11" t="s">
        <v>66</v>
      </c>
      <c r="J77" s="29">
        <v>45398</v>
      </c>
      <c r="K77" s="11" t="s">
        <v>46</v>
      </c>
      <c r="L77" s="11" t="s">
        <v>47</v>
      </c>
      <c r="M77" s="11" t="s">
        <v>48</v>
      </c>
      <c r="N77" s="11" t="s">
        <v>67</v>
      </c>
      <c r="O77" s="11" t="s">
        <v>40</v>
      </c>
      <c r="P77" s="28" t="s">
        <v>74</v>
      </c>
      <c r="Q77" s="11" t="s">
        <v>92</v>
      </c>
      <c r="R77" s="11" t="s">
        <v>43</v>
      </c>
      <c r="S77" s="11" t="s">
        <v>43</v>
      </c>
      <c r="T77" s="11" t="s">
        <v>70</v>
      </c>
      <c r="U77" s="11">
        <v>1</v>
      </c>
      <c r="V77" s="11" t="s">
        <v>71</v>
      </c>
      <c r="W77" s="11">
        <v>2</v>
      </c>
      <c r="X77" s="11" t="s">
        <v>71</v>
      </c>
      <c r="Y77" s="11">
        <v>2</v>
      </c>
      <c r="Z77" s="11" t="s">
        <v>71</v>
      </c>
      <c r="AA77" s="11" t="s">
        <v>53</v>
      </c>
      <c r="AB77" s="11" t="s">
        <v>40</v>
      </c>
      <c r="AC77" s="11" t="s">
        <v>40</v>
      </c>
      <c r="AD77" s="11" t="s">
        <v>40</v>
      </c>
      <c r="AE77" s="11" t="s">
        <v>40</v>
      </c>
      <c r="AF77" s="11" t="s">
        <v>40</v>
      </c>
      <c r="AG77" s="11" t="s">
        <v>40</v>
      </c>
      <c r="AH77" s="29">
        <v>46199</v>
      </c>
    </row>
    <row r="78" spans="1:34" ht="63.75" x14ac:dyDescent="0.25">
      <c r="A78" s="11">
        <f t="shared" si="1"/>
        <v>72</v>
      </c>
      <c r="B78" s="11" t="s">
        <v>38</v>
      </c>
      <c r="C78" s="11" t="s">
        <v>62</v>
      </c>
      <c r="D78" s="11" t="s">
        <v>63</v>
      </c>
      <c r="E78" s="11" t="s">
        <v>229</v>
      </c>
      <c r="F78" s="11" t="s">
        <v>230</v>
      </c>
      <c r="G78" s="11" t="s">
        <v>53</v>
      </c>
      <c r="H78" s="11" t="s">
        <v>40</v>
      </c>
      <c r="I78" s="11" t="s">
        <v>66</v>
      </c>
      <c r="J78" s="29">
        <v>45616</v>
      </c>
      <c r="K78" s="11" t="s">
        <v>46</v>
      </c>
      <c r="L78" s="11" t="s">
        <v>47</v>
      </c>
      <c r="M78" s="11" t="s">
        <v>48</v>
      </c>
      <c r="N78" s="11" t="s">
        <v>67</v>
      </c>
      <c r="O78" s="11" t="s">
        <v>40</v>
      </c>
      <c r="P78" s="28" t="s">
        <v>74</v>
      </c>
      <c r="Q78" s="11" t="s">
        <v>92</v>
      </c>
      <c r="R78" s="11" t="s">
        <v>43</v>
      </c>
      <c r="S78" s="11" t="s">
        <v>43</v>
      </c>
      <c r="T78" s="11" t="s">
        <v>70</v>
      </c>
      <c r="U78" s="11">
        <v>1</v>
      </c>
      <c r="V78" s="11" t="s">
        <v>71</v>
      </c>
      <c r="W78" s="11">
        <v>2</v>
      </c>
      <c r="X78" s="11" t="s">
        <v>71</v>
      </c>
      <c r="Y78" s="11">
        <v>2</v>
      </c>
      <c r="Z78" s="11" t="s">
        <v>71</v>
      </c>
      <c r="AA78" s="11" t="s">
        <v>53</v>
      </c>
      <c r="AB78" s="11" t="s">
        <v>40</v>
      </c>
      <c r="AC78" s="11" t="s">
        <v>40</v>
      </c>
      <c r="AD78" s="11" t="s">
        <v>40</v>
      </c>
      <c r="AE78" s="11" t="s">
        <v>40</v>
      </c>
      <c r="AF78" s="11" t="s">
        <v>40</v>
      </c>
      <c r="AG78" s="11" t="s">
        <v>40</v>
      </c>
      <c r="AH78" s="29">
        <v>46199</v>
      </c>
    </row>
    <row r="79" spans="1:34" ht="38.25" x14ac:dyDescent="0.25">
      <c r="A79" s="11">
        <f t="shared" si="1"/>
        <v>73</v>
      </c>
      <c r="B79" s="11" t="s">
        <v>38</v>
      </c>
      <c r="C79" s="11" t="s">
        <v>62</v>
      </c>
      <c r="D79" s="11" t="s">
        <v>63</v>
      </c>
      <c r="E79" s="11" t="s">
        <v>231</v>
      </c>
      <c r="F79" s="11" t="s">
        <v>232</v>
      </c>
      <c r="G79" s="11" t="s">
        <v>53</v>
      </c>
      <c r="H79" s="11" t="s">
        <v>40</v>
      </c>
      <c r="I79" s="11" t="s">
        <v>66</v>
      </c>
      <c r="J79" s="29">
        <v>45398</v>
      </c>
      <c r="K79" s="11" t="s">
        <v>46</v>
      </c>
      <c r="L79" s="11" t="s">
        <v>47</v>
      </c>
      <c r="M79" s="11" t="s">
        <v>48</v>
      </c>
      <c r="N79" s="11" t="s">
        <v>67</v>
      </c>
      <c r="O79" s="11" t="s">
        <v>40</v>
      </c>
      <c r="P79" s="28" t="s">
        <v>74</v>
      </c>
      <c r="Q79" s="11" t="s">
        <v>92</v>
      </c>
      <c r="R79" s="11" t="s">
        <v>43</v>
      </c>
      <c r="S79" s="11" t="s">
        <v>43</v>
      </c>
      <c r="T79" s="11" t="s">
        <v>70</v>
      </c>
      <c r="U79" s="11">
        <v>1</v>
      </c>
      <c r="V79" s="11" t="s">
        <v>71</v>
      </c>
      <c r="W79" s="11">
        <v>2</v>
      </c>
      <c r="X79" s="11" t="s">
        <v>71</v>
      </c>
      <c r="Y79" s="11">
        <v>2</v>
      </c>
      <c r="Z79" s="11" t="s">
        <v>71</v>
      </c>
      <c r="AA79" s="11" t="s">
        <v>53</v>
      </c>
      <c r="AB79" s="11" t="s">
        <v>40</v>
      </c>
      <c r="AC79" s="11" t="s">
        <v>40</v>
      </c>
      <c r="AD79" s="11" t="s">
        <v>40</v>
      </c>
      <c r="AE79" s="11" t="s">
        <v>40</v>
      </c>
      <c r="AF79" s="11" t="s">
        <v>40</v>
      </c>
      <c r="AG79" s="11" t="s">
        <v>40</v>
      </c>
      <c r="AH79" s="29">
        <v>46199</v>
      </c>
    </row>
    <row r="80" spans="1:34" ht="76.5" x14ac:dyDescent="0.25">
      <c r="A80" s="11">
        <f t="shared" si="1"/>
        <v>74</v>
      </c>
      <c r="B80" s="11" t="s">
        <v>38</v>
      </c>
      <c r="C80" s="11" t="s">
        <v>62</v>
      </c>
      <c r="D80" s="11" t="s">
        <v>63</v>
      </c>
      <c r="E80" s="11" t="s">
        <v>233</v>
      </c>
      <c r="F80" s="11" t="s">
        <v>234</v>
      </c>
      <c r="G80" s="11" t="s">
        <v>53</v>
      </c>
      <c r="H80" s="11" t="s">
        <v>40</v>
      </c>
      <c r="I80" s="11" t="s">
        <v>66</v>
      </c>
      <c r="J80" s="29">
        <v>45468</v>
      </c>
      <c r="K80" s="11" t="s">
        <v>46</v>
      </c>
      <c r="L80" s="11" t="s">
        <v>47</v>
      </c>
      <c r="M80" s="11" t="s">
        <v>48</v>
      </c>
      <c r="N80" s="11" t="s">
        <v>67</v>
      </c>
      <c r="O80" s="11" t="s">
        <v>40</v>
      </c>
      <c r="P80" s="28" t="s">
        <v>74</v>
      </c>
      <c r="Q80" s="11" t="s">
        <v>69</v>
      </c>
      <c r="R80" s="11" t="s">
        <v>43</v>
      </c>
      <c r="S80" s="11" t="s">
        <v>43</v>
      </c>
      <c r="T80" s="11" t="s">
        <v>70</v>
      </c>
      <c r="U80" s="11">
        <v>1</v>
      </c>
      <c r="V80" s="11" t="s">
        <v>71</v>
      </c>
      <c r="W80" s="11">
        <v>2</v>
      </c>
      <c r="X80" s="11" t="s">
        <v>71</v>
      </c>
      <c r="Y80" s="11">
        <v>2</v>
      </c>
      <c r="Z80" s="11" t="s">
        <v>71</v>
      </c>
      <c r="AA80" s="11" t="s">
        <v>53</v>
      </c>
      <c r="AB80" s="11" t="s">
        <v>40</v>
      </c>
      <c r="AC80" s="11" t="s">
        <v>40</v>
      </c>
      <c r="AD80" s="11" t="s">
        <v>40</v>
      </c>
      <c r="AE80" s="11" t="s">
        <v>40</v>
      </c>
      <c r="AF80" s="11" t="s">
        <v>40</v>
      </c>
      <c r="AG80" s="11" t="s">
        <v>40</v>
      </c>
      <c r="AH80" s="29">
        <v>46199</v>
      </c>
    </row>
    <row r="81" spans="1:34" ht="51" x14ac:dyDescent="0.25">
      <c r="A81" s="11">
        <f t="shared" si="1"/>
        <v>75</v>
      </c>
      <c r="B81" s="11" t="s">
        <v>38</v>
      </c>
      <c r="C81" s="11" t="s">
        <v>62</v>
      </c>
      <c r="D81" s="11" t="s">
        <v>63</v>
      </c>
      <c r="E81" s="11" t="s">
        <v>235</v>
      </c>
      <c r="F81" s="11" t="s">
        <v>236</v>
      </c>
      <c r="G81" s="11" t="s">
        <v>53</v>
      </c>
      <c r="H81" s="11" t="s">
        <v>40</v>
      </c>
      <c r="I81" s="11" t="s">
        <v>66</v>
      </c>
      <c r="J81" s="29">
        <v>45398</v>
      </c>
      <c r="K81" s="11" t="s">
        <v>46</v>
      </c>
      <c r="L81" s="11" t="s">
        <v>47</v>
      </c>
      <c r="M81" s="11" t="s">
        <v>48</v>
      </c>
      <c r="N81" s="11" t="s">
        <v>67</v>
      </c>
      <c r="O81" s="11" t="s">
        <v>40</v>
      </c>
      <c r="P81" s="28" t="s">
        <v>74</v>
      </c>
      <c r="Q81" s="11" t="s">
        <v>92</v>
      </c>
      <c r="R81" s="11" t="s">
        <v>43</v>
      </c>
      <c r="S81" s="11" t="s">
        <v>43</v>
      </c>
      <c r="T81" s="11" t="s">
        <v>70</v>
      </c>
      <c r="U81" s="11">
        <v>1</v>
      </c>
      <c r="V81" s="11" t="s">
        <v>71</v>
      </c>
      <c r="W81" s="11">
        <v>2</v>
      </c>
      <c r="X81" s="11" t="s">
        <v>71</v>
      </c>
      <c r="Y81" s="11">
        <v>2</v>
      </c>
      <c r="Z81" s="11" t="s">
        <v>71</v>
      </c>
      <c r="AA81" s="11" t="s">
        <v>53</v>
      </c>
      <c r="AB81" s="11" t="s">
        <v>40</v>
      </c>
      <c r="AC81" s="11" t="s">
        <v>40</v>
      </c>
      <c r="AD81" s="11" t="s">
        <v>40</v>
      </c>
      <c r="AE81" s="11" t="s">
        <v>40</v>
      </c>
      <c r="AF81" s="11" t="s">
        <v>40</v>
      </c>
      <c r="AG81" s="11" t="s">
        <v>40</v>
      </c>
      <c r="AH81" s="29">
        <v>46199</v>
      </c>
    </row>
    <row r="82" spans="1:34" ht="51" x14ac:dyDescent="0.25">
      <c r="A82" s="11">
        <f t="shared" si="1"/>
        <v>76</v>
      </c>
      <c r="B82" s="11" t="s">
        <v>38</v>
      </c>
      <c r="C82" s="11" t="s">
        <v>62</v>
      </c>
      <c r="D82" s="11" t="s">
        <v>63</v>
      </c>
      <c r="E82" s="11" t="s">
        <v>237</v>
      </c>
      <c r="F82" s="11" t="s">
        <v>238</v>
      </c>
      <c r="G82" s="11" t="s">
        <v>53</v>
      </c>
      <c r="H82" s="11" t="s">
        <v>40</v>
      </c>
      <c r="I82" s="11" t="s">
        <v>66</v>
      </c>
      <c r="J82" s="29">
        <v>45398</v>
      </c>
      <c r="K82" s="11" t="s">
        <v>46</v>
      </c>
      <c r="L82" s="11" t="s">
        <v>47</v>
      </c>
      <c r="M82" s="11" t="s">
        <v>48</v>
      </c>
      <c r="N82" s="11" t="s">
        <v>67</v>
      </c>
      <c r="O82" s="11" t="s">
        <v>40</v>
      </c>
      <c r="P82" s="28" t="s">
        <v>74</v>
      </c>
      <c r="Q82" s="11" t="s">
        <v>69</v>
      </c>
      <c r="R82" s="11" t="s">
        <v>43</v>
      </c>
      <c r="S82" s="11" t="s">
        <v>43</v>
      </c>
      <c r="T82" s="11" t="s">
        <v>70</v>
      </c>
      <c r="U82" s="11">
        <v>1</v>
      </c>
      <c r="V82" s="11" t="s">
        <v>71</v>
      </c>
      <c r="W82" s="11">
        <v>2</v>
      </c>
      <c r="X82" s="11" t="s">
        <v>71</v>
      </c>
      <c r="Y82" s="11">
        <v>2</v>
      </c>
      <c r="Z82" s="11" t="s">
        <v>71</v>
      </c>
      <c r="AA82" s="11" t="s">
        <v>53</v>
      </c>
      <c r="AB82" s="11" t="s">
        <v>40</v>
      </c>
      <c r="AC82" s="11" t="s">
        <v>40</v>
      </c>
      <c r="AD82" s="11" t="s">
        <v>40</v>
      </c>
      <c r="AE82" s="11" t="s">
        <v>40</v>
      </c>
      <c r="AF82" s="11" t="s">
        <v>40</v>
      </c>
      <c r="AG82" s="11" t="s">
        <v>40</v>
      </c>
      <c r="AH82" s="29">
        <v>46199</v>
      </c>
    </row>
    <row r="83" spans="1:34" ht="38.25" x14ac:dyDescent="0.25">
      <c r="A83" s="11">
        <f t="shared" si="1"/>
        <v>77</v>
      </c>
      <c r="B83" s="11" t="s">
        <v>38</v>
      </c>
      <c r="C83" s="11" t="s">
        <v>62</v>
      </c>
      <c r="D83" s="11" t="s">
        <v>63</v>
      </c>
      <c r="E83" s="11" t="s">
        <v>239</v>
      </c>
      <c r="F83" s="11" t="s">
        <v>240</v>
      </c>
      <c r="G83" s="11" t="s">
        <v>53</v>
      </c>
      <c r="H83" s="11" t="s">
        <v>40</v>
      </c>
      <c r="I83" s="11" t="s">
        <v>66</v>
      </c>
      <c r="J83" s="29">
        <v>45398</v>
      </c>
      <c r="K83" s="11" t="s">
        <v>46</v>
      </c>
      <c r="L83" s="11" t="s">
        <v>47</v>
      </c>
      <c r="M83" s="11" t="s">
        <v>48</v>
      </c>
      <c r="N83" s="11" t="s">
        <v>67</v>
      </c>
      <c r="O83" s="11" t="s">
        <v>40</v>
      </c>
      <c r="P83" s="28" t="s">
        <v>74</v>
      </c>
      <c r="Q83" s="11" t="s">
        <v>69</v>
      </c>
      <c r="R83" s="11" t="s">
        <v>43</v>
      </c>
      <c r="S83" s="11" t="s">
        <v>43</v>
      </c>
      <c r="T83" s="11" t="s">
        <v>70</v>
      </c>
      <c r="U83" s="11">
        <v>1</v>
      </c>
      <c r="V83" s="11" t="s">
        <v>71</v>
      </c>
      <c r="W83" s="11">
        <v>2</v>
      </c>
      <c r="X83" s="11" t="s">
        <v>71</v>
      </c>
      <c r="Y83" s="11">
        <v>2</v>
      </c>
      <c r="Z83" s="11" t="s">
        <v>71</v>
      </c>
      <c r="AA83" s="11" t="s">
        <v>53</v>
      </c>
      <c r="AB83" s="11" t="s">
        <v>40</v>
      </c>
      <c r="AC83" s="11" t="s">
        <v>40</v>
      </c>
      <c r="AD83" s="11" t="s">
        <v>40</v>
      </c>
      <c r="AE83" s="11" t="s">
        <v>40</v>
      </c>
      <c r="AF83" s="11" t="s">
        <v>40</v>
      </c>
      <c r="AG83" s="11" t="s">
        <v>40</v>
      </c>
      <c r="AH83" s="29">
        <v>46199</v>
      </c>
    </row>
    <row r="84" spans="1:34" ht="51" x14ac:dyDescent="0.25">
      <c r="A84" s="11">
        <f t="shared" si="1"/>
        <v>78</v>
      </c>
      <c r="B84" s="11" t="s">
        <v>38</v>
      </c>
      <c r="C84" s="11" t="s">
        <v>62</v>
      </c>
      <c r="D84" s="11" t="s">
        <v>63</v>
      </c>
      <c r="E84" s="11" t="s">
        <v>241</v>
      </c>
      <c r="F84" s="11" t="s">
        <v>242</v>
      </c>
      <c r="G84" s="11" t="s">
        <v>53</v>
      </c>
      <c r="H84" s="11" t="s">
        <v>40</v>
      </c>
      <c r="I84" s="11" t="s">
        <v>66</v>
      </c>
      <c r="J84" s="29">
        <v>45335</v>
      </c>
      <c r="K84" s="11" t="s">
        <v>46</v>
      </c>
      <c r="L84" s="11" t="s">
        <v>47</v>
      </c>
      <c r="M84" s="11" t="s">
        <v>48</v>
      </c>
      <c r="N84" s="11" t="s">
        <v>67</v>
      </c>
      <c r="O84" s="11" t="s">
        <v>40</v>
      </c>
      <c r="P84" s="28" t="s">
        <v>74</v>
      </c>
      <c r="Q84" s="11" t="s">
        <v>69</v>
      </c>
      <c r="R84" s="11" t="s">
        <v>43</v>
      </c>
      <c r="S84" s="11" t="s">
        <v>43</v>
      </c>
      <c r="T84" s="11" t="s">
        <v>70</v>
      </c>
      <c r="U84" s="11">
        <v>1</v>
      </c>
      <c r="V84" s="11" t="s">
        <v>71</v>
      </c>
      <c r="W84" s="11">
        <v>2</v>
      </c>
      <c r="X84" s="11" t="s">
        <v>71</v>
      </c>
      <c r="Y84" s="11">
        <v>2</v>
      </c>
      <c r="Z84" s="11" t="s">
        <v>71</v>
      </c>
      <c r="AA84" s="11" t="s">
        <v>53</v>
      </c>
      <c r="AB84" s="11" t="s">
        <v>40</v>
      </c>
      <c r="AC84" s="11" t="s">
        <v>40</v>
      </c>
      <c r="AD84" s="11" t="s">
        <v>40</v>
      </c>
      <c r="AE84" s="11" t="s">
        <v>40</v>
      </c>
      <c r="AF84" s="11" t="s">
        <v>40</v>
      </c>
      <c r="AG84" s="11" t="s">
        <v>40</v>
      </c>
      <c r="AH84" s="29">
        <v>46199</v>
      </c>
    </row>
    <row r="85" spans="1:34" ht="38.25" x14ac:dyDescent="0.25">
      <c r="A85" s="11">
        <f t="shared" si="1"/>
        <v>79</v>
      </c>
      <c r="B85" s="11" t="s">
        <v>38</v>
      </c>
      <c r="C85" s="11" t="s">
        <v>62</v>
      </c>
      <c r="D85" s="11" t="s">
        <v>63</v>
      </c>
      <c r="E85" s="11" t="s">
        <v>243</v>
      </c>
      <c r="F85" s="11" t="s">
        <v>244</v>
      </c>
      <c r="G85" s="11" t="s">
        <v>53</v>
      </c>
      <c r="H85" s="11" t="s">
        <v>40</v>
      </c>
      <c r="I85" s="11" t="s">
        <v>66</v>
      </c>
      <c r="J85" s="29">
        <v>45520</v>
      </c>
      <c r="K85" s="11" t="s">
        <v>46</v>
      </c>
      <c r="L85" s="11" t="s">
        <v>47</v>
      </c>
      <c r="M85" s="11" t="s">
        <v>48</v>
      </c>
      <c r="N85" s="11" t="s">
        <v>67</v>
      </c>
      <c r="O85" s="11" t="s">
        <v>40</v>
      </c>
      <c r="P85" s="28" t="s">
        <v>74</v>
      </c>
      <c r="Q85" s="11" t="s">
        <v>69</v>
      </c>
      <c r="R85" s="11" t="s">
        <v>43</v>
      </c>
      <c r="S85" s="11" t="s">
        <v>43</v>
      </c>
      <c r="T85" s="11" t="s">
        <v>70</v>
      </c>
      <c r="U85" s="11">
        <v>1</v>
      </c>
      <c r="V85" s="11" t="s">
        <v>71</v>
      </c>
      <c r="W85" s="11">
        <v>2</v>
      </c>
      <c r="X85" s="11" t="s">
        <v>71</v>
      </c>
      <c r="Y85" s="11">
        <v>2</v>
      </c>
      <c r="Z85" s="11" t="s">
        <v>71</v>
      </c>
      <c r="AA85" s="11" t="s">
        <v>53</v>
      </c>
      <c r="AB85" s="11" t="s">
        <v>40</v>
      </c>
      <c r="AC85" s="11" t="s">
        <v>40</v>
      </c>
      <c r="AD85" s="11" t="s">
        <v>40</v>
      </c>
      <c r="AE85" s="11" t="s">
        <v>40</v>
      </c>
      <c r="AF85" s="11" t="s">
        <v>40</v>
      </c>
      <c r="AG85" s="11" t="s">
        <v>40</v>
      </c>
      <c r="AH85" s="29">
        <v>46199</v>
      </c>
    </row>
    <row r="86" spans="1:34" ht="51" x14ac:dyDescent="0.25">
      <c r="A86" s="11">
        <f t="shared" si="1"/>
        <v>80</v>
      </c>
      <c r="B86" s="11" t="s">
        <v>38</v>
      </c>
      <c r="C86" s="11" t="s">
        <v>62</v>
      </c>
      <c r="D86" s="11" t="s">
        <v>63</v>
      </c>
      <c r="E86" s="11" t="s">
        <v>245</v>
      </c>
      <c r="F86" s="11" t="s">
        <v>246</v>
      </c>
      <c r="G86" s="11" t="s">
        <v>53</v>
      </c>
      <c r="H86" s="11" t="s">
        <v>40</v>
      </c>
      <c r="I86" s="11" t="s">
        <v>66</v>
      </c>
      <c r="J86" s="29">
        <v>45335</v>
      </c>
      <c r="K86" s="11" t="s">
        <v>46</v>
      </c>
      <c r="L86" s="11" t="s">
        <v>47</v>
      </c>
      <c r="M86" s="11" t="s">
        <v>48</v>
      </c>
      <c r="N86" s="11" t="s">
        <v>67</v>
      </c>
      <c r="O86" s="11" t="s">
        <v>40</v>
      </c>
      <c r="P86" s="28" t="s">
        <v>74</v>
      </c>
      <c r="Q86" s="11" t="s">
        <v>69</v>
      </c>
      <c r="R86" s="11" t="s">
        <v>43</v>
      </c>
      <c r="S86" s="11" t="s">
        <v>43</v>
      </c>
      <c r="T86" s="11" t="s">
        <v>70</v>
      </c>
      <c r="U86" s="11">
        <v>1</v>
      </c>
      <c r="V86" s="11" t="s">
        <v>71</v>
      </c>
      <c r="W86" s="11">
        <v>2</v>
      </c>
      <c r="X86" s="11" t="s">
        <v>71</v>
      </c>
      <c r="Y86" s="11">
        <v>2</v>
      </c>
      <c r="Z86" s="11" t="s">
        <v>71</v>
      </c>
      <c r="AA86" s="11" t="s">
        <v>53</v>
      </c>
      <c r="AB86" s="11" t="s">
        <v>40</v>
      </c>
      <c r="AC86" s="11" t="s">
        <v>40</v>
      </c>
      <c r="AD86" s="11" t="s">
        <v>40</v>
      </c>
      <c r="AE86" s="11" t="s">
        <v>40</v>
      </c>
      <c r="AF86" s="11" t="s">
        <v>40</v>
      </c>
      <c r="AG86" s="11" t="s">
        <v>40</v>
      </c>
      <c r="AH86" s="29">
        <v>46199</v>
      </c>
    </row>
    <row r="87" spans="1:34" ht="38.25" x14ac:dyDescent="0.25">
      <c r="A87" s="11">
        <f t="shared" si="1"/>
        <v>81</v>
      </c>
      <c r="B87" s="11" t="s">
        <v>38</v>
      </c>
      <c r="C87" s="11" t="s">
        <v>62</v>
      </c>
      <c r="D87" s="11" t="s">
        <v>63</v>
      </c>
      <c r="E87" s="11" t="s">
        <v>247</v>
      </c>
      <c r="F87" s="11" t="s">
        <v>248</v>
      </c>
      <c r="G87" s="11" t="s">
        <v>53</v>
      </c>
      <c r="H87" s="11" t="s">
        <v>40</v>
      </c>
      <c r="I87" s="11" t="s">
        <v>66</v>
      </c>
      <c r="J87" s="29">
        <v>45335</v>
      </c>
      <c r="K87" s="11" t="s">
        <v>46</v>
      </c>
      <c r="L87" s="11" t="s">
        <v>47</v>
      </c>
      <c r="M87" s="11" t="s">
        <v>48</v>
      </c>
      <c r="N87" s="11" t="s">
        <v>67</v>
      </c>
      <c r="O87" s="11" t="s">
        <v>40</v>
      </c>
      <c r="P87" s="28" t="s">
        <v>74</v>
      </c>
      <c r="Q87" s="11" t="s">
        <v>69</v>
      </c>
      <c r="R87" s="11" t="s">
        <v>43</v>
      </c>
      <c r="S87" s="11" t="s">
        <v>43</v>
      </c>
      <c r="T87" s="11" t="s">
        <v>70</v>
      </c>
      <c r="U87" s="11">
        <v>1</v>
      </c>
      <c r="V87" s="11" t="s">
        <v>71</v>
      </c>
      <c r="W87" s="11">
        <v>2</v>
      </c>
      <c r="X87" s="11" t="s">
        <v>71</v>
      </c>
      <c r="Y87" s="11">
        <v>2</v>
      </c>
      <c r="Z87" s="11" t="s">
        <v>71</v>
      </c>
      <c r="AA87" s="11" t="s">
        <v>53</v>
      </c>
      <c r="AB87" s="11" t="s">
        <v>40</v>
      </c>
      <c r="AC87" s="11" t="s">
        <v>40</v>
      </c>
      <c r="AD87" s="11" t="s">
        <v>40</v>
      </c>
      <c r="AE87" s="11" t="s">
        <v>40</v>
      </c>
      <c r="AF87" s="11" t="s">
        <v>40</v>
      </c>
      <c r="AG87" s="11" t="s">
        <v>40</v>
      </c>
      <c r="AH87" s="29">
        <v>46199</v>
      </c>
    </row>
    <row r="88" spans="1:34" ht="51" x14ac:dyDescent="0.25">
      <c r="A88" s="11">
        <f t="shared" si="1"/>
        <v>82</v>
      </c>
      <c r="B88" s="11" t="s">
        <v>38</v>
      </c>
      <c r="C88" s="11" t="s">
        <v>62</v>
      </c>
      <c r="D88" s="11" t="s">
        <v>63</v>
      </c>
      <c r="E88" s="11" t="s">
        <v>249</v>
      </c>
      <c r="F88" s="11" t="s">
        <v>250</v>
      </c>
      <c r="G88" s="11" t="s">
        <v>53</v>
      </c>
      <c r="H88" s="11" t="s">
        <v>40</v>
      </c>
      <c r="I88" s="11" t="s">
        <v>66</v>
      </c>
      <c r="J88" s="29">
        <v>45436</v>
      </c>
      <c r="K88" s="11" t="s">
        <v>46</v>
      </c>
      <c r="L88" s="11" t="s">
        <v>47</v>
      </c>
      <c r="M88" s="11" t="s">
        <v>48</v>
      </c>
      <c r="N88" s="11" t="s">
        <v>67</v>
      </c>
      <c r="O88" s="11" t="s">
        <v>40</v>
      </c>
      <c r="P88" s="28" t="s">
        <v>74</v>
      </c>
      <c r="Q88" s="11" t="s">
        <v>92</v>
      </c>
      <c r="R88" s="11" t="s">
        <v>43</v>
      </c>
      <c r="S88" s="11" t="s">
        <v>43</v>
      </c>
      <c r="T88" s="11" t="s">
        <v>70</v>
      </c>
      <c r="U88" s="11">
        <v>1</v>
      </c>
      <c r="V88" s="11" t="s">
        <v>71</v>
      </c>
      <c r="W88" s="11">
        <v>2</v>
      </c>
      <c r="X88" s="11" t="s">
        <v>71</v>
      </c>
      <c r="Y88" s="11">
        <v>2</v>
      </c>
      <c r="Z88" s="11" t="s">
        <v>71</v>
      </c>
      <c r="AA88" s="11" t="s">
        <v>53</v>
      </c>
      <c r="AB88" s="11" t="s">
        <v>40</v>
      </c>
      <c r="AC88" s="11" t="s">
        <v>40</v>
      </c>
      <c r="AD88" s="11" t="s">
        <v>40</v>
      </c>
      <c r="AE88" s="11" t="s">
        <v>40</v>
      </c>
      <c r="AF88" s="11" t="s">
        <v>40</v>
      </c>
      <c r="AG88" s="11" t="s">
        <v>40</v>
      </c>
      <c r="AH88" s="29">
        <v>46199</v>
      </c>
    </row>
    <row r="89" spans="1:34" ht="63.75" x14ac:dyDescent="0.25">
      <c r="A89" s="11">
        <f t="shared" si="1"/>
        <v>83</v>
      </c>
      <c r="B89" s="11" t="s">
        <v>38</v>
      </c>
      <c r="C89" s="11" t="s">
        <v>62</v>
      </c>
      <c r="D89" s="11" t="s">
        <v>63</v>
      </c>
      <c r="E89" s="11" t="s">
        <v>251</v>
      </c>
      <c r="F89" s="11" t="s">
        <v>252</v>
      </c>
      <c r="G89" s="11" t="s">
        <v>53</v>
      </c>
      <c r="H89" s="11" t="s">
        <v>40</v>
      </c>
      <c r="I89" s="11" t="s">
        <v>66</v>
      </c>
      <c r="J89" s="29">
        <v>45533</v>
      </c>
      <c r="K89" s="11" t="s">
        <v>46</v>
      </c>
      <c r="L89" s="11" t="s">
        <v>47</v>
      </c>
      <c r="M89" s="11" t="s">
        <v>48</v>
      </c>
      <c r="N89" s="11" t="s">
        <v>67</v>
      </c>
      <c r="O89" s="11" t="s">
        <v>40</v>
      </c>
      <c r="P89" s="28" t="s">
        <v>74</v>
      </c>
      <c r="Q89" s="11" t="s">
        <v>69</v>
      </c>
      <c r="R89" s="11" t="s">
        <v>43</v>
      </c>
      <c r="S89" s="11" t="s">
        <v>43</v>
      </c>
      <c r="T89" s="11" t="s">
        <v>70</v>
      </c>
      <c r="U89" s="11">
        <v>1</v>
      </c>
      <c r="V89" s="11" t="s">
        <v>71</v>
      </c>
      <c r="W89" s="11">
        <v>2</v>
      </c>
      <c r="X89" s="11" t="s">
        <v>71</v>
      </c>
      <c r="Y89" s="11">
        <v>2</v>
      </c>
      <c r="Z89" s="11" t="s">
        <v>71</v>
      </c>
      <c r="AA89" s="11" t="s">
        <v>53</v>
      </c>
      <c r="AB89" s="11" t="s">
        <v>40</v>
      </c>
      <c r="AC89" s="11" t="s">
        <v>40</v>
      </c>
      <c r="AD89" s="11" t="s">
        <v>40</v>
      </c>
      <c r="AE89" s="11" t="s">
        <v>40</v>
      </c>
      <c r="AF89" s="11" t="s">
        <v>40</v>
      </c>
      <c r="AG89" s="11" t="s">
        <v>40</v>
      </c>
      <c r="AH89" s="29">
        <v>46199</v>
      </c>
    </row>
    <row r="90" spans="1:34" ht="89.25" x14ac:dyDescent="0.25">
      <c r="A90" s="11">
        <f t="shared" si="1"/>
        <v>84</v>
      </c>
      <c r="B90" s="11" t="s">
        <v>38</v>
      </c>
      <c r="C90" s="11" t="s">
        <v>62</v>
      </c>
      <c r="D90" s="11" t="s">
        <v>63</v>
      </c>
      <c r="E90" s="11" t="s">
        <v>253</v>
      </c>
      <c r="F90" s="11" t="s">
        <v>254</v>
      </c>
      <c r="G90" s="11" t="s">
        <v>53</v>
      </c>
      <c r="H90" s="11" t="s">
        <v>40</v>
      </c>
      <c r="I90" s="11" t="s">
        <v>66</v>
      </c>
      <c r="J90" s="29">
        <v>45520</v>
      </c>
      <c r="K90" s="11" t="s">
        <v>46</v>
      </c>
      <c r="L90" s="11" t="s">
        <v>47</v>
      </c>
      <c r="M90" s="11" t="s">
        <v>48</v>
      </c>
      <c r="N90" s="11" t="s">
        <v>67</v>
      </c>
      <c r="O90" s="11" t="s">
        <v>40</v>
      </c>
      <c r="P90" s="28" t="s">
        <v>74</v>
      </c>
      <c r="Q90" s="11" t="s">
        <v>92</v>
      </c>
      <c r="R90" s="11" t="s">
        <v>43</v>
      </c>
      <c r="S90" s="11" t="s">
        <v>43</v>
      </c>
      <c r="T90" s="11" t="s">
        <v>70</v>
      </c>
      <c r="U90" s="11">
        <v>1</v>
      </c>
      <c r="V90" s="11" t="s">
        <v>71</v>
      </c>
      <c r="W90" s="11">
        <v>2</v>
      </c>
      <c r="X90" s="11" t="s">
        <v>71</v>
      </c>
      <c r="Y90" s="11">
        <v>2</v>
      </c>
      <c r="Z90" s="11" t="s">
        <v>71</v>
      </c>
      <c r="AA90" s="11" t="s">
        <v>53</v>
      </c>
      <c r="AB90" s="11" t="s">
        <v>40</v>
      </c>
      <c r="AC90" s="11" t="s">
        <v>40</v>
      </c>
      <c r="AD90" s="11" t="s">
        <v>40</v>
      </c>
      <c r="AE90" s="11" t="s">
        <v>40</v>
      </c>
      <c r="AF90" s="11" t="s">
        <v>40</v>
      </c>
      <c r="AG90" s="11" t="s">
        <v>40</v>
      </c>
      <c r="AH90" s="29">
        <v>46199</v>
      </c>
    </row>
    <row r="91" spans="1:34" ht="63.75" x14ac:dyDescent="0.25">
      <c r="A91" s="11">
        <f t="shared" si="1"/>
        <v>85</v>
      </c>
      <c r="B91" s="11" t="s">
        <v>38</v>
      </c>
      <c r="C91" s="11" t="s">
        <v>62</v>
      </c>
      <c r="D91" s="11" t="s">
        <v>63</v>
      </c>
      <c r="E91" s="11" t="s">
        <v>255</v>
      </c>
      <c r="F91" s="11" t="s">
        <v>256</v>
      </c>
      <c r="G91" s="11" t="s">
        <v>53</v>
      </c>
      <c r="H91" s="11" t="s">
        <v>40</v>
      </c>
      <c r="I91" s="11" t="s">
        <v>66</v>
      </c>
      <c r="J91" s="29">
        <v>45525</v>
      </c>
      <c r="K91" s="11" t="s">
        <v>46</v>
      </c>
      <c r="L91" s="11" t="s">
        <v>47</v>
      </c>
      <c r="M91" s="11" t="s">
        <v>48</v>
      </c>
      <c r="N91" s="11" t="s">
        <v>67</v>
      </c>
      <c r="O91" s="11" t="s">
        <v>40</v>
      </c>
      <c r="P91" s="28" t="s">
        <v>74</v>
      </c>
      <c r="Q91" s="11" t="s">
        <v>92</v>
      </c>
      <c r="R91" s="11" t="s">
        <v>43</v>
      </c>
      <c r="S91" s="11" t="s">
        <v>43</v>
      </c>
      <c r="T91" s="11" t="s">
        <v>70</v>
      </c>
      <c r="U91" s="11">
        <v>1</v>
      </c>
      <c r="V91" s="11" t="s">
        <v>71</v>
      </c>
      <c r="W91" s="11">
        <v>2</v>
      </c>
      <c r="X91" s="11" t="s">
        <v>71</v>
      </c>
      <c r="Y91" s="11">
        <v>2</v>
      </c>
      <c r="Z91" s="11" t="s">
        <v>71</v>
      </c>
      <c r="AA91" s="11" t="s">
        <v>53</v>
      </c>
      <c r="AB91" s="11" t="s">
        <v>40</v>
      </c>
      <c r="AC91" s="11" t="s">
        <v>40</v>
      </c>
      <c r="AD91" s="11" t="s">
        <v>40</v>
      </c>
      <c r="AE91" s="11" t="s">
        <v>40</v>
      </c>
      <c r="AF91" s="11" t="s">
        <v>40</v>
      </c>
      <c r="AG91" s="11" t="s">
        <v>40</v>
      </c>
      <c r="AH91" s="29">
        <v>46199</v>
      </c>
    </row>
    <row r="92" spans="1:34" ht="51" x14ac:dyDescent="0.25">
      <c r="A92" s="11">
        <f t="shared" si="1"/>
        <v>86</v>
      </c>
      <c r="B92" s="11" t="s">
        <v>38</v>
      </c>
      <c r="C92" s="11" t="s">
        <v>62</v>
      </c>
      <c r="D92" s="11" t="s">
        <v>63</v>
      </c>
      <c r="E92" s="11" t="s">
        <v>257</v>
      </c>
      <c r="F92" s="11" t="s">
        <v>258</v>
      </c>
      <c r="G92" s="11" t="s">
        <v>53</v>
      </c>
      <c r="H92" s="11" t="s">
        <v>40</v>
      </c>
      <c r="I92" s="11" t="s">
        <v>66</v>
      </c>
      <c r="J92" s="29">
        <v>45525</v>
      </c>
      <c r="K92" s="11" t="s">
        <v>46</v>
      </c>
      <c r="L92" s="11" t="s">
        <v>47</v>
      </c>
      <c r="M92" s="11" t="s">
        <v>48</v>
      </c>
      <c r="N92" s="11" t="s">
        <v>67</v>
      </c>
      <c r="O92" s="11" t="s">
        <v>40</v>
      </c>
      <c r="P92" s="28" t="s">
        <v>74</v>
      </c>
      <c r="Q92" s="11" t="s">
        <v>92</v>
      </c>
      <c r="R92" s="11" t="s">
        <v>43</v>
      </c>
      <c r="S92" s="11" t="s">
        <v>43</v>
      </c>
      <c r="T92" s="11" t="s">
        <v>70</v>
      </c>
      <c r="U92" s="11">
        <v>1</v>
      </c>
      <c r="V92" s="11" t="s">
        <v>71</v>
      </c>
      <c r="W92" s="11">
        <v>2</v>
      </c>
      <c r="X92" s="11" t="s">
        <v>71</v>
      </c>
      <c r="Y92" s="11">
        <v>2</v>
      </c>
      <c r="Z92" s="11" t="s">
        <v>71</v>
      </c>
      <c r="AA92" s="11" t="s">
        <v>53</v>
      </c>
      <c r="AB92" s="11" t="s">
        <v>40</v>
      </c>
      <c r="AC92" s="11" t="s">
        <v>40</v>
      </c>
      <c r="AD92" s="11" t="s">
        <v>40</v>
      </c>
      <c r="AE92" s="11" t="s">
        <v>40</v>
      </c>
      <c r="AF92" s="11" t="s">
        <v>40</v>
      </c>
      <c r="AG92" s="11" t="s">
        <v>40</v>
      </c>
      <c r="AH92" s="29">
        <v>46199</v>
      </c>
    </row>
    <row r="93" spans="1:34" ht="38.25" x14ac:dyDescent="0.25">
      <c r="A93" s="11">
        <f t="shared" si="1"/>
        <v>87</v>
      </c>
      <c r="B93" s="11" t="s">
        <v>38</v>
      </c>
      <c r="C93" s="11" t="s">
        <v>62</v>
      </c>
      <c r="D93" s="11" t="s">
        <v>63</v>
      </c>
      <c r="E93" s="11" t="s">
        <v>259</v>
      </c>
      <c r="F93" s="11" t="s">
        <v>260</v>
      </c>
      <c r="G93" s="11" t="s">
        <v>53</v>
      </c>
      <c r="H93" s="11" t="s">
        <v>40</v>
      </c>
      <c r="I93" s="11" t="s">
        <v>66</v>
      </c>
      <c r="J93" s="29">
        <v>45541</v>
      </c>
      <c r="K93" s="11" t="s">
        <v>46</v>
      </c>
      <c r="L93" s="11" t="s">
        <v>47</v>
      </c>
      <c r="M93" s="11" t="s">
        <v>48</v>
      </c>
      <c r="N93" s="11" t="s">
        <v>67</v>
      </c>
      <c r="O93" s="11" t="s">
        <v>40</v>
      </c>
      <c r="P93" s="28" t="s">
        <v>74</v>
      </c>
      <c r="Q93" s="11" t="s">
        <v>69</v>
      </c>
      <c r="R93" s="11" t="s">
        <v>43</v>
      </c>
      <c r="S93" s="11" t="s">
        <v>43</v>
      </c>
      <c r="T93" s="11" t="s">
        <v>70</v>
      </c>
      <c r="U93" s="11">
        <v>1</v>
      </c>
      <c r="V93" s="11" t="s">
        <v>71</v>
      </c>
      <c r="W93" s="11">
        <v>2</v>
      </c>
      <c r="X93" s="11" t="s">
        <v>71</v>
      </c>
      <c r="Y93" s="11">
        <v>2</v>
      </c>
      <c r="Z93" s="11" t="s">
        <v>71</v>
      </c>
      <c r="AA93" s="11" t="s">
        <v>53</v>
      </c>
      <c r="AB93" s="11" t="s">
        <v>40</v>
      </c>
      <c r="AC93" s="11" t="s">
        <v>40</v>
      </c>
      <c r="AD93" s="11" t="s">
        <v>40</v>
      </c>
      <c r="AE93" s="11" t="s">
        <v>40</v>
      </c>
      <c r="AF93" s="11" t="s">
        <v>40</v>
      </c>
      <c r="AG93" s="11" t="s">
        <v>40</v>
      </c>
      <c r="AH93" s="29">
        <v>46199</v>
      </c>
    </row>
    <row r="94" spans="1:34" ht="51" x14ac:dyDescent="0.25">
      <c r="A94" s="11">
        <f t="shared" si="1"/>
        <v>88</v>
      </c>
      <c r="B94" s="11" t="s">
        <v>38</v>
      </c>
      <c r="C94" s="11" t="s">
        <v>62</v>
      </c>
      <c r="D94" s="11" t="s">
        <v>63</v>
      </c>
      <c r="E94" s="11" t="s">
        <v>261</v>
      </c>
      <c r="F94" s="11" t="s">
        <v>262</v>
      </c>
      <c r="G94" s="11" t="s">
        <v>53</v>
      </c>
      <c r="H94" s="11" t="s">
        <v>40</v>
      </c>
      <c r="I94" s="11" t="s">
        <v>66</v>
      </c>
      <c r="J94" s="29">
        <v>45660</v>
      </c>
      <c r="K94" s="11" t="s">
        <v>46</v>
      </c>
      <c r="L94" s="11" t="s">
        <v>47</v>
      </c>
      <c r="M94" s="11" t="s">
        <v>48</v>
      </c>
      <c r="N94" s="11" t="s">
        <v>67</v>
      </c>
      <c r="O94" s="11" t="s">
        <v>40</v>
      </c>
      <c r="P94" s="28" t="s">
        <v>74</v>
      </c>
      <c r="Q94" s="11" t="s">
        <v>92</v>
      </c>
      <c r="R94" s="11" t="s">
        <v>43</v>
      </c>
      <c r="S94" s="11" t="s">
        <v>43</v>
      </c>
      <c r="T94" s="11" t="s">
        <v>70</v>
      </c>
      <c r="U94" s="11">
        <v>1</v>
      </c>
      <c r="V94" s="11" t="s">
        <v>71</v>
      </c>
      <c r="W94" s="11">
        <v>2</v>
      </c>
      <c r="X94" s="11" t="s">
        <v>71</v>
      </c>
      <c r="Y94" s="11">
        <v>2</v>
      </c>
      <c r="Z94" s="11" t="s">
        <v>71</v>
      </c>
      <c r="AA94" s="11" t="s">
        <v>53</v>
      </c>
      <c r="AB94" s="11" t="s">
        <v>40</v>
      </c>
      <c r="AC94" s="11" t="s">
        <v>40</v>
      </c>
      <c r="AD94" s="11" t="s">
        <v>40</v>
      </c>
      <c r="AE94" s="11" t="s">
        <v>40</v>
      </c>
      <c r="AF94" s="11" t="s">
        <v>40</v>
      </c>
      <c r="AG94" s="11" t="s">
        <v>40</v>
      </c>
      <c r="AH94" s="29">
        <v>46199</v>
      </c>
    </row>
    <row r="95" spans="1:34" ht="51" x14ac:dyDescent="0.25">
      <c r="A95" s="11">
        <f t="shared" si="1"/>
        <v>89</v>
      </c>
      <c r="B95" s="11" t="s">
        <v>38</v>
      </c>
      <c r="C95" s="11" t="s">
        <v>62</v>
      </c>
      <c r="D95" s="11" t="s">
        <v>63</v>
      </c>
      <c r="E95" s="11" t="s">
        <v>263</v>
      </c>
      <c r="F95" s="11" t="s">
        <v>264</v>
      </c>
      <c r="G95" s="11" t="s">
        <v>53</v>
      </c>
      <c r="H95" s="11" t="s">
        <v>40</v>
      </c>
      <c r="I95" s="11" t="s">
        <v>66</v>
      </c>
      <c r="J95" s="29">
        <v>45694</v>
      </c>
      <c r="K95" s="11" t="s">
        <v>46</v>
      </c>
      <c r="L95" s="11" t="s">
        <v>47</v>
      </c>
      <c r="M95" s="11" t="s">
        <v>48</v>
      </c>
      <c r="N95" s="11" t="s">
        <v>67</v>
      </c>
      <c r="O95" s="11" t="s">
        <v>40</v>
      </c>
      <c r="P95" s="28" t="s">
        <v>74</v>
      </c>
      <c r="Q95" s="11" t="s">
        <v>92</v>
      </c>
      <c r="R95" s="11" t="s">
        <v>43</v>
      </c>
      <c r="S95" s="11" t="s">
        <v>43</v>
      </c>
      <c r="T95" s="11" t="s">
        <v>70</v>
      </c>
      <c r="U95" s="11">
        <v>1</v>
      </c>
      <c r="V95" s="11" t="s">
        <v>71</v>
      </c>
      <c r="W95" s="11">
        <v>2</v>
      </c>
      <c r="X95" s="11" t="s">
        <v>71</v>
      </c>
      <c r="Y95" s="11">
        <v>2</v>
      </c>
      <c r="Z95" s="11" t="s">
        <v>71</v>
      </c>
      <c r="AA95" s="11" t="s">
        <v>53</v>
      </c>
      <c r="AB95" s="11" t="s">
        <v>40</v>
      </c>
      <c r="AC95" s="11" t="s">
        <v>40</v>
      </c>
      <c r="AD95" s="11" t="s">
        <v>40</v>
      </c>
      <c r="AE95" s="11" t="s">
        <v>40</v>
      </c>
      <c r="AF95" s="11" t="s">
        <v>40</v>
      </c>
      <c r="AG95" s="11" t="s">
        <v>40</v>
      </c>
      <c r="AH95" s="29">
        <v>46199</v>
      </c>
    </row>
    <row r="96" spans="1:34" ht="102" x14ac:dyDescent="0.25">
      <c r="A96" s="11">
        <f t="shared" si="1"/>
        <v>90</v>
      </c>
      <c r="B96" s="11" t="s">
        <v>38</v>
      </c>
      <c r="C96" s="11" t="s">
        <v>62</v>
      </c>
      <c r="D96" s="11" t="s">
        <v>63</v>
      </c>
      <c r="E96" s="11" t="s">
        <v>265</v>
      </c>
      <c r="F96" s="11" t="s">
        <v>266</v>
      </c>
      <c r="G96" s="11" t="s">
        <v>53</v>
      </c>
      <c r="H96" s="11" t="s">
        <v>40</v>
      </c>
      <c r="I96" s="11" t="s">
        <v>66</v>
      </c>
      <c r="J96" s="29">
        <v>45687</v>
      </c>
      <c r="K96" s="11" t="s">
        <v>46</v>
      </c>
      <c r="L96" s="11" t="s">
        <v>47</v>
      </c>
      <c r="M96" s="11" t="s">
        <v>48</v>
      </c>
      <c r="N96" s="11" t="s">
        <v>67</v>
      </c>
      <c r="O96" s="11" t="s">
        <v>40</v>
      </c>
      <c r="P96" s="28" t="s">
        <v>74</v>
      </c>
      <c r="Q96" s="11" t="s">
        <v>92</v>
      </c>
      <c r="R96" s="11" t="s">
        <v>43</v>
      </c>
      <c r="S96" s="11" t="s">
        <v>43</v>
      </c>
      <c r="T96" s="11" t="s">
        <v>70</v>
      </c>
      <c r="U96" s="11">
        <v>1</v>
      </c>
      <c r="V96" s="11" t="s">
        <v>71</v>
      </c>
      <c r="W96" s="11">
        <v>2</v>
      </c>
      <c r="X96" s="11" t="s">
        <v>71</v>
      </c>
      <c r="Y96" s="11">
        <v>2</v>
      </c>
      <c r="Z96" s="11" t="s">
        <v>71</v>
      </c>
      <c r="AA96" s="11" t="s">
        <v>53</v>
      </c>
      <c r="AB96" s="11" t="s">
        <v>40</v>
      </c>
      <c r="AC96" s="11" t="s">
        <v>40</v>
      </c>
      <c r="AD96" s="11" t="s">
        <v>40</v>
      </c>
      <c r="AE96" s="11" t="s">
        <v>40</v>
      </c>
      <c r="AF96" s="11" t="s">
        <v>40</v>
      </c>
      <c r="AG96" s="11" t="s">
        <v>40</v>
      </c>
      <c r="AH96" s="29">
        <v>46199</v>
      </c>
    </row>
    <row r="97" spans="1:92" ht="89.25" x14ac:dyDescent="0.25">
      <c r="A97" s="11">
        <f t="shared" si="1"/>
        <v>91</v>
      </c>
      <c r="B97" s="11" t="s">
        <v>38</v>
      </c>
      <c r="C97" s="11" t="s">
        <v>62</v>
      </c>
      <c r="D97" s="11" t="s">
        <v>63</v>
      </c>
      <c r="E97" s="11" t="s">
        <v>267</v>
      </c>
      <c r="F97" s="11" t="s">
        <v>268</v>
      </c>
      <c r="G97" s="11" t="s">
        <v>53</v>
      </c>
      <c r="H97" s="11" t="s">
        <v>40</v>
      </c>
      <c r="I97" s="11" t="s">
        <v>66</v>
      </c>
      <c r="J97" s="29">
        <v>45792</v>
      </c>
      <c r="K97" s="11" t="s">
        <v>46</v>
      </c>
      <c r="L97" s="11" t="s">
        <v>47</v>
      </c>
      <c r="M97" s="11" t="s">
        <v>48</v>
      </c>
      <c r="N97" s="11" t="s">
        <v>67</v>
      </c>
      <c r="O97" s="11" t="s">
        <v>40</v>
      </c>
      <c r="P97" s="28" t="s">
        <v>74</v>
      </c>
      <c r="Q97" s="11" t="s">
        <v>92</v>
      </c>
      <c r="R97" s="11" t="s">
        <v>43</v>
      </c>
      <c r="S97" s="11" t="s">
        <v>43</v>
      </c>
      <c r="T97" s="11" t="s">
        <v>70</v>
      </c>
      <c r="U97" s="11">
        <v>1</v>
      </c>
      <c r="V97" s="11" t="s">
        <v>71</v>
      </c>
      <c r="W97" s="11">
        <v>2</v>
      </c>
      <c r="X97" s="11" t="s">
        <v>71</v>
      </c>
      <c r="Y97" s="11">
        <v>2</v>
      </c>
      <c r="Z97" s="11" t="s">
        <v>71</v>
      </c>
      <c r="AA97" s="11" t="s">
        <v>53</v>
      </c>
      <c r="AB97" s="11" t="s">
        <v>40</v>
      </c>
      <c r="AC97" s="11" t="s">
        <v>40</v>
      </c>
      <c r="AD97" s="11" t="s">
        <v>40</v>
      </c>
      <c r="AE97" s="11" t="s">
        <v>40</v>
      </c>
      <c r="AF97" s="11" t="s">
        <v>40</v>
      </c>
      <c r="AG97" s="11" t="s">
        <v>40</v>
      </c>
      <c r="AH97" s="29">
        <v>46199</v>
      </c>
    </row>
    <row r="98" spans="1:92" ht="76.5" x14ac:dyDescent="0.25">
      <c r="A98" s="11">
        <f t="shared" si="1"/>
        <v>92</v>
      </c>
      <c r="B98" s="11" t="s">
        <v>38</v>
      </c>
      <c r="C98" s="11" t="s">
        <v>62</v>
      </c>
      <c r="D98" s="11" t="s">
        <v>63</v>
      </c>
      <c r="E98" s="11" t="s">
        <v>269</v>
      </c>
      <c r="F98" s="11" t="s">
        <v>270</v>
      </c>
      <c r="G98" s="11" t="s">
        <v>53</v>
      </c>
      <c r="H98" s="11" t="s">
        <v>40</v>
      </c>
      <c r="I98" s="11" t="s">
        <v>66</v>
      </c>
      <c r="J98" s="29">
        <v>45454</v>
      </c>
      <c r="K98" s="11" t="s">
        <v>46</v>
      </c>
      <c r="L98" s="11" t="s">
        <v>47</v>
      </c>
      <c r="M98" s="11" t="s">
        <v>48</v>
      </c>
      <c r="N98" s="11" t="s">
        <v>67</v>
      </c>
      <c r="O98" s="11" t="s">
        <v>40</v>
      </c>
      <c r="P98" s="28" t="s">
        <v>74</v>
      </c>
      <c r="Q98" s="11" t="s">
        <v>92</v>
      </c>
      <c r="R98" s="11" t="s">
        <v>43</v>
      </c>
      <c r="S98" s="11" t="s">
        <v>43</v>
      </c>
      <c r="T98" s="11" t="s">
        <v>70</v>
      </c>
      <c r="U98" s="11">
        <v>1</v>
      </c>
      <c r="V98" s="11" t="s">
        <v>71</v>
      </c>
      <c r="W98" s="11">
        <v>2</v>
      </c>
      <c r="X98" s="11" t="s">
        <v>71</v>
      </c>
      <c r="Y98" s="11">
        <v>2</v>
      </c>
      <c r="Z98" s="11" t="s">
        <v>71</v>
      </c>
      <c r="AA98" s="11" t="s">
        <v>53</v>
      </c>
      <c r="AB98" s="11" t="s">
        <v>40</v>
      </c>
      <c r="AC98" s="11" t="s">
        <v>40</v>
      </c>
      <c r="AD98" s="11" t="s">
        <v>40</v>
      </c>
      <c r="AE98" s="11" t="s">
        <v>40</v>
      </c>
      <c r="AF98" s="11" t="s">
        <v>40</v>
      </c>
      <c r="AG98" s="11" t="s">
        <v>40</v>
      </c>
      <c r="AH98" s="29">
        <v>46199</v>
      </c>
    </row>
    <row r="99" spans="1:92" ht="38.25" x14ac:dyDescent="0.25">
      <c r="A99" s="11">
        <f t="shared" si="1"/>
        <v>93</v>
      </c>
      <c r="B99" s="11" t="s">
        <v>38</v>
      </c>
      <c r="C99" s="11" t="s">
        <v>62</v>
      </c>
      <c r="D99" s="11" t="s">
        <v>63</v>
      </c>
      <c r="E99" s="11" t="s">
        <v>271</v>
      </c>
      <c r="F99" s="11" t="s">
        <v>272</v>
      </c>
      <c r="G99" s="11" t="s">
        <v>53</v>
      </c>
      <c r="H99" s="11" t="s">
        <v>40</v>
      </c>
      <c r="I99" s="11" t="s">
        <v>66</v>
      </c>
      <c r="J99" s="29">
        <v>46185</v>
      </c>
      <c r="K99" s="11" t="s">
        <v>46</v>
      </c>
      <c r="L99" s="11" t="s">
        <v>47</v>
      </c>
      <c r="M99" s="11" t="s">
        <v>48</v>
      </c>
      <c r="N99" s="11" t="s">
        <v>67</v>
      </c>
      <c r="O99" s="11" t="s">
        <v>40</v>
      </c>
      <c r="P99" s="28" t="s">
        <v>74</v>
      </c>
      <c r="Q99" s="11" t="s">
        <v>92</v>
      </c>
      <c r="R99" s="11" t="s">
        <v>43</v>
      </c>
      <c r="S99" s="11" t="s">
        <v>43</v>
      </c>
      <c r="T99" s="11" t="s">
        <v>70</v>
      </c>
      <c r="U99" s="11">
        <v>1</v>
      </c>
      <c r="V99" s="11" t="s">
        <v>71</v>
      </c>
      <c r="W99" s="11">
        <v>2</v>
      </c>
      <c r="X99" s="11" t="s">
        <v>71</v>
      </c>
      <c r="Y99" s="11">
        <v>2</v>
      </c>
      <c r="Z99" s="11" t="s">
        <v>71</v>
      </c>
      <c r="AA99" s="11" t="s">
        <v>53</v>
      </c>
      <c r="AB99" s="11" t="s">
        <v>40</v>
      </c>
      <c r="AC99" s="11" t="s">
        <v>40</v>
      </c>
      <c r="AD99" s="11" t="s">
        <v>40</v>
      </c>
      <c r="AE99" s="11" t="s">
        <v>40</v>
      </c>
      <c r="AF99" s="11" t="s">
        <v>40</v>
      </c>
      <c r="AG99" s="11" t="s">
        <v>40</v>
      </c>
      <c r="AH99" s="29">
        <v>46199</v>
      </c>
    </row>
    <row r="100" spans="1:92" ht="51" x14ac:dyDescent="0.25">
      <c r="A100" s="11">
        <f t="shared" si="1"/>
        <v>94</v>
      </c>
      <c r="B100" s="11" t="s">
        <v>38</v>
      </c>
      <c r="C100" s="11" t="s">
        <v>62</v>
      </c>
      <c r="D100" s="11" t="s">
        <v>63</v>
      </c>
      <c r="E100" s="11" t="s">
        <v>273</v>
      </c>
      <c r="F100" s="11" t="s">
        <v>274</v>
      </c>
      <c r="G100" s="11" t="s">
        <v>53</v>
      </c>
      <c r="H100" s="11" t="s">
        <v>40</v>
      </c>
      <c r="I100" s="11" t="s">
        <v>66</v>
      </c>
      <c r="J100" s="29">
        <v>45475</v>
      </c>
      <c r="K100" s="11" t="s">
        <v>46</v>
      </c>
      <c r="L100" s="11" t="s">
        <v>47</v>
      </c>
      <c r="M100" s="11" t="s">
        <v>48</v>
      </c>
      <c r="N100" s="11" t="s">
        <v>67</v>
      </c>
      <c r="O100" s="11" t="s">
        <v>40</v>
      </c>
      <c r="P100" s="28" t="s">
        <v>74</v>
      </c>
      <c r="Q100" s="11" t="s">
        <v>92</v>
      </c>
      <c r="R100" s="11" t="s">
        <v>43</v>
      </c>
      <c r="S100" s="11" t="s">
        <v>43</v>
      </c>
      <c r="T100" s="11" t="s">
        <v>70</v>
      </c>
      <c r="U100" s="11">
        <v>1</v>
      </c>
      <c r="V100" s="11" t="s">
        <v>71</v>
      </c>
      <c r="W100" s="11">
        <v>2</v>
      </c>
      <c r="X100" s="11" t="s">
        <v>71</v>
      </c>
      <c r="Y100" s="11">
        <v>2</v>
      </c>
      <c r="Z100" s="11" t="s">
        <v>71</v>
      </c>
      <c r="AA100" s="11" t="s">
        <v>53</v>
      </c>
      <c r="AB100" s="11" t="s">
        <v>40</v>
      </c>
      <c r="AC100" s="11" t="s">
        <v>40</v>
      </c>
      <c r="AD100" s="11" t="s">
        <v>40</v>
      </c>
      <c r="AE100" s="11" t="s">
        <v>40</v>
      </c>
      <c r="AF100" s="11" t="s">
        <v>40</v>
      </c>
      <c r="AG100" s="11" t="s">
        <v>40</v>
      </c>
      <c r="AH100" s="29">
        <v>46199</v>
      </c>
    </row>
    <row r="101" spans="1:92" ht="51" x14ac:dyDescent="0.25">
      <c r="A101" s="11">
        <f t="shared" si="1"/>
        <v>95</v>
      </c>
      <c r="B101" s="11" t="s">
        <v>38</v>
      </c>
      <c r="C101" s="11" t="s">
        <v>62</v>
      </c>
      <c r="D101" s="11" t="s">
        <v>63</v>
      </c>
      <c r="E101" s="11" t="s">
        <v>275</v>
      </c>
      <c r="F101" s="11" t="s">
        <v>276</v>
      </c>
      <c r="G101" s="11" t="s">
        <v>53</v>
      </c>
      <c r="H101" s="11" t="s">
        <v>40</v>
      </c>
      <c r="I101" s="11" t="s">
        <v>66</v>
      </c>
      <c r="J101" s="29">
        <v>45649</v>
      </c>
      <c r="K101" s="11" t="s">
        <v>46</v>
      </c>
      <c r="L101" s="11" t="s">
        <v>47</v>
      </c>
      <c r="M101" s="11" t="s">
        <v>48</v>
      </c>
      <c r="N101" s="11" t="s">
        <v>67</v>
      </c>
      <c r="O101" s="11" t="s">
        <v>40</v>
      </c>
      <c r="P101" s="28" t="s">
        <v>74</v>
      </c>
      <c r="Q101" s="11" t="s">
        <v>92</v>
      </c>
      <c r="R101" s="11" t="s">
        <v>43</v>
      </c>
      <c r="S101" s="11" t="s">
        <v>43</v>
      </c>
      <c r="T101" s="11" t="s">
        <v>70</v>
      </c>
      <c r="U101" s="11">
        <v>1</v>
      </c>
      <c r="V101" s="11" t="s">
        <v>71</v>
      </c>
      <c r="W101" s="11">
        <v>2</v>
      </c>
      <c r="X101" s="11" t="s">
        <v>71</v>
      </c>
      <c r="Y101" s="11">
        <v>2</v>
      </c>
      <c r="Z101" s="11" t="s">
        <v>71</v>
      </c>
      <c r="AA101" s="11" t="s">
        <v>53</v>
      </c>
      <c r="AB101" s="11" t="s">
        <v>40</v>
      </c>
      <c r="AC101" s="11" t="s">
        <v>40</v>
      </c>
      <c r="AD101" s="11" t="s">
        <v>40</v>
      </c>
      <c r="AE101" s="11" t="s">
        <v>40</v>
      </c>
      <c r="AF101" s="11" t="s">
        <v>40</v>
      </c>
      <c r="AG101" s="11" t="s">
        <v>40</v>
      </c>
      <c r="AH101" s="29">
        <v>46199</v>
      </c>
    </row>
    <row r="102" spans="1:92" ht="38.25" x14ac:dyDescent="0.25">
      <c r="A102" s="11">
        <f t="shared" si="1"/>
        <v>96</v>
      </c>
      <c r="B102" s="11" t="s">
        <v>38</v>
      </c>
      <c r="C102" s="11" t="s">
        <v>62</v>
      </c>
      <c r="D102" s="11" t="s">
        <v>63</v>
      </c>
      <c r="E102" s="11" t="s">
        <v>277</v>
      </c>
      <c r="F102" s="11" t="s">
        <v>278</v>
      </c>
      <c r="G102" s="11" t="s">
        <v>53</v>
      </c>
      <c r="H102" s="11" t="s">
        <v>40</v>
      </c>
      <c r="I102" s="11" t="s">
        <v>66</v>
      </c>
      <c r="J102" s="29">
        <v>45653</v>
      </c>
      <c r="K102" s="11" t="s">
        <v>46</v>
      </c>
      <c r="L102" s="11" t="s">
        <v>47</v>
      </c>
      <c r="M102" s="11" t="s">
        <v>48</v>
      </c>
      <c r="N102" s="11" t="s">
        <v>67</v>
      </c>
      <c r="O102" s="11" t="s">
        <v>40</v>
      </c>
      <c r="P102" s="28" t="s">
        <v>74</v>
      </c>
      <c r="Q102" s="11" t="s">
        <v>92</v>
      </c>
      <c r="R102" s="11" t="s">
        <v>43</v>
      </c>
      <c r="S102" s="11" t="s">
        <v>43</v>
      </c>
      <c r="T102" s="11" t="s">
        <v>70</v>
      </c>
      <c r="U102" s="11">
        <v>1</v>
      </c>
      <c r="V102" s="11" t="s">
        <v>71</v>
      </c>
      <c r="W102" s="11">
        <v>2</v>
      </c>
      <c r="X102" s="11" t="s">
        <v>71</v>
      </c>
      <c r="Y102" s="11">
        <v>2</v>
      </c>
      <c r="Z102" s="11" t="s">
        <v>71</v>
      </c>
      <c r="AA102" s="11" t="s">
        <v>53</v>
      </c>
      <c r="AB102" s="11" t="s">
        <v>40</v>
      </c>
      <c r="AC102" s="11" t="s">
        <v>40</v>
      </c>
      <c r="AD102" s="11" t="s">
        <v>40</v>
      </c>
      <c r="AE102" s="11" t="s">
        <v>40</v>
      </c>
      <c r="AF102" s="11" t="s">
        <v>40</v>
      </c>
      <c r="AG102" s="11" t="s">
        <v>40</v>
      </c>
      <c r="AH102" s="29">
        <v>46199</v>
      </c>
    </row>
    <row r="103" spans="1:92" ht="102" x14ac:dyDescent="0.25">
      <c r="A103" s="11">
        <f t="shared" si="1"/>
        <v>97</v>
      </c>
      <c r="B103" s="11" t="s">
        <v>38</v>
      </c>
      <c r="C103" s="11" t="s">
        <v>62</v>
      </c>
      <c r="D103" s="11" t="s">
        <v>63</v>
      </c>
      <c r="E103" s="11" t="s">
        <v>279</v>
      </c>
      <c r="F103" s="11" t="s">
        <v>280</v>
      </c>
      <c r="G103" s="11" t="s">
        <v>53</v>
      </c>
      <c r="H103" s="11" t="s">
        <v>40</v>
      </c>
      <c r="I103" s="11" t="s">
        <v>66</v>
      </c>
      <c r="J103" s="29">
        <v>45649</v>
      </c>
      <c r="K103" s="11" t="s">
        <v>46</v>
      </c>
      <c r="L103" s="11" t="s">
        <v>47</v>
      </c>
      <c r="M103" s="11" t="s">
        <v>48</v>
      </c>
      <c r="N103" s="11" t="s">
        <v>67</v>
      </c>
      <c r="O103" s="11" t="s">
        <v>40</v>
      </c>
      <c r="P103" s="28" t="s">
        <v>74</v>
      </c>
      <c r="Q103" s="11" t="s">
        <v>92</v>
      </c>
      <c r="R103" s="11" t="s">
        <v>43</v>
      </c>
      <c r="S103" s="11" t="s">
        <v>43</v>
      </c>
      <c r="T103" s="11" t="s">
        <v>70</v>
      </c>
      <c r="U103" s="11">
        <v>1</v>
      </c>
      <c r="V103" s="11" t="s">
        <v>71</v>
      </c>
      <c r="W103" s="11">
        <v>2</v>
      </c>
      <c r="X103" s="11" t="s">
        <v>71</v>
      </c>
      <c r="Y103" s="11">
        <v>2</v>
      </c>
      <c r="Z103" s="11" t="s">
        <v>71</v>
      </c>
      <c r="AA103" s="11" t="s">
        <v>53</v>
      </c>
      <c r="AB103" s="11" t="s">
        <v>40</v>
      </c>
      <c r="AC103" s="11" t="s">
        <v>40</v>
      </c>
      <c r="AD103" s="11" t="s">
        <v>40</v>
      </c>
      <c r="AE103" s="11" t="s">
        <v>40</v>
      </c>
      <c r="AF103" s="11" t="s">
        <v>40</v>
      </c>
      <c r="AG103" s="11" t="s">
        <v>40</v>
      </c>
      <c r="AH103" s="29">
        <v>46199</v>
      </c>
    </row>
    <row r="104" spans="1:92" ht="76.5" x14ac:dyDescent="0.25">
      <c r="A104" s="11">
        <f t="shared" si="1"/>
        <v>98</v>
      </c>
      <c r="B104" s="11" t="s">
        <v>38</v>
      </c>
      <c r="C104" s="11" t="s">
        <v>62</v>
      </c>
      <c r="D104" s="11" t="s">
        <v>63</v>
      </c>
      <c r="E104" s="11" t="s">
        <v>281</v>
      </c>
      <c r="F104" s="11" t="s">
        <v>282</v>
      </c>
      <c r="G104" s="11" t="s">
        <v>53</v>
      </c>
      <c r="H104" s="11" t="s">
        <v>40</v>
      </c>
      <c r="I104" s="11" t="s">
        <v>66</v>
      </c>
      <c r="J104" s="29">
        <v>45649</v>
      </c>
      <c r="K104" s="11" t="s">
        <v>46</v>
      </c>
      <c r="L104" s="11" t="s">
        <v>47</v>
      </c>
      <c r="M104" s="11" t="s">
        <v>48</v>
      </c>
      <c r="N104" s="11" t="s">
        <v>67</v>
      </c>
      <c r="O104" s="11" t="s">
        <v>40</v>
      </c>
      <c r="P104" s="28" t="s">
        <v>74</v>
      </c>
      <c r="Q104" s="11" t="s">
        <v>92</v>
      </c>
      <c r="R104" s="11" t="s">
        <v>43</v>
      </c>
      <c r="S104" s="11" t="s">
        <v>43</v>
      </c>
      <c r="T104" s="11" t="s">
        <v>70</v>
      </c>
      <c r="U104" s="11">
        <v>1</v>
      </c>
      <c r="V104" s="11" t="s">
        <v>71</v>
      </c>
      <c r="W104" s="11">
        <v>2</v>
      </c>
      <c r="X104" s="11" t="s">
        <v>71</v>
      </c>
      <c r="Y104" s="11">
        <v>2</v>
      </c>
      <c r="Z104" s="11" t="s">
        <v>71</v>
      </c>
      <c r="AA104" s="11" t="s">
        <v>53</v>
      </c>
      <c r="AB104" s="11" t="s">
        <v>40</v>
      </c>
      <c r="AC104" s="11" t="s">
        <v>40</v>
      </c>
      <c r="AD104" s="11" t="s">
        <v>40</v>
      </c>
      <c r="AE104" s="11" t="s">
        <v>40</v>
      </c>
      <c r="AF104" s="11" t="s">
        <v>40</v>
      </c>
      <c r="AG104" s="11" t="s">
        <v>40</v>
      </c>
      <c r="AH104" s="29">
        <v>46199</v>
      </c>
    </row>
    <row r="105" spans="1:92" ht="216.75" x14ac:dyDescent="0.25">
      <c r="A105" s="11">
        <f t="shared" si="1"/>
        <v>99</v>
      </c>
      <c r="B105" s="11" t="s">
        <v>38</v>
      </c>
      <c r="C105" s="11" t="s">
        <v>62</v>
      </c>
      <c r="D105" s="11" t="s">
        <v>63</v>
      </c>
      <c r="E105" s="11" t="s">
        <v>283</v>
      </c>
      <c r="F105" s="11" t="s">
        <v>284</v>
      </c>
      <c r="G105" s="11" t="s">
        <v>53</v>
      </c>
      <c r="H105" s="11" t="s">
        <v>40</v>
      </c>
      <c r="I105" s="11" t="s">
        <v>66</v>
      </c>
      <c r="J105" s="29">
        <v>46097</v>
      </c>
      <c r="K105" s="11" t="s">
        <v>46</v>
      </c>
      <c r="L105" s="11" t="s">
        <v>47</v>
      </c>
      <c r="M105" s="11" t="s">
        <v>48</v>
      </c>
      <c r="N105" s="11" t="s">
        <v>67</v>
      </c>
      <c r="O105" s="11" t="s">
        <v>40</v>
      </c>
      <c r="P105" s="28" t="s">
        <v>74</v>
      </c>
      <c r="Q105" s="11" t="s">
        <v>92</v>
      </c>
      <c r="R105" s="11" t="s">
        <v>43</v>
      </c>
      <c r="S105" s="11" t="s">
        <v>43</v>
      </c>
      <c r="T105" s="11" t="s">
        <v>70</v>
      </c>
      <c r="U105" s="11">
        <v>1</v>
      </c>
      <c r="V105" s="11" t="s">
        <v>71</v>
      </c>
      <c r="W105" s="11">
        <v>2</v>
      </c>
      <c r="X105" s="11" t="s">
        <v>71</v>
      </c>
      <c r="Y105" s="11">
        <v>2</v>
      </c>
      <c r="Z105" s="11" t="s">
        <v>71</v>
      </c>
      <c r="AA105" s="11" t="s">
        <v>53</v>
      </c>
      <c r="AB105" s="11" t="s">
        <v>40</v>
      </c>
      <c r="AC105" s="11" t="s">
        <v>40</v>
      </c>
      <c r="AD105" s="11" t="s">
        <v>40</v>
      </c>
      <c r="AE105" s="11" t="s">
        <v>40</v>
      </c>
      <c r="AF105" s="11" t="s">
        <v>40</v>
      </c>
      <c r="AG105" s="11" t="s">
        <v>40</v>
      </c>
      <c r="AH105" s="29">
        <v>46199</v>
      </c>
    </row>
    <row r="106" spans="1:92" ht="165.75" x14ac:dyDescent="0.25">
      <c r="A106" s="11">
        <f t="shared" si="1"/>
        <v>100</v>
      </c>
      <c r="B106" s="11" t="s">
        <v>38</v>
      </c>
      <c r="C106" s="11" t="s">
        <v>62</v>
      </c>
      <c r="D106" s="11" t="s">
        <v>63</v>
      </c>
      <c r="E106" s="11" t="s">
        <v>285</v>
      </c>
      <c r="F106" s="11" t="s">
        <v>286</v>
      </c>
      <c r="G106" s="11" t="s">
        <v>53</v>
      </c>
      <c r="H106" s="11" t="s">
        <v>40</v>
      </c>
      <c r="I106" s="11" t="s">
        <v>66</v>
      </c>
      <c r="J106" s="29">
        <v>46177</v>
      </c>
      <c r="K106" s="11" t="s">
        <v>46</v>
      </c>
      <c r="L106" s="11" t="s">
        <v>47</v>
      </c>
      <c r="M106" s="11" t="s">
        <v>48</v>
      </c>
      <c r="N106" s="11" t="s">
        <v>67</v>
      </c>
      <c r="O106" s="11" t="s">
        <v>40</v>
      </c>
      <c r="P106" s="28" t="s">
        <v>74</v>
      </c>
      <c r="Q106" s="11" t="s">
        <v>92</v>
      </c>
      <c r="R106" s="11" t="s">
        <v>43</v>
      </c>
      <c r="S106" s="11" t="s">
        <v>43</v>
      </c>
      <c r="T106" s="11" t="s">
        <v>70</v>
      </c>
      <c r="U106" s="11">
        <v>1</v>
      </c>
      <c r="V106" s="11" t="s">
        <v>71</v>
      </c>
      <c r="W106" s="11">
        <v>2</v>
      </c>
      <c r="X106" s="11" t="s">
        <v>71</v>
      </c>
      <c r="Y106" s="11">
        <v>2</v>
      </c>
      <c r="Z106" s="11" t="s">
        <v>71</v>
      </c>
      <c r="AA106" s="11" t="s">
        <v>53</v>
      </c>
      <c r="AB106" s="11" t="s">
        <v>40</v>
      </c>
      <c r="AC106" s="11" t="s">
        <v>40</v>
      </c>
      <c r="AD106" s="11" t="s">
        <v>40</v>
      </c>
      <c r="AE106" s="11" t="s">
        <v>40</v>
      </c>
      <c r="AF106" s="11" t="s">
        <v>40</v>
      </c>
      <c r="AG106" s="11" t="s">
        <v>40</v>
      </c>
      <c r="AH106" s="29">
        <v>46199</v>
      </c>
    </row>
    <row r="107" spans="1:92" ht="63.75" x14ac:dyDescent="0.25">
      <c r="A107" s="11">
        <f t="shared" si="1"/>
        <v>101</v>
      </c>
      <c r="B107" s="11" t="s">
        <v>38</v>
      </c>
      <c r="C107" s="11" t="s">
        <v>62</v>
      </c>
      <c r="D107" s="11" t="s">
        <v>63</v>
      </c>
      <c r="E107" s="11" t="s">
        <v>287</v>
      </c>
      <c r="F107" s="11" t="s">
        <v>288</v>
      </c>
      <c r="G107" s="11" t="s">
        <v>53</v>
      </c>
      <c r="H107" s="11" t="s">
        <v>40</v>
      </c>
      <c r="I107" s="11" t="s">
        <v>66</v>
      </c>
      <c r="J107" s="29">
        <v>46094</v>
      </c>
      <c r="K107" s="11" t="s">
        <v>46</v>
      </c>
      <c r="L107" s="11" t="s">
        <v>47</v>
      </c>
      <c r="M107" s="11" t="s">
        <v>48</v>
      </c>
      <c r="N107" s="11" t="s">
        <v>67</v>
      </c>
      <c r="O107" s="11" t="s">
        <v>40</v>
      </c>
      <c r="P107" s="28" t="s">
        <v>74</v>
      </c>
      <c r="Q107" s="11" t="s">
        <v>92</v>
      </c>
      <c r="R107" s="11" t="s">
        <v>43</v>
      </c>
      <c r="S107" s="11" t="s">
        <v>43</v>
      </c>
      <c r="T107" s="11" t="s">
        <v>70</v>
      </c>
      <c r="U107" s="11">
        <v>1</v>
      </c>
      <c r="V107" s="11" t="s">
        <v>71</v>
      </c>
      <c r="W107" s="11">
        <v>2</v>
      </c>
      <c r="X107" s="11" t="s">
        <v>71</v>
      </c>
      <c r="Y107" s="11">
        <v>2</v>
      </c>
      <c r="Z107" s="11" t="s">
        <v>71</v>
      </c>
      <c r="AA107" s="11" t="s">
        <v>53</v>
      </c>
      <c r="AB107" s="11" t="s">
        <v>40</v>
      </c>
      <c r="AC107" s="11" t="s">
        <v>40</v>
      </c>
      <c r="AD107" s="11" t="s">
        <v>40</v>
      </c>
      <c r="AE107" s="11" t="s">
        <v>40</v>
      </c>
      <c r="AF107" s="11" t="s">
        <v>40</v>
      </c>
      <c r="AG107" s="11" t="s">
        <v>40</v>
      </c>
      <c r="AH107" s="29">
        <v>46199</v>
      </c>
    </row>
    <row r="108" spans="1:92" ht="63.75" x14ac:dyDescent="0.25">
      <c r="A108" s="11">
        <f t="shared" si="1"/>
        <v>102</v>
      </c>
      <c r="B108" s="11" t="s">
        <v>38</v>
      </c>
      <c r="C108" s="11" t="s">
        <v>62</v>
      </c>
      <c r="D108" s="11" t="s">
        <v>63</v>
      </c>
      <c r="E108" s="11" t="s">
        <v>289</v>
      </c>
      <c r="F108" s="11" t="s">
        <v>290</v>
      </c>
      <c r="G108" s="11" t="s">
        <v>53</v>
      </c>
      <c r="H108" s="11" t="s">
        <v>40</v>
      </c>
      <c r="I108" s="11" t="s">
        <v>66</v>
      </c>
      <c r="J108" s="29">
        <v>46094</v>
      </c>
      <c r="K108" s="11" t="s">
        <v>46</v>
      </c>
      <c r="L108" s="11" t="s">
        <v>47</v>
      </c>
      <c r="M108" s="11" t="s">
        <v>48</v>
      </c>
      <c r="N108" s="11" t="s">
        <v>67</v>
      </c>
      <c r="O108" s="11" t="s">
        <v>40</v>
      </c>
      <c r="P108" s="28" t="s">
        <v>74</v>
      </c>
      <c r="Q108" s="11" t="s">
        <v>92</v>
      </c>
      <c r="R108" s="11" t="s">
        <v>43</v>
      </c>
      <c r="S108" s="11" t="s">
        <v>43</v>
      </c>
      <c r="T108" s="11" t="s">
        <v>70</v>
      </c>
      <c r="U108" s="11">
        <v>1</v>
      </c>
      <c r="V108" s="11" t="s">
        <v>71</v>
      </c>
      <c r="W108" s="11">
        <v>2</v>
      </c>
      <c r="X108" s="11" t="s">
        <v>71</v>
      </c>
      <c r="Y108" s="11">
        <v>2</v>
      </c>
      <c r="Z108" s="11" t="s">
        <v>71</v>
      </c>
      <c r="AA108" s="11" t="s">
        <v>53</v>
      </c>
      <c r="AB108" s="11" t="s">
        <v>40</v>
      </c>
      <c r="AC108" s="11" t="s">
        <v>40</v>
      </c>
      <c r="AD108" s="11" t="s">
        <v>40</v>
      </c>
      <c r="AE108" s="11" t="s">
        <v>40</v>
      </c>
      <c r="AF108" s="11" t="s">
        <v>40</v>
      </c>
      <c r="AG108" s="11" t="s">
        <v>40</v>
      </c>
      <c r="AH108" s="29">
        <v>46199</v>
      </c>
    </row>
    <row r="109" spans="1:92" ht="51" x14ac:dyDescent="0.25">
      <c r="A109" s="11">
        <f t="shared" si="1"/>
        <v>103</v>
      </c>
      <c r="B109" s="11" t="s">
        <v>38</v>
      </c>
      <c r="C109" s="11" t="s">
        <v>62</v>
      </c>
      <c r="D109" s="11" t="s">
        <v>63</v>
      </c>
      <c r="E109" s="11" t="s">
        <v>291</v>
      </c>
      <c r="F109" s="11" t="s">
        <v>292</v>
      </c>
      <c r="G109" s="11" t="s">
        <v>53</v>
      </c>
      <c r="H109" s="11" t="s">
        <v>40</v>
      </c>
      <c r="I109" s="11" t="s">
        <v>66</v>
      </c>
      <c r="J109" s="29">
        <v>46097</v>
      </c>
      <c r="K109" s="11" t="s">
        <v>46</v>
      </c>
      <c r="L109" s="11" t="s">
        <v>47</v>
      </c>
      <c r="M109" s="11" t="s">
        <v>48</v>
      </c>
      <c r="N109" s="11" t="s">
        <v>67</v>
      </c>
      <c r="O109" s="11" t="s">
        <v>40</v>
      </c>
      <c r="P109" s="28" t="s">
        <v>74</v>
      </c>
      <c r="Q109" s="11" t="s">
        <v>92</v>
      </c>
      <c r="R109" s="11" t="s">
        <v>43</v>
      </c>
      <c r="S109" s="11" t="s">
        <v>43</v>
      </c>
      <c r="T109" s="11" t="s">
        <v>70</v>
      </c>
      <c r="U109" s="11">
        <v>1</v>
      </c>
      <c r="V109" s="11" t="s">
        <v>71</v>
      </c>
      <c r="W109" s="11">
        <v>2</v>
      </c>
      <c r="X109" s="11" t="s">
        <v>71</v>
      </c>
      <c r="Y109" s="11">
        <v>2</v>
      </c>
      <c r="Z109" s="11" t="s">
        <v>71</v>
      </c>
      <c r="AA109" s="11" t="s">
        <v>53</v>
      </c>
      <c r="AB109" s="11" t="s">
        <v>40</v>
      </c>
      <c r="AC109" s="11" t="s">
        <v>40</v>
      </c>
      <c r="AD109" s="11" t="s">
        <v>40</v>
      </c>
      <c r="AE109" s="11" t="s">
        <v>40</v>
      </c>
      <c r="AF109" s="11" t="s">
        <v>40</v>
      </c>
      <c r="AG109" s="11" t="s">
        <v>40</v>
      </c>
      <c r="AH109" s="29">
        <v>46199</v>
      </c>
    </row>
    <row r="110" spans="1:92" ht="51" x14ac:dyDescent="0.25">
      <c r="A110" s="11">
        <f t="shared" si="1"/>
        <v>104</v>
      </c>
      <c r="B110" s="11" t="s">
        <v>38</v>
      </c>
      <c r="C110" s="11" t="s">
        <v>62</v>
      </c>
      <c r="D110" s="11" t="s">
        <v>63</v>
      </c>
      <c r="E110" s="11" t="s">
        <v>293</v>
      </c>
      <c r="F110" s="11" t="s">
        <v>294</v>
      </c>
      <c r="G110" s="11" t="s">
        <v>53</v>
      </c>
      <c r="H110" s="11" t="s">
        <v>40</v>
      </c>
      <c r="I110" s="11" t="s">
        <v>66</v>
      </c>
      <c r="J110" s="29">
        <v>46153</v>
      </c>
      <c r="K110" s="11" t="s">
        <v>46</v>
      </c>
      <c r="L110" s="11" t="s">
        <v>47</v>
      </c>
      <c r="M110" s="11" t="s">
        <v>48</v>
      </c>
      <c r="N110" s="11" t="s">
        <v>67</v>
      </c>
      <c r="O110" s="11" t="s">
        <v>40</v>
      </c>
      <c r="P110" s="28" t="s">
        <v>74</v>
      </c>
      <c r="Q110" s="11" t="s">
        <v>92</v>
      </c>
      <c r="R110" s="11" t="s">
        <v>43</v>
      </c>
      <c r="S110" s="11" t="s">
        <v>43</v>
      </c>
      <c r="T110" s="11" t="s">
        <v>70</v>
      </c>
      <c r="U110" s="11">
        <v>1</v>
      </c>
      <c r="V110" s="11" t="s">
        <v>71</v>
      </c>
      <c r="W110" s="11">
        <v>2</v>
      </c>
      <c r="X110" s="11" t="s">
        <v>71</v>
      </c>
      <c r="Y110" s="11">
        <v>2</v>
      </c>
      <c r="Z110" s="11" t="s">
        <v>71</v>
      </c>
      <c r="AA110" s="11" t="s">
        <v>53</v>
      </c>
      <c r="AB110" s="11" t="s">
        <v>40</v>
      </c>
      <c r="AC110" s="11" t="s">
        <v>40</v>
      </c>
      <c r="AD110" s="11" t="s">
        <v>40</v>
      </c>
      <c r="AE110" s="11" t="s">
        <v>40</v>
      </c>
      <c r="AF110" s="11" t="s">
        <v>40</v>
      </c>
      <c r="AG110" s="11" t="s">
        <v>40</v>
      </c>
      <c r="AH110" s="29">
        <v>46199</v>
      </c>
    </row>
    <row r="111" spans="1:92" s="15" customFormat="1" ht="216.75" x14ac:dyDescent="0.25">
      <c r="A111" s="11">
        <f t="shared" si="1"/>
        <v>105</v>
      </c>
      <c r="B111" s="38" t="s">
        <v>38</v>
      </c>
      <c r="C111" s="38" t="s">
        <v>310</v>
      </c>
      <c r="D111" s="38" t="s">
        <v>40</v>
      </c>
      <c r="E111" s="38" t="s">
        <v>486</v>
      </c>
      <c r="F111" s="38" t="s">
        <v>487</v>
      </c>
      <c r="G111" s="38" t="s">
        <v>53</v>
      </c>
      <c r="H111" s="38" t="s">
        <v>40</v>
      </c>
      <c r="I111" s="38" t="s">
        <v>460</v>
      </c>
      <c r="J111" s="39">
        <v>46192</v>
      </c>
      <c r="K111" s="38" t="s">
        <v>479</v>
      </c>
      <c r="L111" s="38" t="s">
        <v>479</v>
      </c>
      <c r="M111" s="38" t="s">
        <v>48</v>
      </c>
      <c r="N111" s="38" t="s">
        <v>67</v>
      </c>
      <c r="O111" s="38" t="s">
        <v>40</v>
      </c>
      <c r="P111" s="40" t="s">
        <v>488</v>
      </c>
      <c r="Q111" s="38" t="s">
        <v>81</v>
      </c>
      <c r="R111" s="38" t="s">
        <v>43</v>
      </c>
      <c r="S111" s="38" t="s">
        <v>53</v>
      </c>
      <c r="T111" s="38" t="s">
        <v>434</v>
      </c>
      <c r="U111" s="38" t="e">
        <f>VLOOKUP(T111,[1]!Confidencialidad[#Data],2,FALSE)</f>
        <v>#REF!</v>
      </c>
      <c r="V111" s="38" t="s">
        <v>55</v>
      </c>
      <c r="W111" s="38" t="e">
        <f>VLOOKUP(V111,[1]!Integridad[#Data],2,FALSE)</f>
        <v>#REF!</v>
      </c>
      <c r="X111" s="38" t="s">
        <v>55</v>
      </c>
      <c r="Y111" s="38" t="e">
        <f>VLOOKUP(X111,[1]!Disponibilidad[#Data],2,FALSE)</f>
        <v>#REF!</v>
      </c>
      <c r="Z111" s="38" t="s">
        <v>55</v>
      </c>
      <c r="AA111" s="38" t="s">
        <v>43</v>
      </c>
      <c r="AB111" s="38" t="s">
        <v>56</v>
      </c>
      <c r="AC111" s="38" t="s">
        <v>489</v>
      </c>
      <c r="AD111" s="38" t="s">
        <v>490</v>
      </c>
      <c r="AE111" s="38" t="s">
        <v>491</v>
      </c>
      <c r="AF111" s="38" t="s">
        <v>492</v>
      </c>
      <c r="AG111" s="38" t="s">
        <v>493</v>
      </c>
      <c r="AH111" s="41">
        <v>46192</v>
      </c>
      <c r="AI111" s="17"/>
      <c r="AJ111" s="17"/>
      <c r="AK111" s="17"/>
      <c r="AL111" s="17"/>
      <c r="AM111" s="17"/>
      <c r="AN111" s="17"/>
      <c r="AO111" s="17"/>
      <c r="AP111" s="17"/>
      <c r="AQ111" s="17"/>
      <c r="AR111" s="17"/>
      <c r="AS111" s="17"/>
      <c r="AT111" s="17"/>
      <c r="AU111" s="17"/>
      <c r="AV111" s="17"/>
      <c r="AW111" s="17"/>
      <c r="AX111" s="17"/>
      <c r="AY111" s="17"/>
      <c r="AZ111" s="17"/>
      <c r="BA111" s="17"/>
      <c r="BB111" s="17"/>
      <c r="BC111" s="17"/>
      <c r="BD111" s="17"/>
      <c r="BE111" s="17"/>
      <c r="BF111" s="17"/>
      <c r="BG111" s="17"/>
      <c r="BH111" s="17"/>
      <c r="BI111" s="17"/>
      <c r="BJ111" s="17"/>
      <c r="BK111" s="17"/>
      <c r="BL111" s="17"/>
      <c r="BM111" s="17"/>
      <c r="BN111" s="17"/>
      <c r="BO111" s="17"/>
      <c r="BP111" s="17"/>
      <c r="BQ111" s="17"/>
      <c r="BR111" s="17"/>
      <c r="BS111" s="17"/>
      <c r="BT111" s="17"/>
      <c r="BU111" s="17"/>
      <c r="BV111" s="17"/>
      <c r="BW111" s="17"/>
      <c r="BX111" s="17"/>
      <c r="BY111" s="17"/>
      <c r="BZ111" s="17"/>
      <c r="CA111" s="17"/>
      <c r="CB111" s="17"/>
      <c r="CC111" s="17"/>
      <c r="CD111" s="17"/>
      <c r="CE111" s="17"/>
      <c r="CF111" s="17"/>
      <c r="CG111" s="17"/>
      <c r="CH111" s="17"/>
      <c r="CI111" s="17"/>
      <c r="CJ111" s="17"/>
      <c r="CK111" s="17"/>
      <c r="CL111" s="17"/>
      <c r="CM111" s="17"/>
      <c r="CN111" s="17"/>
    </row>
    <row r="112" spans="1:92" s="15" customFormat="1" ht="216.75" x14ac:dyDescent="0.25">
      <c r="A112" s="11">
        <f t="shared" si="1"/>
        <v>106</v>
      </c>
      <c r="B112" s="38" t="s">
        <v>38</v>
      </c>
      <c r="C112" s="38" t="s">
        <v>310</v>
      </c>
      <c r="D112" s="38" t="s">
        <v>40</v>
      </c>
      <c r="E112" s="38" t="s">
        <v>494</v>
      </c>
      <c r="F112" s="38" t="s">
        <v>495</v>
      </c>
      <c r="G112" s="38" t="s">
        <v>53</v>
      </c>
      <c r="H112" s="38" t="s">
        <v>40</v>
      </c>
      <c r="I112" s="38" t="s">
        <v>460</v>
      </c>
      <c r="J112" s="39">
        <v>46192</v>
      </c>
      <c r="K112" s="38" t="s">
        <v>479</v>
      </c>
      <c r="L112" s="38" t="s">
        <v>479</v>
      </c>
      <c r="M112" s="38" t="s">
        <v>48</v>
      </c>
      <c r="N112" s="38" t="s">
        <v>67</v>
      </c>
      <c r="O112" s="38" t="s">
        <v>40</v>
      </c>
      <c r="P112" s="40" t="s">
        <v>496</v>
      </c>
      <c r="Q112" s="38" t="s">
        <v>81</v>
      </c>
      <c r="R112" s="38" t="s">
        <v>43</v>
      </c>
      <c r="S112" s="38" t="s">
        <v>53</v>
      </c>
      <c r="T112" s="38" t="s">
        <v>434</v>
      </c>
      <c r="U112" s="38" t="e">
        <f>VLOOKUP(T112,[1]!Confidencialidad[#Data],2,FALSE)</f>
        <v>#REF!</v>
      </c>
      <c r="V112" s="38" t="s">
        <v>55</v>
      </c>
      <c r="W112" s="38" t="e">
        <f>VLOOKUP(V112,[1]!Integridad[#Data],2,FALSE)</f>
        <v>#REF!</v>
      </c>
      <c r="X112" s="38" t="s">
        <v>55</v>
      </c>
      <c r="Y112" s="38" t="e">
        <f>VLOOKUP(X112,[1]!Disponibilidad[#Data],2,FALSE)</f>
        <v>#REF!</v>
      </c>
      <c r="Z112" s="38" t="s">
        <v>55</v>
      </c>
      <c r="AA112" s="38" t="s">
        <v>43</v>
      </c>
      <c r="AB112" s="38" t="s">
        <v>56</v>
      </c>
      <c r="AC112" s="38" t="s">
        <v>489</v>
      </c>
      <c r="AD112" s="38" t="s">
        <v>490</v>
      </c>
      <c r="AE112" s="38" t="s">
        <v>491</v>
      </c>
      <c r="AF112" s="38" t="s">
        <v>492</v>
      </c>
      <c r="AG112" s="38" t="s">
        <v>493</v>
      </c>
      <c r="AH112" s="41">
        <v>46192</v>
      </c>
      <c r="AI112" s="17"/>
      <c r="AJ112" s="17"/>
      <c r="AK112" s="17"/>
      <c r="AL112" s="17"/>
      <c r="AM112" s="17"/>
      <c r="AN112" s="17"/>
      <c r="AO112" s="17"/>
      <c r="AP112" s="17"/>
      <c r="AQ112" s="17"/>
      <c r="AR112" s="17"/>
      <c r="AS112" s="17"/>
      <c r="AT112" s="17"/>
      <c r="AU112" s="17"/>
      <c r="AV112" s="17"/>
      <c r="AW112" s="17"/>
      <c r="AX112" s="17"/>
      <c r="AY112" s="17"/>
      <c r="AZ112" s="17"/>
      <c r="BA112" s="17"/>
      <c r="BB112" s="17"/>
      <c r="BC112" s="17"/>
      <c r="BD112" s="17"/>
      <c r="BE112" s="17"/>
      <c r="BF112" s="17"/>
      <c r="BG112" s="17"/>
      <c r="BH112" s="17"/>
      <c r="BI112" s="17"/>
      <c r="BJ112" s="17"/>
      <c r="BK112" s="17"/>
      <c r="BL112" s="17"/>
      <c r="BM112" s="17"/>
      <c r="BN112" s="17"/>
      <c r="BO112" s="17"/>
      <c r="BP112" s="17"/>
      <c r="BQ112" s="17"/>
      <c r="BR112" s="17"/>
      <c r="BS112" s="17"/>
      <c r="BT112" s="17"/>
      <c r="BU112" s="17"/>
      <c r="BV112" s="17"/>
      <c r="BW112" s="17"/>
      <c r="BX112" s="17"/>
      <c r="BY112" s="17"/>
      <c r="BZ112" s="17"/>
      <c r="CA112" s="17"/>
      <c r="CB112" s="17"/>
      <c r="CC112" s="17"/>
      <c r="CD112" s="17"/>
      <c r="CE112" s="17"/>
      <c r="CF112" s="17"/>
      <c r="CG112" s="17"/>
      <c r="CH112" s="17"/>
      <c r="CI112" s="17"/>
      <c r="CJ112" s="17"/>
      <c r="CK112" s="17"/>
      <c r="CL112" s="17"/>
      <c r="CM112" s="17"/>
      <c r="CN112" s="17"/>
    </row>
    <row r="113" spans="1:92" s="15" customFormat="1" ht="216.75" x14ac:dyDescent="0.25">
      <c r="A113" s="11">
        <f t="shared" si="1"/>
        <v>107</v>
      </c>
      <c r="B113" s="38" t="s">
        <v>38</v>
      </c>
      <c r="C113" s="38" t="s">
        <v>310</v>
      </c>
      <c r="D113" s="38" t="s">
        <v>40</v>
      </c>
      <c r="E113" s="38" t="s">
        <v>497</v>
      </c>
      <c r="F113" s="38" t="s">
        <v>498</v>
      </c>
      <c r="G113" s="38" t="s">
        <v>53</v>
      </c>
      <c r="H113" s="38" t="s">
        <v>40</v>
      </c>
      <c r="I113" s="38" t="s">
        <v>460</v>
      </c>
      <c r="J113" s="39">
        <v>46192</v>
      </c>
      <c r="K113" s="38" t="s">
        <v>479</v>
      </c>
      <c r="L113" s="38" t="s">
        <v>479</v>
      </c>
      <c r="M113" s="38" t="s">
        <v>48</v>
      </c>
      <c r="N113" s="38" t="s">
        <v>67</v>
      </c>
      <c r="O113" s="38" t="s">
        <v>40</v>
      </c>
      <c r="P113" s="40" t="s">
        <v>499</v>
      </c>
      <c r="Q113" s="38" t="s">
        <v>81</v>
      </c>
      <c r="R113" s="38" t="s">
        <v>43</v>
      </c>
      <c r="S113" s="38" t="s">
        <v>53</v>
      </c>
      <c r="T113" s="38" t="s">
        <v>434</v>
      </c>
      <c r="U113" s="38" t="e">
        <f>VLOOKUP(T113,[1]!Confidencialidad[#Data],2,FALSE)</f>
        <v>#REF!</v>
      </c>
      <c r="V113" s="38" t="s">
        <v>55</v>
      </c>
      <c r="W113" s="38" t="e">
        <f>VLOOKUP(V113,[1]!Integridad[#Data],2,FALSE)</f>
        <v>#REF!</v>
      </c>
      <c r="X113" s="38" t="s">
        <v>55</v>
      </c>
      <c r="Y113" s="38" t="e">
        <f>VLOOKUP(X113,[1]!Disponibilidad[#Data],2,FALSE)</f>
        <v>#REF!</v>
      </c>
      <c r="Z113" s="38" t="s">
        <v>55</v>
      </c>
      <c r="AA113" s="38" t="s">
        <v>43</v>
      </c>
      <c r="AB113" s="38" t="s">
        <v>56</v>
      </c>
      <c r="AC113" s="38" t="s">
        <v>489</v>
      </c>
      <c r="AD113" s="38" t="s">
        <v>490</v>
      </c>
      <c r="AE113" s="38" t="s">
        <v>491</v>
      </c>
      <c r="AF113" s="38" t="s">
        <v>492</v>
      </c>
      <c r="AG113" s="38" t="s">
        <v>493</v>
      </c>
      <c r="AH113" s="41">
        <v>46192</v>
      </c>
      <c r="AI113" s="17"/>
      <c r="AJ113" s="17"/>
      <c r="AK113" s="17"/>
      <c r="AL113" s="17"/>
      <c r="AM113" s="17"/>
      <c r="AN113" s="17"/>
      <c r="AO113" s="17"/>
      <c r="AP113" s="17"/>
      <c r="AQ113" s="17"/>
      <c r="AR113" s="17"/>
      <c r="AS113" s="17"/>
      <c r="AT113" s="17"/>
      <c r="AU113" s="17"/>
      <c r="AV113" s="17"/>
      <c r="AW113" s="17"/>
      <c r="AX113" s="17"/>
      <c r="AY113" s="17"/>
      <c r="AZ113" s="17"/>
      <c r="BA113" s="17"/>
      <c r="BB113" s="17"/>
      <c r="BC113" s="17"/>
      <c r="BD113" s="17"/>
      <c r="BE113" s="17"/>
      <c r="BF113" s="17"/>
      <c r="BG113" s="17"/>
      <c r="BH113" s="17"/>
      <c r="BI113" s="17"/>
      <c r="BJ113" s="17"/>
      <c r="BK113" s="17"/>
      <c r="BL113" s="17"/>
      <c r="BM113" s="17"/>
      <c r="BN113" s="17"/>
      <c r="BO113" s="17"/>
      <c r="BP113" s="17"/>
      <c r="BQ113" s="17"/>
      <c r="BR113" s="17"/>
      <c r="BS113" s="17"/>
      <c r="BT113" s="17"/>
      <c r="BU113" s="17"/>
      <c r="BV113" s="17"/>
      <c r="BW113" s="17"/>
      <c r="BX113" s="17"/>
      <c r="BY113" s="17"/>
      <c r="BZ113" s="17"/>
      <c r="CA113" s="17"/>
      <c r="CB113" s="17"/>
      <c r="CC113" s="17"/>
      <c r="CD113" s="17"/>
      <c r="CE113" s="17"/>
      <c r="CF113" s="17"/>
      <c r="CG113" s="17"/>
      <c r="CH113" s="17"/>
      <c r="CI113" s="17"/>
      <c r="CJ113" s="17"/>
      <c r="CK113" s="17"/>
      <c r="CL113" s="17"/>
      <c r="CM113" s="17"/>
      <c r="CN113" s="17"/>
    </row>
    <row r="114" spans="1:92" s="15" customFormat="1" ht="114.75" x14ac:dyDescent="0.25">
      <c r="A114" s="11">
        <f t="shared" si="1"/>
        <v>108</v>
      </c>
      <c r="B114" s="11" t="s">
        <v>38</v>
      </c>
      <c r="C114" s="11" t="s">
        <v>104</v>
      </c>
      <c r="D114" s="11" t="s">
        <v>40</v>
      </c>
      <c r="E114" s="11" t="s">
        <v>500</v>
      </c>
      <c r="F114" s="11" t="s">
        <v>501</v>
      </c>
      <c r="G114" s="11" t="s">
        <v>43</v>
      </c>
      <c r="H114" s="16" t="s">
        <v>502</v>
      </c>
      <c r="I114" s="11" t="s">
        <v>45</v>
      </c>
      <c r="J114" s="29">
        <v>46204</v>
      </c>
      <c r="K114" s="11" t="s">
        <v>466</v>
      </c>
      <c r="L114" s="11" t="s">
        <v>466</v>
      </c>
      <c r="M114" s="11" t="s">
        <v>48</v>
      </c>
      <c r="N114" s="11" t="s">
        <v>49</v>
      </c>
      <c r="O114" s="11" t="s">
        <v>503</v>
      </c>
      <c r="P114" s="11" t="s">
        <v>504</v>
      </c>
      <c r="Q114" s="11" t="s">
        <v>92</v>
      </c>
      <c r="R114" s="11" t="s">
        <v>43</v>
      </c>
      <c r="S114" s="11" t="s">
        <v>53</v>
      </c>
      <c r="T114" s="11" t="s">
        <v>54</v>
      </c>
      <c r="U114" s="11" t="e">
        <f>VLOOKUP(T114,[2]!Confidencialidad[#Data],2,FALSE)</f>
        <v>#REF!</v>
      </c>
      <c r="V114" s="11" t="s">
        <v>55</v>
      </c>
      <c r="W114" s="11" t="e">
        <f>VLOOKUP(V114,[2]!Integridad[#Data],2,FALSE)</f>
        <v>#REF!</v>
      </c>
      <c r="X114" s="11" t="s">
        <v>71</v>
      </c>
      <c r="Y114" s="11" t="e">
        <f>VLOOKUP(X114,[2]!Disponibilidad[#Data],2,FALSE)</f>
        <v>#REF!</v>
      </c>
      <c r="Z114" s="11" t="s">
        <v>71</v>
      </c>
      <c r="AA114" s="30" t="s">
        <v>43</v>
      </c>
      <c r="AB114" s="16" t="s">
        <v>439</v>
      </c>
      <c r="AC114" s="11" t="s">
        <v>505</v>
      </c>
      <c r="AD114" s="16" t="s">
        <v>506</v>
      </c>
      <c r="AE114" s="16" t="s">
        <v>507</v>
      </c>
      <c r="AF114" s="16" t="s">
        <v>508</v>
      </c>
      <c r="AG114" s="16" t="s">
        <v>509</v>
      </c>
      <c r="AH114" s="29">
        <v>46204</v>
      </c>
      <c r="AI114" s="17"/>
      <c r="AJ114" s="17"/>
      <c r="AK114" s="17"/>
      <c r="AL114" s="17"/>
      <c r="AM114" s="17"/>
      <c r="AN114" s="17"/>
      <c r="AO114" s="17"/>
      <c r="AP114" s="17"/>
      <c r="AQ114" s="17"/>
      <c r="AR114" s="17"/>
      <c r="AS114" s="17"/>
      <c r="AT114" s="17"/>
      <c r="AU114" s="17"/>
      <c r="AV114" s="17"/>
      <c r="AW114" s="17"/>
      <c r="AX114" s="17"/>
      <c r="AY114" s="17"/>
      <c r="AZ114" s="17"/>
      <c r="BA114" s="17"/>
      <c r="BB114" s="17"/>
      <c r="BC114" s="17"/>
      <c r="BD114" s="17"/>
      <c r="BE114" s="17"/>
      <c r="BF114" s="17"/>
      <c r="BG114" s="17"/>
      <c r="BH114" s="17"/>
      <c r="BI114" s="17"/>
      <c r="BJ114" s="17"/>
      <c r="BK114" s="17"/>
      <c r="BL114" s="17"/>
      <c r="BM114" s="17"/>
      <c r="BN114" s="17"/>
      <c r="BO114" s="17"/>
      <c r="BP114" s="17"/>
      <c r="BQ114" s="17"/>
      <c r="BR114" s="17"/>
      <c r="BS114" s="17"/>
      <c r="BT114" s="17"/>
      <c r="BU114" s="17"/>
      <c r="BV114" s="17"/>
      <c r="BW114" s="17"/>
      <c r="BX114" s="17"/>
      <c r="BY114" s="17"/>
      <c r="BZ114" s="17"/>
      <c r="CA114" s="17"/>
      <c r="CB114" s="17"/>
      <c r="CC114" s="17"/>
      <c r="CD114" s="17"/>
      <c r="CE114" s="17"/>
      <c r="CF114" s="17"/>
      <c r="CG114" s="17"/>
      <c r="CH114" s="17"/>
      <c r="CI114" s="17"/>
      <c r="CJ114" s="17"/>
      <c r="CK114" s="17"/>
      <c r="CL114" s="17"/>
      <c r="CM114" s="17"/>
      <c r="CN114" s="17"/>
    </row>
    <row r="115" spans="1:92" s="15" customFormat="1" ht="112.9" customHeight="1" x14ac:dyDescent="0.25">
      <c r="A115" s="11">
        <f t="shared" si="1"/>
        <v>109</v>
      </c>
      <c r="B115" s="16" t="s">
        <v>38</v>
      </c>
      <c r="C115" s="11" t="s">
        <v>310</v>
      </c>
      <c r="D115" s="16" t="s">
        <v>328</v>
      </c>
      <c r="E115" s="16" t="s">
        <v>510</v>
      </c>
      <c r="F115" s="16" t="s">
        <v>511</v>
      </c>
      <c r="G115" s="16" t="s">
        <v>43</v>
      </c>
      <c r="H115" s="16" t="s">
        <v>512</v>
      </c>
      <c r="I115" s="16" t="s">
        <v>45</v>
      </c>
      <c r="J115" s="29">
        <v>46204</v>
      </c>
      <c r="K115" s="16" t="s">
        <v>466</v>
      </c>
      <c r="L115" s="16" t="s">
        <v>466</v>
      </c>
      <c r="M115" s="16" t="s">
        <v>48</v>
      </c>
      <c r="N115" s="16" t="s">
        <v>49</v>
      </c>
      <c r="O115" s="11" t="s">
        <v>503</v>
      </c>
      <c r="P115" s="18" t="s">
        <v>513</v>
      </c>
      <c r="Q115" s="11" t="s">
        <v>92</v>
      </c>
      <c r="R115" s="16" t="s">
        <v>43</v>
      </c>
      <c r="S115" s="16" t="s">
        <v>53</v>
      </c>
      <c r="T115" s="16" t="s">
        <v>54</v>
      </c>
      <c r="U115" s="11" t="e">
        <f>VLOOKUP(T115,[2]!Confidencialidad[#Data],2,FALSE)</f>
        <v>#REF!</v>
      </c>
      <c r="V115" s="11" t="s">
        <v>55</v>
      </c>
      <c r="W115" s="11" t="e">
        <f>VLOOKUP(V115,[2]!Integridad[#Data],2,FALSE)</f>
        <v>#REF!</v>
      </c>
      <c r="X115" s="11" t="s">
        <v>71</v>
      </c>
      <c r="Y115" s="11" t="e">
        <f>VLOOKUP(X115,[2]!Disponibilidad[#Data],2,FALSE)</f>
        <v>#REF!</v>
      </c>
      <c r="Z115" s="11" t="s">
        <v>71</v>
      </c>
      <c r="AA115" s="30" t="s">
        <v>43</v>
      </c>
      <c r="AB115" s="16" t="s">
        <v>439</v>
      </c>
      <c r="AC115" s="16" t="s">
        <v>514</v>
      </c>
      <c r="AD115" s="16" t="s">
        <v>506</v>
      </c>
      <c r="AE115" s="16" t="s">
        <v>515</v>
      </c>
      <c r="AF115" s="16" t="s">
        <v>508</v>
      </c>
      <c r="AG115" s="16" t="s">
        <v>509</v>
      </c>
      <c r="AH115" s="29">
        <v>46204</v>
      </c>
      <c r="AI115" s="17"/>
      <c r="AJ115" s="17"/>
      <c r="AK115" s="17"/>
      <c r="AL115" s="17"/>
      <c r="AM115" s="17"/>
      <c r="AN115" s="17"/>
      <c r="AO115" s="17"/>
      <c r="AP115" s="17"/>
      <c r="AQ115" s="17"/>
      <c r="AR115" s="17"/>
      <c r="AS115" s="17"/>
      <c r="AT115" s="17"/>
      <c r="AU115" s="17"/>
      <c r="AV115" s="17"/>
      <c r="AW115" s="17"/>
      <c r="AX115" s="17"/>
      <c r="AY115" s="17"/>
      <c r="AZ115" s="17"/>
      <c r="BA115" s="17"/>
      <c r="BB115" s="17"/>
      <c r="BC115" s="17"/>
      <c r="BD115" s="17"/>
      <c r="BE115" s="17"/>
      <c r="BF115" s="17"/>
      <c r="BG115" s="17"/>
      <c r="BH115" s="17"/>
      <c r="BI115" s="17"/>
      <c r="BJ115" s="17"/>
      <c r="BK115" s="17"/>
      <c r="BL115" s="17"/>
      <c r="BM115" s="17"/>
      <c r="BN115" s="17"/>
      <c r="BO115" s="17"/>
      <c r="BP115" s="17"/>
      <c r="BQ115" s="17"/>
      <c r="BR115" s="17"/>
      <c r="BS115" s="17"/>
      <c r="BT115" s="17"/>
      <c r="BU115" s="17"/>
      <c r="BV115" s="17"/>
      <c r="BW115" s="17"/>
      <c r="BX115" s="17"/>
      <c r="BY115" s="17"/>
      <c r="BZ115" s="17"/>
      <c r="CA115" s="17"/>
      <c r="CB115" s="17"/>
      <c r="CC115" s="17"/>
      <c r="CD115" s="17"/>
      <c r="CE115" s="17"/>
      <c r="CF115" s="17"/>
      <c r="CG115" s="17"/>
      <c r="CH115" s="17"/>
      <c r="CI115" s="17"/>
      <c r="CJ115" s="17"/>
      <c r="CK115" s="17"/>
      <c r="CL115" s="17"/>
      <c r="CM115" s="17"/>
      <c r="CN115" s="17"/>
    </row>
    <row r="116" spans="1:92" s="15" customFormat="1" ht="108" customHeight="1" x14ac:dyDescent="0.25">
      <c r="A116" s="11">
        <f t="shared" si="1"/>
        <v>110</v>
      </c>
      <c r="B116" s="16" t="s">
        <v>38</v>
      </c>
      <c r="C116" s="11" t="s">
        <v>305</v>
      </c>
      <c r="D116" s="16" t="s">
        <v>40</v>
      </c>
      <c r="E116" s="16" t="s">
        <v>516</v>
      </c>
      <c r="F116" s="16" t="s">
        <v>517</v>
      </c>
      <c r="G116" s="16" t="s">
        <v>43</v>
      </c>
      <c r="H116" s="16" t="s">
        <v>518</v>
      </c>
      <c r="I116" s="16" t="s">
        <v>45</v>
      </c>
      <c r="J116" s="29">
        <v>46204</v>
      </c>
      <c r="K116" s="16" t="s">
        <v>466</v>
      </c>
      <c r="L116" s="16" t="s">
        <v>466</v>
      </c>
      <c r="M116" s="16" t="s">
        <v>48</v>
      </c>
      <c r="N116" s="16" t="s">
        <v>49</v>
      </c>
      <c r="O116" s="11" t="s">
        <v>503</v>
      </c>
      <c r="P116" s="18" t="s">
        <v>513</v>
      </c>
      <c r="Q116" s="11" t="s">
        <v>92</v>
      </c>
      <c r="R116" s="16" t="s">
        <v>43</v>
      </c>
      <c r="S116" s="16" t="s">
        <v>53</v>
      </c>
      <c r="T116" s="16" t="s">
        <v>54</v>
      </c>
      <c r="U116" s="11" t="e">
        <f>VLOOKUP(T116,[2]!Confidencialidad[#Data],2,FALSE)</f>
        <v>#REF!</v>
      </c>
      <c r="V116" s="11" t="s">
        <v>55</v>
      </c>
      <c r="W116" s="11" t="e">
        <f>VLOOKUP(V116,[2]!Integridad[#Data],2,FALSE)</f>
        <v>#REF!</v>
      </c>
      <c r="X116" s="11" t="s">
        <v>71</v>
      </c>
      <c r="Y116" s="11" t="e">
        <f>VLOOKUP(X116,[2]!Disponibilidad[#Data],2,FALSE)</f>
        <v>#REF!</v>
      </c>
      <c r="Z116" s="11" t="s">
        <v>71</v>
      </c>
      <c r="AA116" s="16" t="s">
        <v>43</v>
      </c>
      <c r="AB116" s="16" t="s">
        <v>439</v>
      </c>
      <c r="AC116" s="16" t="s">
        <v>514</v>
      </c>
      <c r="AD116" s="16" t="s">
        <v>506</v>
      </c>
      <c r="AE116" s="16" t="s">
        <v>519</v>
      </c>
      <c r="AF116" s="16" t="s">
        <v>60</v>
      </c>
      <c r="AG116" s="16" t="s">
        <v>509</v>
      </c>
      <c r="AH116" s="29">
        <v>46204</v>
      </c>
      <c r="AI116" s="17"/>
      <c r="AJ116" s="17"/>
      <c r="AK116" s="17"/>
      <c r="AL116" s="17"/>
      <c r="AM116" s="17"/>
      <c r="AN116" s="17"/>
      <c r="AO116" s="17"/>
      <c r="AP116" s="17"/>
      <c r="AQ116" s="17"/>
      <c r="AR116" s="17"/>
      <c r="AS116" s="17"/>
      <c r="AT116" s="17"/>
      <c r="AU116" s="17"/>
      <c r="AV116" s="17"/>
      <c r="AW116" s="17"/>
      <c r="AX116" s="17"/>
      <c r="AY116" s="17"/>
      <c r="AZ116" s="17"/>
      <c r="BA116" s="17"/>
      <c r="BB116" s="17"/>
      <c r="BC116" s="17"/>
      <c r="BD116" s="17"/>
      <c r="BE116" s="17"/>
      <c r="BF116" s="17"/>
      <c r="BG116" s="17"/>
      <c r="BH116" s="17"/>
      <c r="BI116" s="17"/>
      <c r="BJ116" s="17"/>
      <c r="BK116" s="17"/>
      <c r="BL116" s="17"/>
      <c r="BM116" s="17"/>
      <c r="BN116" s="17"/>
      <c r="BO116" s="17"/>
      <c r="BP116" s="17"/>
      <c r="BQ116" s="17"/>
      <c r="BR116" s="17"/>
      <c r="BS116" s="17"/>
      <c r="BT116" s="17"/>
      <c r="BU116" s="17"/>
      <c r="BV116" s="17"/>
      <c r="BW116" s="17"/>
      <c r="BX116" s="17"/>
      <c r="BY116" s="17"/>
      <c r="BZ116" s="17"/>
      <c r="CA116" s="17"/>
      <c r="CB116" s="17"/>
      <c r="CC116" s="17"/>
      <c r="CD116" s="17"/>
      <c r="CE116" s="17"/>
      <c r="CF116" s="17"/>
      <c r="CG116" s="17"/>
      <c r="CH116" s="17"/>
      <c r="CI116" s="17"/>
      <c r="CJ116" s="17"/>
      <c r="CK116" s="17"/>
      <c r="CL116" s="17"/>
      <c r="CM116" s="17"/>
      <c r="CN116" s="17"/>
    </row>
    <row r="117" spans="1:92" s="15" customFormat="1" ht="111" customHeight="1" x14ac:dyDescent="0.25">
      <c r="A117" s="11">
        <f t="shared" si="1"/>
        <v>111</v>
      </c>
      <c r="B117" s="16" t="s">
        <v>38</v>
      </c>
      <c r="C117" s="11" t="s">
        <v>310</v>
      </c>
      <c r="D117" s="16" t="s">
        <v>40</v>
      </c>
      <c r="E117" s="16" t="s">
        <v>520</v>
      </c>
      <c r="F117" s="16" t="s">
        <v>521</v>
      </c>
      <c r="G117" s="16" t="s">
        <v>53</v>
      </c>
      <c r="H117" s="16" t="s">
        <v>522</v>
      </c>
      <c r="I117" s="16" t="s">
        <v>465</v>
      </c>
      <c r="J117" s="29">
        <v>46204</v>
      </c>
      <c r="K117" s="16" t="s">
        <v>466</v>
      </c>
      <c r="L117" s="16" t="s">
        <v>466</v>
      </c>
      <c r="M117" s="16" t="s">
        <v>48</v>
      </c>
      <c r="N117" s="11" t="s">
        <v>67</v>
      </c>
      <c r="O117" s="16" t="s">
        <v>523</v>
      </c>
      <c r="P117" s="42" t="s">
        <v>524</v>
      </c>
      <c r="Q117" s="11" t="s">
        <v>69</v>
      </c>
      <c r="R117" s="11" t="s">
        <v>43</v>
      </c>
      <c r="S117" s="11" t="s">
        <v>53</v>
      </c>
      <c r="T117" s="16" t="s">
        <v>54</v>
      </c>
      <c r="U117" s="11" t="e">
        <f>VLOOKUP(T117,[2]!Confidencialidad[#Data],2,FALSE)</f>
        <v>#REF!</v>
      </c>
      <c r="V117" s="11" t="s">
        <v>55</v>
      </c>
      <c r="W117" s="11" t="e">
        <f>VLOOKUP(V117,[2]!Integridad[#Data],2,FALSE)</f>
        <v>#REF!</v>
      </c>
      <c r="X117" s="11" t="s">
        <v>71</v>
      </c>
      <c r="Y117" s="11" t="e">
        <f>VLOOKUP(X117,[2]!Disponibilidad[#Data],2,FALSE)</f>
        <v>#REF!</v>
      </c>
      <c r="Z117" s="11" t="s">
        <v>71</v>
      </c>
      <c r="AA117" s="16" t="s">
        <v>43</v>
      </c>
      <c r="AB117" s="16" t="s">
        <v>439</v>
      </c>
      <c r="AC117" s="16" t="s">
        <v>514</v>
      </c>
      <c r="AD117" s="16" t="s">
        <v>506</v>
      </c>
      <c r="AE117" s="16" t="s">
        <v>525</v>
      </c>
      <c r="AF117" s="16" t="s">
        <v>60</v>
      </c>
      <c r="AG117" s="16" t="s">
        <v>61</v>
      </c>
      <c r="AH117" s="29">
        <v>46204</v>
      </c>
      <c r="AI117" s="17"/>
      <c r="AJ117" s="17"/>
      <c r="AK117" s="17"/>
      <c r="AL117" s="17"/>
      <c r="AM117" s="17"/>
      <c r="AN117" s="17"/>
      <c r="AO117" s="17"/>
      <c r="AP117" s="17"/>
      <c r="AQ117" s="17"/>
      <c r="AR117" s="17"/>
      <c r="AS117" s="17"/>
      <c r="AT117" s="17"/>
      <c r="AU117" s="17"/>
      <c r="AV117" s="17"/>
      <c r="AW117" s="17"/>
      <c r="AX117" s="17"/>
      <c r="AY117" s="17"/>
      <c r="AZ117" s="17"/>
      <c r="BA117" s="17"/>
      <c r="BB117" s="17"/>
      <c r="BC117" s="17"/>
      <c r="BD117" s="17"/>
      <c r="BE117" s="17"/>
      <c r="BF117" s="17"/>
      <c r="BG117" s="17"/>
      <c r="BH117" s="17"/>
      <c r="BI117" s="17"/>
      <c r="BJ117" s="17"/>
      <c r="BK117" s="17"/>
      <c r="BL117" s="17"/>
      <c r="BM117" s="17"/>
      <c r="BN117" s="17"/>
      <c r="BO117" s="17"/>
      <c r="BP117" s="17"/>
      <c r="BQ117" s="17"/>
      <c r="BR117" s="17"/>
      <c r="BS117" s="17"/>
      <c r="BT117" s="17"/>
      <c r="BU117" s="17"/>
      <c r="BV117" s="17"/>
      <c r="BW117" s="17"/>
      <c r="BX117" s="17"/>
      <c r="BY117" s="17"/>
      <c r="BZ117" s="17"/>
      <c r="CA117" s="17"/>
      <c r="CB117" s="17"/>
      <c r="CC117" s="17"/>
      <c r="CD117" s="17"/>
      <c r="CE117" s="17"/>
      <c r="CF117" s="17"/>
      <c r="CG117" s="17"/>
      <c r="CH117" s="17"/>
      <c r="CI117" s="17"/>
      <c r="CJ117" s="17"/>
      <c r="CK117" s="17"/>
      <c r="CL117" s="17"/>
      <c r="CM117" s="17"/>
      <c r="CN117" s="17"/>
    </row>
    <row r="118" spans="1:92" s="15" customFormat="1" ht="117.6" customHeight="1" x14ac:dyDescent="0.25">
      <c r="A118" s="11">
        <f t="shared" si="1"/>
        <v>112</v>
      </c>
      <c r="B118" s="16" t="s">
        <v>38</v>
      </c>
      <c r="C118" s="16" t="s">
        <v>300</v>
      </c>
      <c r="D118" s="16" t="s">
        <v>321</v>
      </c>
      <c r="E118" s="16" t="s">
        <v>526</v>
      </c>
      <c r="F118" s="16" t="s">
        <v>527</v>
      </c>
      <c r="G118" s="16" t="s">
        <v>53</v>
      </c>
      <c r="H118" s="16" t="s">
        <v>522</v>
      </c>
      <c r="I118" s="16" t="s">
        <v>45</v>
      </c>
      <c r="J118" s="43">
        <v>45972</v>
      </c>
      <c r="K118" s="16" t="s">
        <v>466</v>
      </c>
      <c r="L118" s="16" t="s">
        <v>466</v>
      </c>
      <c r="M118" s="16" t="s">
        <v>48</v>
      </c>
      <c r="N118" s="16" t="s">
        <v>67</v>
      </c>
      <c r="O118" s="16" t="s">
        <v>523</v>
      </c>
      <c r="P118" s="42" t="s">
        <v>528</v>
      </c>
      <c r="Q118" s="11" t="s">
        <v>92</v>
      </c>
      <c r="R118" s="11" t="s">
        <v>43</v>
      </c>
      <c r="S118" s="11" t="s">
        <v>43</v>
      </c>
      <c r="T118" s="11" t="s">
        <v>70</v>
      </c>
      <c r="U118" s="11" t="e">
        <f>VLOOKUP(T118,[2]!Confidencialidad[#Data],2,FALSE)</f>
        <v>#REF!</v>
      </c>
      <c r="V118" s="11" t="s">
        <v>55</v>
      </c>
      <c r="W118" s="11" t="e">
        <f>VLOOKUP(V118,[2]!Integridad[#Data],2,FALSE)</f>
        <v>#REF!</v>
      </c>
      <c r="X118" s="11" t="s">
        <v>71</v>
      </c>
      <c r="Y118" s="11" t="e">
        <f>VLOOKUP(X118,[2]!Disponibilidad[#Data],2,FALSE)</f>
        <v>#REF!</v>
      </c>
      <c r="Z118" s="11" t="s">
        <v>71</v>
      </c>
      <c r="AA118" s="11" t="s">
        <v>53</v>
      </c>
      <c r="AB118" s="11" t="s">
        <v>40</v>
      </c>
      <c r="AC118" s="16" t="s">
        <v>40</v>
      </c>
      <c r="AD118" s="16" t="s">
        <v>40</v>
      </c>
      <c r="AE118" s="16" t="s">
        <v>40</v>
      </c>
      <c r="AF118" s="16" t="s">
        <v>40</v>
      </c>
      <c r="AG118" s="16" t="s">
        <v>61</v>
      </c>
      <c r="AH118" s="29">
        <v>45972</v>
      </c>
      <c r="AI118" s="17"/>
      <c r="AJ118" s="17"/>
      <c r="AK118" s="17"/>
      <c r="AL118" s="17"/>
      <c r="AM118" s="17"/>
      <c r="AN118" s="17"/>
      <c r="AO118" s="17"/>
      <c r="AP118" s="17"/>
      <c r="AQ118" s="17"/>
      <c r="AR118" s="17"/>
      <c r="AS118" s="17"/>
      <c r="AT118" s="17"/>
      <c r="AU118" s="17"/>
      <c r="AV118" s="17"/>
      <c r="AW118" s="17"/>
      <c r="AX118" s="17"/>
      <c r="AY118" s="17"/>
      <c r="AZ118" s="17"/>
      <c r="BA118" s="17"/>
      <c r="BB118" s="17"/>
      <c r="BC118" s="17"/>
      <c r="BD118" s="17"/>
      <c r="BE118" s="17"/>
      <c r="BF118" s="17"/>
      <c r="BG118" s="17"/>
      <c r="BH118" s="17"/>
      <c r="BI118" s="17"/>
      <c r="BJ118" s="17"/>
      <c r="BK118" s="17"/>
      <c r="BL118" s="17"/>
      <c r="BM118" s="17"/>
      <c r="BN118" s="17"/>
      <c r="BO118" s="17"/>
      <c r="BP118" s="17"/>
      <c r="BQ118" s="17"/>
      <c r="BR118" s="17"/>
      <c r="BS118" s="17"/>
      <c r="BT118" s="17"/>
      <c r="BU118" s="17"/>
      <c r="BV118" s="17"/>
      <c r="BW118" s="17"/>
      <c r="BX118" s="17"/>
      <c r="BY118" s="17"/>
      <c r="BZ118" s="17"/>
      <c r="CA118" s="17"/>
      <c r="CB118" s="17"/>
      <c r="CC118" s="17"/>
      <c r="CD118" s="17"/>
      <c r="CE118" s="17"/>
      <c r="CF118" s="17"/>
      <c r="CG118" s="17"/>
      <c r="CH118" s="17"/>
      <c r="CI118" s="17"/>
      <c r="CJ118" s="17"/>
      <c r="CK118" s="17"/>
      <c r="CL118" s="17"/>
      <c r="CM118" s="17"/>
      <c r="CN118" s="17"/>
    </row>
    <row r="119" spans="1:92" s="15" customFormat="1" ht="153" x14ac:dyDescent="0.25">
      <c r="A119" s="11">
        <f t="shared" si="1"/>
        <v>113</v>
      </c>
      <c r="B119" s="11" t="s">
        <v>38</v>
      </c>
      <c r="C119" s="11" t="s">
        <v>104</v>
      </c>
      <c r="D119" s="11" t="s">
        <v>40</v>
      </c>
      <c r="E119" s="11" t="s">
        <v>529</v>
      </c>
      <c r="F119" s="11" t="s">
        <v>530</v>
      </c>
      <c r="G119" s="11" t="s">
        <v>53</v>
      </c>
      <c r="H119" s="16" t="s">
        <v>522</v>
      </c>
      <c r="I119" s="16" t="s">
        <v>45</v>
      </c>
      <c r="J119" s="29">
        <v>46204</v>
      </c>
      <c r="K119" s="16" t="s">
        <v>466</v>
      </c>
      <c r="L119" s="16" t="s">
        <v>466</v>
      </c>
      <c r="M119" s="16" t="s">
        <v>48</v>
      </c>
      <c r="N119" s="16" t="s">
        <v>67</v>
      </c>
      <c r="O119" s="16" t="s">
        <v>523</v>
      </c>
      <c r="P119" s="18" t="s">
        <v>531</v>
      </c>
      <c r="Q119" s="11" t="s">
        <v>92</v>
      </c>
      <c r="R119" s="11" t="s">
        <v>43</v>
      </c>
      <c r="S119" s="11" t="s">
        <v>53</v>
      </c>
      <c r="T119" s="11" t="s">
        <v>54</v>
      </c>
      <c r="U119" s="11" t="e">
        <f>VLOOKUP(T119,[2]!Confidencialidad[#Data],2,FALSE)</f>
        <v>#REF!</v>
      </c>
      <c r="V119" s="11" t="s">
        <v>55</v>
      </c>
      <c r="W119" s="11" t="e">
        <f>VLOOKUP(V119,[2]!Integridad[#Data],2,FALSE)</f>
        <v>#REF!</v>
      </c>
      <c r="X119" s="11" t="s">
        <v>71</v>
      </c>
      <c r="Y119" s="11" t="e">
        <f>VLOOKUP(X119,[2]!Disponibilidad[#Data],2,FALSE)</f>
        <v>#REF!</v>
      </c>
      <c r="Z119" s="11" t="s">
        <v>71</v>
      </c>
      <c r="AA119" s="16" t="s">
        <v>43</v>
      </c>
      <c r="AB119" s="16" t="s">
        <v>439</v>
      </c>
      <c r="AC119" s="16" t="s">
        <v>514</v>
      </c>
      <c r="AD119" s="16" t="s">
        <v>506</v>
      </c>
      <c r="AE119" s="16" t="s">
        <v>515</v>
      </c>
      <c r="AF119" s="16" t="s">
        <v>508</v>
      </c>
      <c r="AG119" s="16" t="s">
        <v>509</v>
      </c>
      <c r="AH119" s="29">
        <v>46204</v>
      </c>
      <c r="AI119" s="17"/>
      <c r="AJ119" s="17"/>
      <c r="AK119" s="17"/>
      <c r="AL119" s="17"/>
      <c r="AM119" s="17"/>
      <c r="AN119" s="17"/>
      <c r="AO119" s="17"/>
      <c r="AP119" s="17"/>
      <c r="AQ119" s="17"/>
      <c r="AR119" s="17"/>
      <c r="AS119" s="17"/>
      <c r="AT119" s="17"/>
      <c r="AU119" s="17"/>
      <c r="AV119" s="17"/>
      <c r="AW119" s="17"/>
      <c r="AX119" s="17"/>
      <c r="AY119" s="17"/>
      <c r="AZ119" s="17"/>
      <c r="BA119" s="17"/>
      <c r="BB119" s="17"/>
      <c r="BC119" s="17"/>
      <c r="BD119" s="17"/>
      <c r="BE119" s="17"/>
      <c r="BF119" s="17"/>
      <c r="BG119" s="17"/>
      <c r="BH119" s="17"/>
      <c r="BI119" s="17"/>
      <c r="BJ119" s="17"/>
      <c r="BK119" s="17"/>
      <c r="BL119" s="17"/>
      <c r="BM119" s="17"/>
      <c r="BN119" s="17"/>
      <c r="BO119" s="17"/>
      <c r="BP119" s="17"/>
      <c r="BQ119" s="17"/>
      <c r="BR119" s="17"/>
      <c r="BS119" s="17"/>
      <c r="BT119" s="17"/>
      <c r="BU119" s="17"/>
      <c r="BV119" s="17"/>
      <c r="BW119" s="17"/>
      <c r="BX119" s="17"/>
      <c r="BY119" s="17"/>
      <c r="BZ119" s="17"/>
      <c r="CA119" s="17"/>
      <c r="CB119" s="17"/>
      <c r="CC119" s="17"/>
      <c r="CD119" s="17"/>
      <c r="CE119" s="17"/>
      <c r="CF119" s="17"/>
      <c r="CG119" s="17"/>
      <c r="CH119" s="17"/>
      <c r="CI119" s="17"/>
      <c r="CJ119" s="17"/>
      <c r="CK119" s="17"/>
      <c r="CL119" s="17"/>
      <c r="CM119" s="17"/>
      <c r="CN119" s="17"/>
    </row>
    <row r="120" spans="1:92" s="17" customFormat="1" ht="76.5" x14ac:dyDescent="0.25">
      <c r="A120" s="11">
        <f t="shared" si="1"/>
        <v>114</v>
      </c>
      <c r="B120" s="18" t="s">
        <v>38</v>
      </c>
      <c r="C120" s="18" t="s">
        <v>104</v>
      </c>
      <c r="D120" s="18" t="s">
        <v>523</v>
      </c>
      <c r="E120" s="16" t="s">
        <v>532</v>
      </c>
      <c r="F120" s="18" t="s">
        <v>532</v>
      </c>
      <c r="G120" s="18" t="s">
        <v>43</v>
      </c>
      <c r="H120" s="18" t="s">
        <v>533</v>
      </c>
      <c r="I120" s="18" t="s">
        <v>456</v>
      </c>
      <c r="J120" s="18" t="s">
        <v>456</v>
      </c>
      <c r="K120" s="18" t="s">
        <v>472</v>
      </c>
      <c r="L120" s="18" t="s">
        <v>472</v>
      </c>
      <c r="M120" s="18" t="s">
        <v>48</v>
      </c>
      <c r="N120" s="18" t="s">
        <v>67</v>
      </c>
      <c r="O120" s="18"/>
      <c r="P120" s="18" t="s">
        <v>43</v>
      </c>
      <c r="Q120" s="18" t="s">
        <v>92</v>
      </c>
      <c r="R120" s="18" t="s">
        <v>43</v>
      </c>
      <c r="S120" s="18" t="s">
        <v>53</v>
      </c>
      <c r="T120" s="18" t="s">
        <v>54</v>
      </c>
      <c r="U120" s="18">
        <v>2</v>
      </c>
      <c r="V120" s="18" t="s">
        <v>55</v>
      </c>
      <c r="W120" s="18">
        <v>3</v>
      </c>
      <c r="X120" s="18" t="s">
        <v>55</v>
      </c>
      <c r="Y120" s="18">
        <v>3</v>
      </c>
      <c r="Z120" s="44" t="s">
        <v>55</v>
      </c>
      <c r="AA120" s="45" t="s">
        <v>43</v>
      </c>
      <c r="AB120" s="45" t="s">
        <v>534</v>
      </c>
      <c r="AC120" s="18" t="s">
        <v>522</v>
      </c>
      <c r="AD120" s="18" t="s">
        <v>522</v>
      </c>
      <c r="AE120" s="18" t="s">
        <v>522</v>
      </c>
      <c r="AF120" s="18" t="s">
        <v>522</v>
      </c>
      <c r="AG120" s="18" t="s">
        <v>522</v>
      </c>
      <c r="AH120" s="20">
        <v>46205</v>
      </c>
    </row>
    <row r="121" spans="1:92" s="17" customFormat="1" ht="51" x14ac:dyDescent="0.25">
      <c r="A121" s="11">
        <f t="shared" si="1"/>
        <v>115</v>
      </c>
      <c r="B121" s="18" t="s">
        <v>38</v>
      </c>
      <c r="C121" s="18" t="s">
        <v>305</v>
      </c>
      <c r="D121" s="18" t="s">
        <v>523</v>
      </c>
      <c r="E121" s="18" t="s">
        <v>535</v>
      </c>
      <c r="F121" s="18" t="s">
        <v>536</v>
      </c>
      <c r="G121" s="18" t="s">
        <v>43</v>
      </c>
      <c r="H121" s="18" t="s">
        <v>537</v>
      </c>
      <c r="I121" s="18" t="s">
        <v>456</v>
      </c>
      <c r="J121" s="18" t="s">
        <v>456</v>
      </c>
      <c r="K121" s="18" t="s">
        <v>472</v>
      </c>
      <c r="L121" s="18" t="s">
        <v>472</v>
      </c>
      <c r="M121" s="18" t="s">
        <v>48</v>
      </c>
      <c r="N121" s="18" t="s">
        <v>49</v>
      </c>
      <c r="O121" s="18"/>
      <c r="P121" s="18" t="s">
        <v>538</v>
      </c>
      <c r="Q121" s="18" t="s">
        <v>92</v>
      </c>
      <c r="R121" s="18" t="s">
        <v>53</v>
      </c>
      <c r="S121" s="18" t="s">
        <v>53</v>
      </c>
      <c r="T121" s="18" t="s">
        <v>54</v>
      </c>
      <c r="U121" s="18">
        <v>2</v>
      </c>
      <c r="V121" s="18" t="s">
        <v>55</v>
      </c>
      <c r="W121" s="18">
        <v>3</v>
      </c>
      <c r="X121" s="18" t="s">
        <v>71</v>
      </c>
      <c r="Y121" s="18">
        <v>2</v>
      </c>
      <c r="Z121" s="18" t="s">
        <v>71</v>
      </c>
      <c r="AA121" s="18" t="s">
        <v>43</v>
      </c>
      <c r="AB121" s="18" t="s">
        <v>435</v>
      </c>
      <c r="AC121" s="18" t="s">
        <v>522</v>
      </c>
      <c r="AD121" s="18" t="s">
        <v>522</v>
      </c>
      <c r="AE121" s="18" t="s">
        <v>522</v>
      </c>
      <c r="AF121" s="18" t="s">
        <v>522</v>
      </c>
      <c r="AG121" s="18" t="s">
        <v>522</v>
      </c>
      <c r="AH121" s="20">
        <v>46205</v>
      </c>
    </row>
    <row r="122" spans="1:92" s="17" customFormat="1" ht="89.25" x14ac:dyDescent="0.25">
      <c r="A122" s="11">
        <f t="shared" si="1"/>
        <v>116</v>
      </c>
      <c r="B122" s="18" t="s">
        <v>38</v>
      </c>
      <c r="C122" s="18" t="s">
        <v>308</v>
      </c>
      <c r="D122" s="18" t="s">
        <v>523</v>
      </c>
      <c r="E122" s="18" t="s">
        <v>539</v>
      </c>
      <c r="F122" s="18" t="s">
        <v>539</v>
      </c>
      <c r="G122" s="18" t="s">
        <v>43</v>
      </c>
      <c r="H122" s="18" t="s">
        <v>540</v>
      </c>
      <c r="I122" s="18" t="s">
        <v>456</v>
      </c>
      <c r="J122" s="18" t="s">
        <v>456</v>
      </c>
      <c r="K122" s="18" t="s">
        <v>472</v>
      </c>
      <c r="L122" s="18" t="s">
        <v>472</v>
      </c>
      <c r="M122" s="18" t="s">
        <v>48</v>
      </c>
      <c r="N122" s="18" t="s">
        <v>49</v>
      </c>
      <c r="O122" s="18"/>
      <c r="P122" s="18" t="s">
        <v>43</v>
      </c>
      <c r="Q122" s="18" t="s">
        <v>92</v>
      </c>
      <c r="R122" s="18" t="s">
        <v>53</v>
      </c>
      <c r="S122" s="18" t="s">
        <v>53</v>
      </c>
      <c r="T122" s="18" t="s">
        <v>54</v>
      </c>
      <c r="U122" s="18"/>
      <c r="V122" s="18" t="s">
        <v>55</v>
      </c>
      <c r="W122" s="18"/>
      <c r="X122" s="18" t="s">
        <v>55</v>
      </c>
      <c r="Y122" s="18"/>
      <c r="Z122" s="18" t="s">
        <v>55</v>
      </c>
      <c r="AA122" s="18" t="s">
        <v>43</v>
      </c>
      <c r="AB122" s="45" t="s">
        <v>541</v>
      </c>
      <c r="AC122" s="18" t="s">
        <v>522</v>
      </c>
      <c r="AD122" s="18" t="s">
        <v>522</v>
      </c>
      <c r="AE122" s="18" t="s">
        <v>522</v>
      </c>
      <c r="AF122" s="18" t="s">
        <v>522</v>
      </c>
      <c r="AG122" s="18" t="s">
        <v>522</v>
      </c>
      <c r="AH122" s="20">
        <v>46205</v>
      </c>
    </row>
    <row r="123" spans="1:92" s="17" customFormat="1" ht="140.25" x14ac:dyDescent="0.25">
      <c r="A123" s="11">
        <f t="shared" si="1"/>
        <v>117</v>
      </c>
      <c r="B123" s="18" t="s">
        <v>431</v>
      </c>
      <c r="C123" s="18" t="s">
        <v>76</v>
      </c>
      <c r="D123" s="18" t="s">
        <v>40</v>
      </c>
      <c r="E123" s="18" t="s">
        <v>542</v>
      </c>
      <c r="F123" s="18" t="s">
        <v>543</v>
      </c>
      <c r="G123" s="18" t="s">
        <v>53</v>
      </c>
      <c r="H123" s="18" t="s">
        <v>40</v>
      </c>
      <c r="I123" s="18" t="s">
        <v>45</v>
      </c>
      <c r="J123" s="20">
        <v>43496</v>
      </c>
      <c r="K123" s="18" t="s">
        <v>47</v>
      </c>
      <c r="L123" s="18" t="s">
        <v>47</v>
      </c>
      <c r="M123" s="18" t="s">
        <v>48</v>
      </c>
      <c r="N123" s="18" t="s">
        <v>52</v>
      </c>
      <c r="O123" s="18" t="s">
        <v>544</v>
      </c>
      <c r="P123" s="18" t="s">
        <v>40</v>
      </c>
      <c r="Q123" s="18" t="s">
        <v>52</v>
      </c>
      <c r="R123" s="18" t="s">
        <v>43</v>
      </c>
      <c r="S123" s="18" t="s">
        <v>53</v>
      </c>
      <c r="T123" s="18" t="s">
        <v>54</v>
      </c>
      <c r="U123" s="18">
        <v>2</v>
      </c>
      <c r="V123" s="18" t="s">
        <v>55</v>
      </c>
      <c r="W123" s="18">
        <v>3</v>
      </c>
      <c r="X123" s="18" t="s">
        <v>71</v>
      </c>
      <c r="Y123" s="18">
        <v>2</v>
      </c>
      <c r="Z123" s="18" t="s">
        <v>71</v>
      </c>
      <c r="AA123" s="18" t="s">
        <v>53</v>
      </c>
      <c r="AB123" s="18" t="s">
        <v>40</v>
      </c>
      <c r="AC123" s="18" t="s">
        <v>545</v>
      </c>
      <c r="AD123" s="18" t="s">
        <v>546</v>
      </c>
      <c r="AE123" s="18" t="s">
        <v>547</v>
      </c>
      <c r="AF123" s="18" t="s">
        <v>492</v>
      </c>
      <c r="AG123" s="18" t="s">
        <v>493</v>
      </c>
      <c r="AH123" s="20">
        <v>46196</v>
      </c>
    </row>
    <row r="124" spans="1:92" s="17" customFormat="1" ht="140.25" x14ac:dyDescent="0.25">
      <c r="A124" s="11">
        <f t="shared" si="1"/>
        <v>118</v>
      </c>
      <c r="B124" s="18" t="s">
        <v>431</v>
      </c>
      <c r="C124" s="18" t="s">
        <v>76</v>
      </c>
      <c r="D124" s="18" t="s">
        <v>40</v>
      </c>
      <c r="E124" s="18" t="s">
        <v>548</v>
      </c>
      <c r="F124" s="18" t="s">
        <v>549</v>
      </c>
      <c r="G124" s="18" t="s">
        <v>53</v>
      </c>
      <c r="H124" s="18" t="s">
        <v>40</v>
      </c>
      <c r="I124" s="18" t="s">
        <v>45</v>
      </c>
      <c r="J124" s="20">
        <v>43496</v>
      </c>
      <c r="K124" s="18" t="s">
        <v>47</v>
      </c>
      <c r="L124" s="18" t="s">
        <v>47</v>
      </c>
      <c r="M124" s="18" t="s">
        <v>48</v>
      </c>
      <c r="N124" s="18" t="s">
        <v>52</v>
      </c>
      <c r="O124" s="18" t="s">
        <v>544</v>
      </c>
      <c r="P124" s="18" t="s">
        <v>40</v>
      </c>
      <c r="Q124" s="18" t="s">
        <v>52</v>
      </c>
      <c r="R124" s="18" t="s">
        <v>43</v>
      </c>
      <c r="S124" s="18" t="s">
        <v>53</v>
      </c>
      <c r="T124" s="18" t="s">
        <v>54</v>
      </c>
      <c r="U124" s="18">
        <v>2</v>
      </c>
      <c r="V124" s="18" t="s">
        <v>55</v>
      </c>
      <c r="W124" s="18">
        <v>3</v>
      </c>
      <c r="X124" s="18" t="s">
        <v>71</v>
      </c>
      <c r="Y124" s="18">
        <v>2</v>
      </c>
      <c r="Z124" s="18" t="s">
        <v>71</v>
      </c>
      <c r="AA124" s="18" t="s">
        <v>53</v>
      </c>
      <c r="AB124" s="18" t="s">
        <v>40</v>
      </c>
      <c r="AC124" s="18" t="s">
        <v>545</v>
      </c>
      <c r="AD124" s="18" t="s">
        <v>546</v>
      </c>
      <c r="AE124" s="18" t="s">
        <v>547</v>
      </c>
      <c r="AF124" s="18" t="s">
        <v>492</v>
      </c>
      <c r="AG124" s="18" t="s">
        <v>493</v>
      </c>
      <c r="AH124" s="20">
        <v>46196</v>
      </c>
    </row>
    <row r="125" spans="1:92" s="17" customFormat="1" ht="140.25" x14ac:dyDescent="0.25">
      <c r="A125" s="11">
        <f t="shared" si="1"/>
        <v>119</v>
      </c>
      <c r="B125" s="18" t="s">
        <v>431</v>
      </c>
      <c r="C125" s="18" t="s">
        <v>76</v>
      </c>
      <c r="D125" s="18" t="s">
        <v>40</v>
      </c>
      <c r="E125" s="18" t="s">
        <v>550</v>
      </c>
      <c r="F125" s="18" t="s">
        <v>551</v>
      </c>
      <c r="G125" s="18" t="s">
        <v>53</v>
      </c>
      <c r="H125" s="18" t="s">
        <v>40</v>
      </c>
      <c r="I125" s="18" t="s">
        <v>45</v>
      </c>
      <c r="J125" s="20">
        <v>43496</v>
      </c>
      <c r="K125" s="18" t="s">
        <v>47</v>
      </c>
      <c r="L125" s="18" t="s">
        <v>47</v>
      </c>
      <c r="M125" s="18" t="s">
        <v>48</v>
      </c>
      <c r="N125" s="18" t="s">
        <v>52</v>
      </c>
      <c r="O125" s="18" t="s">
        <v>544</v>
      </c>
      <c r="P125" s="18" t="s">
        <v>40</v>
      </c>
      <c r="Q125" s="18" t="s">
        <v>52</v>
      </c>
      <c r="R125" s="18" t="s">
        <v>43</v>
      </c>
      <c r="S125" s="18" t="s">
        <v>53</v>
      </c>
      <c r="T125" s="18" t="s">
        <v>54</v>
      </c>
      <c r="U125" s="18">
        <v>2</v>
      </c>
      <c r="V125" s="18" t="s">
        <v>55</v>
      </c>
      <c r="W125" s="18">
        <v>3</v>
      </c>
      <c r="X125" s="18" t="s">
        <v>55</v>
      </c>
      <c r="Y125" s="18">
        <v>3</v>
      </c>
      <c r="Z125" s="18" t="s">
        <v>55</v>
      </c>
      <c r="AA125" s="18" t="s">
        <v>43</v>
      </c>
      <c r="AB125" s="18" t="s">
        <v>56</v>
      </c>
      <c r="AC125" s="18" t="s">
        <v>545</v>
      </c>
      <c r="AD125" s="18" t="s">
        <v>546</v>
      </c>
      <c r="AE125" s="18" t="s">
        <v>547</v>
      </c>
      <c r="AF125" s="18" t="s">
        <v>492</v>
      </c>
      <c r="AG125" s="18" t="s">
        <v>493</v>
      </c>
      <c r="AH125" s="20">
        <v>46196</v>
      </c>
    </row>
    <row r="126" spans="1:92" s="17" customFormat="1" ht="140.25" x14ac:dyDescent="0.25">
      <c r="A126" s="11">
        <f t="shared" si="1"/>
        <v>120</v>
      </c>
      <c r="B126" s="18" t="s">
        <v>431</v>
      </c>
      <c r="C126" s="18" t="s">
        <v>76</v>
      </c>
      <c r="D126" s="18" t="s">
        <v>40</v>
      </c>
      <c r="E126" s="18" t="s">
        <v>552</v>
      </c>
      <c r="F126" s="18" t="s">
        <v>553</v>
      </c>
      <c r="G126" s="18" t="s">
        <v>53</v>
      </c>
      <c r="H126" s="18" t="s">
        <v>40</v>
      </c>
      <c r="I126" s="18" t="s">
        <v>45</v>
      </c>
      <c r="J126" s="20">
        <v>43496</v>
      </c>
      <c r="K126" s="18" t="s">
        <v>47</v>
      </c>
      <c r="L126" s="18" t="s">
        <v>47</v>
      </c>
      <c r="M126" s="18" t="s">
        <v>48</v>
      </c>
      <c r="N126" s="18" t="s">
        <v>52</v>
      </c>
      <c r="O126" s="18" t="s">
        <v>544</v>
      </c>
      <c r="P126" s="18" t="s">
        <v>40</v>
      </c>
      <c r="Q126" s="18" t="s">
        <v>52</v>
      </c>
      <c r="R126" s="18" t="s">
        <v>43</v>
      </c>
      <c r="S126" s="18" t="s">
        <v>53</v>
      </c>
      <c r="T126" s="18" t="s">
        <v>54</v>
      </c>
      <c r="U126" s="18">
        <v>2</v>
      </c>
      <c r="V126" s="18" t="s">
        <v>71</v>
      </c>
      <c r="W126" s="18">
        <v>2</v>
      </c>
      <c r="X126" s="18" t="s">
        <v>55</v>
      </c>
      <c r="Y126" s="18">
        <v>3</v>
      </c>
      <c r="Z126" s="18" t="s">
        <v>71</v>
      </c>
      <c r="AA126" s="18" t="s">
        <v>43</v>
      </c>
      <c r="AB126" s="18" t="s">
        <v>56</v>
      </c>
      <c r="AC126" s="18" t="s">
        <v>545</v>
      </c>
      <c r="AD126" s="18" t="s">
        <v>546</v>
      </c>
      <c r="AE126" s="18" t="s">
        <v>547</v>
      </c>
      <c r="AF126" s="18" t="s">
        <v>492</v>
      </c>
      <c r="AG126" s="18" t="s">
        <v>493</v>
      </c>
      <c r="AH126" s="20">
        <v>46196</v>
      </c>
    </row>
    <row r="127" spans="1:92" s="17" customFormat="1" ht="140.25" x14ac:dyDescent="0.25">
      <c r="A127" s="11">
        <f t="shared" si="1"/>
        <v>121</v>
      </c>
      <c r="B127" s="18" t="s">
        <v>431</v>
      </c>
      <c r="C127" s="18" t="s">
        <v>76</v>
      </c>
      <c r="D127" s="18" t="s">
        <v>40</v>
      </c>
      <c r="E127" s="18" t="s">
        <v>554</v>
      </c>
      <c r="F127" s="18" t="s">
        <v>555</v>
      </c>
      <c r="G127" s="18" t="s">
        <v>53</v>
      </c>
      <c r="H127" s="18" t="s">
        <v>40</v>
      </c>
      <c r="I127" s="18" t="s">
        <v>45</v>
      </c>
      <c r="J127" s="20">
        <v>43496</v>
      </c>
      <c r="K127" s="18" t="s">
        <v>47</v>
      </c>
      <c r="L127" s="18" t="s">
        <v>47</v>
      </c>
      <c r="M127" s="18" t="s">
        <v>48</v>
      </c>
      <c r="N127" s="18" t="s">
        <v>52</v>
      </c>
      <c r="O127" s="18" t="s">
        <v>544</v>
      </c>
      <c r="P127" s="18" t="s">
        <v>40</v>
      </c>
      <c r="Q127" s="18" t="s">
        <v>52</v>
      </c>
      <c r="R127" s="18" t="s">
        <v>43</v>
      </c>
      <c r="S127" s="18" t="s">
        <v>53</v>
      </c>
      <c r="T127" s="18" t="s">
        <v>54</v>
      </c>
      <c r="U127" s="18">
        <v>2</v>
      </c>
      <c r="V127" s="18" t="s">
        <v>71</v>
      </c>
      <c r="W127" s="18">
        <v>2</v>
      </c>
      <c r="X127" s="18" t="s">
        <v>55</v>
      </c>
      <c r="Y127" s="18">
        <v>3</v>
      </c>
      <c r="Z127" s="18" t="s">
        <v>71</v>
      </c>
      <c r="AA127" s="18" t="s">
        <v>43</v>
      </c>
      <c r="AB127" s="18" t="s">
        <v>56</v>
      </c>
      <c r="AC127" s="18" t="s">
        <v>545</v>
      </c>
      <c r="AD127" s="18" t="s">
        <v>546</v>
      </c>
      <c r="AE127" s="18" t="s">
        <v>547</v>
      </c>
      <c r="AF127" s="18" t="s">
        <v>492</v>
      </c>
      <c r="AG127" s="18" t="s">
        <v>493</v>
      </c>
      <c r="AH127" s="20">
        <v>46196</v>
      </c>
    </row>
    <row r="128" spans="1:92" s="17" customFormat="1" ht="140.25" x14ac:dyDescent="0.25">
      <c r="A128" s="11">
        <f t="shared" si="1"/>
        <v>122</v>
      </c>
      <c r="B128" s="18" t="s">
        <v>431</v>
      </c>
      <c r="C128" s="18" t="s">
        <v>76</v>
      </c>
      <c r="D128" s="18" t="s">
        <v>40</v>
      </c>
      <c r="E128" s="18" t="s">
        <v>556</v>
      </c>
      <c r="F128" s="18" t="s">
        <v>557</v>
      </c>
      <c r="G128" s="18" t="s">
        <v>53</v>
      </c>
      <c r="H128" s="18" t="s">
        <v>40</v>
      </c>
      <c r="I128" s="18" t="s">
        <v>45</v>
      </c>
      <c r="J128" s="20">
        <v>43496</v>
      </c>
      <c r="K128" s="18" t="s">
        <v>47</v>
      </c>
      <c r="L128" s="18" t="s">
        <v>47</v>
      </c>
      <c r="M128" s="18" t="s">
        <v>48</v>
      </c>
      <c r="N128" s="18" t="s">
        <v>52</v>
      </c>
      <c r="O128" s="18" t="s">
        <v>544</v>
      </c>
      <c r="P128" s="18" t="s">
        <v>40</v>
      </c>
      <c r="Q128" s="18" t="s">
        <v>52</v>
      </c>
      <c r="R128" s="18" t="s">
        <v>43</v>
      </c>
      <c r="S128" s="18" t="s">
        <v>53</v>
      </c>
      <c r="T128" s="18" t="s">
        <v>54</v>
      </c>
      <c r="U128" s="18">
        <v>2</v>
      </c>
      <c r="V128" s="18" t="s">
        <v>71</v>
      </c>
      <c r="W128" s="18">
        <v>2</v>
      </c>
      <c r="X128" s="18" t="s">
        <v>55</v>
      </c>
      <c r="Y128" s="18">
        <v>3</v>
      </c>
      <c r="Z128" s="18" t="s">
        <v>71</v>
      </c>
      <c r="AA128" s="18" t="s">
        <v>53</v>
      </c>
      <c r="AB128" s="18" t="s">
        <v>40</v>
      </c>
      <c r="AC128" s="18" t="s">
        <v>545</v>
      </c>
      <c r="AD128" s="18" t="s">
        <v>546</v>
      </c>
      <c r="AE128" s="18" t="s">
        <v>547</v>
      </c>
      <c r="AF128" s="18" t="s">
        <v>492</v>
      </c>
      <c r="AG128" s="18" t="s">
        <v>493</v>
      </c>
      <c r="AH128" s="20">
        <v>46196</v>
      </c>
    </row>
    <row r="129" spans="1:34" s="17" customFormat="1" ht="140.25" x14ac:dyDescent="0.25">
      <c r="A129" s="11">
        <f t="shared" si="1"/>
        <v>123</v>
      </c>
      <c r="B129" s="18" t="s">
        <v>431</v>
      </c>
      <c r="C129" s="18" t="s">
        <v>76</v>
      </c>
      <c r="D129" s="18" t="s">
        <v>40</v>
      </c>
      <c r="E129" s="18" t="s">
        <v>558</v>
      </c>
      <c r="F129" s="18" t="s">
        <v>559</v>
      </c>
      <c r="G129" s="18" t="s">
        <v>53</v>
      </c>
      <c r="H129" s="18" t="s">
        <v>40</v>
      </c>
      <c r="I129" s="18" t="s">
        <v>45</v>
      </c>
      <c r="J129" s="20">
        <v>43496</v>
      </c>
      <c r="K129" s="18" t="s">
        <v>47</v>
      </c>
      <c r="L129" s="18" t="s">
        <v>47</v>
      </c>
      <c r="M129" s="18" t="s">
        <v>48</v>
      </c>
      <c r="N129" s="18" t="s">
        <v>52</v>
      </c>
      <c r="O129" s="18" t="s">
        <v>544</v>
      </c>
      <c r="P129" s="18" t="s">
        <v>40</v>
      </c>
      <c r="Q129" s="18" t="s">
        <v>52</v>
      </c>
      <c r="R129" s="18" t="s">
        <v>43</v>
      </c>
      <c r="S129" s="18" t="s">
        <v>53</v>
      </c>
      <c r="T129" s="18" t="s">
        <v>54</v>
      </c>
      <c r="U129" s="18">
        <v>2</v>
      </c>
      <c r="V129" s="18" t="s">
        <v>71</v>
      </c>
      <c r="W129" s="18">
        <v>2</v>
      </c>
      <c r="X129" s="18" t="s">
        <v>55</v>
      </c>
      <c r="Y129" s="18">
        <v>3</v>
      </c>
      <c r="Z129" s="18" t="s">
        <v>71</v>
      </c>
      <c r="AA129" s="18" t="s">
        <v>53</v>
      </c>
      <c r="AB129" s="18" t="s">
        <v>40</v>
      </c>
      <c r="AC129" s="18" t="s">
        <v>545</v>
      </c>
      <c r="AD129" s="18" t="s">
        <v>546</v>
      </c>
      <c r="AE129" s="18" t="s">
        <v>547</v>
      </c>
      <c r="AF129" s="18" t="s">
        <v>492</v>
      </c>
      <c r="AG129" s="18" t="s">
        <v>493</v>
      </c>
      <c r="AH129" s="20">
        <v>46196</v>
      </c>
    </row>
    <row r="130" spans="1:34" s="17" customFormat="1" ht="140.25" x14ac:dyDescent="0.25">
      <c r="A130" s="11">
        <f t="shared" si="1"/>
        <v>124</v>
      </c>
      <c r="B130" s="18" t="s">
        <v>431</v>
      </c>
      <c r="C130" s="18" t="s">
        <v>76</v>
      </c>
      <c r="D130" s="18" t="s">
        <v>40</v>
      </c>
      <c r="E130" s="18" t="s">
        <v>560</v>
      </c>
      <c r="F130" s="18" t="s">
        <v>561</v>
      </c>
      <c r="G130" s="18" t="s">
        <v>53</v>
      </c>
      <c r="H130" s="18" t="s">
        <v>40</v>
      </c>
      <c r="I130" s="18" t="s">
        <v>45</v>
      </c>
      <c r="J130" s="20">
        <v>43496</v>
      </c>
      <c r="K130" s="18" t="s">
        <v>47</v>
      </c>
      <c r="L130" s="18" t="s">
        <v>47</v>
      </c>
      <c r="M130" s="18" t="s">
        <v>48</v>
      </c>
      <c r="N130" s="18" t="s">
        <v>52</v>
      </c>
      <c r="O130" s="18" t="s">
        <v>544</v>
      </c>
      <c r="P130" s="18" t="s">
        <v>40</v>
      </c>
      <c r="Q130" s="18" t="s">
        <v>52</v>
      </c>
      <c r="R130" s="18" t="s">
        <v>43</v>
      </c>
      <c r="S130" s="18" t="s">
        <v>53</v>
      </c>
      <c r="T130" s="18" t="s">
        <v>54</v>
      </c>
      <c r="U130" s="18">
        <v>2</v>
      </c>
      <c r="V130" s="18" t="s">
        <v>71</v>
      </c>
      <c r="W130" s="18">
        <v>2</v>
      </c>
      <c r="X130" s="18" t="s">
        <v>55</v>
      </c>
      <c r="Y130" s="18">
        <v>3</v>
      </c>
      <c r="Z130" s="18" t="s">
        <v>71</v>
      </c>
      <c r="AA130" s="18" t="s">
        <v>53</v>
      </c>
      <c r="AB130" s="18" t="s">
        <v>40</v>
      </c>
      <c r="AC130" s="18" t="s">
        <v>545</v>
      </c>
      <c r="AD130" s="18" t="s">
        <v>546</v>
      </c>
      <c r="AE130" s="18" t="s">
        <v>547</v>
      </c>
      <c r="AF130" s="18" t="s">
        <v>492</v>
      </c>
      <c r="AG130" s="18" t="s">
        <v>493</v>
      </c>
      <c r="AH130" s="20">
        <v>46196</v>
      </c>
    </row>
    <row r="131" spans="1:34" s="17" customFormat="1" ht="140.25" x14ac:dyDescent="0.25">
      <c r="A131" s="11">
        <f t="shared" si="1"/>
        <v>125</v>
      </c>
      <c r="B131" s="18" t="s">
        <v>431</v>
      </c>
      <c r="C131" s="18" t="s">
        <v>76</v>
      </c>
      <c r="D131" s="18" t="s">
        <v>40</v>
      </c>
      <c r="E131" s="18" t="s">
        <v>562</v>
      </c>
      <c r="F131" s="18" t="s">
        <v>563</v>
      </c>
      <c r="G131" s="18" t="s">
        <v>53</v>
      </c>
      <c r="H131" s="18" t="s">
        <v>40</v>
      </c>
      <c r="I131" s="18" t="s">
        <v>45</v>
      </c>
      <c r="J131" s="20">
        <v>43496</v>
      </c>
      <c r="K131" s="18" t="s">
        <v>47</v>
      </c>
      <c r="L131" s="18" t="s">
        <v>47</v>
      </c>
      <c r="M131" s="18" t="s">
        <v>48</v>
      </c>
      <c r="N131" s="18" t="s">
        <v>52</v>
      </c>
      <c r="O131" s="18" t="s">
        <v>544</v>
      </c>
      <c r="P131" s="18" t="s">
        <v>40</v>
      </c>
      <c r="Q131" s="18" t="s">
        <v>52</v>
      </c>
      <c r="R131" s="18" t="s">
        <v>43</v>
      </c>
      <c r="S131" s="18" t="s">
        <v>53</v>
      </c>
      <c r="T131" s="18" t="s">
        <v>54</v>
      </c>
      <c r="U131" s="18">
        <v>2</v>
      </c>
      <c r="V131" s="18" t="s">
        <v>71</v>
      </c>
      <c r="W131" s="18">
        <v>2</v>
      </c>
      <c r="X131" s="18" t="s">
        <v>55</v>
      </c>
      <c r="Y131" s="18">
        <v>3</v>
      </c>
      <c r="Z131" s="18" t="s">
        <v>71</v>
      </c>
      <c r="AA131" s="18" t="s">
        <v>53</v>
      </c>
      <c r="AB131" s="18" t="s">
        <v>40</v>
      </c>
      <c r="AC131" s="18" t="s">
        <v>545</v>
      </c>
      <c r="AD131" s="18" t="s">
        <v>546</v>
      </c>
      <c r="AE131" s="18" t="s">
        <v>547</v>
      </c>
      <c r="AF131" s="18" t="s">
        <v>492</v>
      </c>
      <c r="AG131" s="18" t="s">
        <v>493</v>
      </c>
      <c r="AH131" s="20">
        <v>46196</v>
      </c>
    </row>
    <row r="132" spans="1:34" s="17" customFormat="1" ht="140.25" x14ac:dyDescent="0.25">
      <c r="A132" s="11">
        <f t="shared" si="1"/>
        <v>126</v>
      </c>
      <c r="B132" s="18" t="s">
        <v>431</v>
      </c>
      <c r="C132" s="18" t="s">
        <v>76</v>
      </c>
      <c r="D132" s="18" t="s">
        <v>40</v>
      </c>
      <c r="E132" s="18" t="s">
        <v>564</v>
      </c>
      <c r="F132" s="18" t="s">
        <v>565</v>
      </c>
      <c r="G132" s="18" t="s">
        <v>53</v>
      </c>
      <c r="H132" s="18" t="s">
        <v>40</v>
      </c>
      <c r="I132" s="18" t="s">
        <v>45</v>
      </c>
      <c r="J132" s="20">
        <v>43496</v>
      </c>
      <c r="K132" s="18" t="s">
        <v>47</v>
      </c>
      <c r="L132" s="18" t="s">
        <v>47</v>
      </c>
      <c r="M132" s="18" t="s">
        <v>48</v>
      </c>
      <c r="N132" s="18" t="s">
        <v>52</v>
      </c>
      <c r="O132" s="18" t="s">
        <v>544</v>
      </c>
      <c r="P132" s="18" t="s">
        <v>40</v>
      </c>
      <c r="Q132" s="18" t="s">
        <v>52</v>
      </c>
      <c r="R132" s="18" t="s">
        <v>43</v>
      </c>
      <c r="S132" s="18" t="s">
        <v>53</v>
      </c>
      <c r="T132" s="18" t="s">
        <v>54</v>
      </c>
      <c r="U132" s="18">
        <v>2</v>
      </c>
      <c r="V132" s="18" t="s">
        <v>71</v>
      </c>
      <c r="W132" s="18">
        <v>2</v>
      </c>
      <c r="X132" s="18" t="s">
        <v>55</v>
      </c>
      <c r="Y132" s="18">
        <v>3</v>
      </c>
      <c r="Z132" s="18" t="s">
        <v>71</v>
      </c>
      <c r="AA132" s="18" t="s">
        <v>53</v>
      </c>
      <c r="AB132" s="18" t="s">
        <v>40</v>
      </c>
      <c r="AC132" s="18" t="s">
        <v>545</v>
      </c>
      <c r="AD132" s="18" t="s">
        <v>546</v>
      </c>
      <c r="AE132" s="18" t="s">
        <v>547</v>
      </c>
      <c r="AF132" s="18" t="s">
        <v>492</v>
      </c>
      <c r="AG132" s="18" t="s">
        <v>493</v>
      </c>
      <c r="AH132" s="20">
        <v>46196</v>
      </c>
    </row>
    <row r="133" spans="1:34" s="17" customFormat="1" ht="140.25" x14ac:dyDescent="0.25">
      <c r="A133" s="11">
        <f t="shared" si="1"/>
        <v>127</v>
      </c>
      <c r="B133" s="18" t="s">
        <v>431</v>
      </c>
      <c r="C133" s="18" t="s">
        <v>76</v>
      </c>
      <c r="D133" s="18" t="s">
        <v>40</v>
      </c>
      <c r="E133" s="18" t="s">
        <v>566</v>
      </c>
      <c r="F133" s="18" t="s">
        <v>567</v>
      </c>
      <c r="G133" s="18" t="s">
        <v>53</v>
      </c>
      <c r="H133" s="18" t="s">
        <v>40</v>
      </c>
      <c r="I133" s="18" t="s">
        <v>45</v>
      </c>
      <c r="J133" s="20">
        <v>43496</v>
      </c>
      <c r="K133" s="18" t="s">
        <v>47</v>
      </c>
      <c r="L133" s="18" t="s">
        <v>47</v>
      </c>
      <c r="M133" s="18" t="s">
        <v>48</v>
      </c>
      <c r="N133" s="18" t="s">
        <v>52</v>
      </c>
      <c r="O133" s="18" t="s">
        <v>544</v>
      </c>
      <c r="P133" s="18" t="s">
        <v>40</v>
      </c>
      <c r="Q133" s="18" t="s">
        <v>52</v>
      </c>
      <c r="R133" s="18" t="s">
        <v>43</v>
      </c>
      <c r="S133" s="18" t="s">
        <v>53</v>
      </c>
      <c r="T133" s="18" t="s">
        <v>54</v>
      </c>
      <c r="U133" s="18">
        <v>2</v>
      </c>
      <c r="V133" s="18" t="s">
        <v>71</v>
      </c>
      <c r="W133" s="18">
        <v>2</v>
      </c>
      <c r="X133" s="18" t="s">
        <v>55</v>
      </c>
      <c r="Y133" s="18">
        <v>3</v>
      </c>
      <c r="Z133" s="18" t="s">
        <v>71</v>
      </c>
      <c r="AA133" s="18" t="s">
        <v>53</v>
      </c>
      <c r="AB133" s="18" t="s">
        <v>40</v>
      </c>
      <c r="AC133" s="18" t="s">
        <v>545</v>
      </c>
      <c r="AD133" s="18" t="s">
        <v>546</v>
      </c>
      <c r="AE133" s="18" t="s">
        <v>547</v>
      </c>
      <c r="AF133" s="18" t="s">
        <v>492</v>
      </c>
      <c r="AG133" s="18" t="s">
        <v>493</v>
      </c>
      <c r="AH133" s="20">
        <v>46196</v>
      </c>
    </row>
    <row r="134" spans="1:34" s="17" customFormat="1" ht="140.25" x14ac:dyDescent="0.25">
      <c r="A134" s="11">
        <f t="shared" si="1"/>
        <v>128</v>
      </c>
      <c r="B134" s="18" t="s">
        <v>431</v>
      </c>
      <c r="C134" s="18" t="s">
        <v>76</v>
      </c>
      <c r="D134" s="18" t="s">
        <v>40</v>
      </c>
      <c r="E134" s="18" t="s">
        <v>568</v>
      </c>
      <c r="F134" s="18" t="s">
        <v>569</v>
      </c>
      <c r="G134" s="18" t="s">
        <v>53</v>
      </c>
      <c r="H134" s="18" t="s">
        <v>40</v>
      </c>
      <c r="I134" s="18" t="s">
        <v>45</v>
      </c>
      <c r="J134" s="20">
        <v>43496</v>
      </c>
      <c r="K134" s="18" t="s">
        <v>47</v>
      </c>
      <c r="L134" s="18" t="s">
        <v>47</v>
      </c>
      <c r="M134" s="18" t="s">
        <v>48</v>
      </c>
      <c r="N134" s="18" t="s">
        <v>52</v>
      </c>
      <c r="O134" s="18" t="s">
        <v>544</v>
      </c>
      <c r="P134" s="18" t="s">
        <v>40</v>
      </c>
      <c r="Q134" s="18" t="s">
        <v>52</v>
      </c>
      <c r="R134" s="18" t="s">
        <v>43</v>
      </c>
      <c r="S134" s="18" t="s">
        <v>53</v>
      </c>
      <c r="T134" s="18" t="s">
        <v>54</v>
      </c>
      <c r="U134" s="18">
        <v>2</v>
      </c>
      <c r="V134" s="18" t="s">
        <v>55</v>
      </c>
      <c r="W134" s="18">
        <v>3</v>
      </c>
      <c r="X134" s="18" t="s">
        <v>71</v>
      </c>
      <c r="Y134" s="18">
        <v>2</v>
      </c>
      <c r="Z134" s="18" t="s">
        <v>71</v>
      </c>
      <c r="AA134" s="18" t="s">
        <v>43</v>
      </c>
      <c r="AB134" s="18" t="s">
        <v>56</v>
      </c>
      <c r="AC134" s="18" t="s">
        <v>545</v>
      </c>
      <c r="AD134" s="18" t="s">
        <v>570</v>
      </c>
      <c r="AE134" s="18" t="s">
        <v>547</v>
      </c>
      <c r="AF134" s="18" t="s">
        <v>492</v>
      </c>
      <c r="AG134" s="18" t="s">
        <v>493</v>
      </c>
      <c r="AH134" s="20">
        <v>46196</v>
      </c>
    </row>
    <row r="135" spans="1:34" s="17" customFormat="1" ht="140.25" x14ac:dyDescent="0.25">
      <c r="A135" s="11">
        <f t="shared" si="1"/>
        <v>129</v>
      </c>
      <c r="B135" s="18" t="s">
        <v>431</v>
      </c>
      <c r="C135" s="18" t="s">
        <v>76</v>
      </c>
      <c r="D135" s="18" t="s">
        <v>40</v>
      </c>
      <c r="E135" s="18" t="s">
        <v>571</v>
      </c>
      <c r="F135" s="18" t="s">
        <v>572</v>
      </c>
      <c r="G135" s="18" t="s">
        <v>53</v>
      </c>
      <c r="H135" s="18" t="s">
        <v>40</v>
      </c>
      <c r="I135" s="18" t="s">
        <v>45</v>
      </c>
      <c r="J135" s="20">
        <v>43496</v>
      </c>
      <c r="K135" s="18" t="s">
        <v>47</v>
      </c>
      <c r="L135" s="18" t="s">
        <v>47</v>
      </c>
      <c r="M135" s="18" t="s">
        <v>48</v>
      </c>
      <c r="N135" s="18" t="s">
        <v>52</v>
      </c>
      <c r="O135" s="18" t="s">
        <v>544</v>
      </c>
      <c r="P135" s="18" t="s">
        <v>40</v>
      </c>
      <c r="Q135" s="18" t="s">
        <v>52</v>
      </c>
      <c r="R135" s="18" t="s">
        <v>43</v>
      </c>
      <c r="S135" s="18" t="s">
        <v>53</v>
      </c>
      <c r="T135" s="18" t="s">
        <v>54</v>
      </c>
      <c r="U135" s="18">
        <v>2</v>
      </c>
      <c r="V135" s="18" t="s">
        <v>71</v>
      </c>
      <c r="W135" s="18">
        <v>2</v>
      </c>
      <c r="X135" s="18" t="s">
        <v>71</v>
      </c>
      <c r="Y135" s="18">
        <v>2</v>
      </c>
      <c r="Z135" s="18" t="s">
        <v>71</v>
      </c>
      <c r="AA135" s="18" t="s">
        <v>53</v>
      </c>
      <c r="AB135" s="18" t="s">
        <v>40</v>
      </c>
      <c r="AC135" s="18" t="s">
        <v>545</v>
      </c>
      <c r="AD135" s="18" t="s">
        <v>546</v>
      </c>
      <c r="AE135" s="18" t="s">
        <v>547</v>
      </c>
      <c r="AF135" s="18" t="s">
        <v>492</v>
      </c>
      <c r="AG135" s="18" t="s">
        <v>493</v>
      </c>
      <c r="AH135" s="20">
        <v>46196</v>
      </c>
    </row>
    <row r="136" spans="1:34" s="17" customFormat="1" ht="140.25" x14ac:dyDescent="0.25">
      <c r="A136" s="11">
        <f t="shared" ref="A136:A199" si="2">ROW()-6</f>
        <v>130</v>
      </c>
      <c r="B136" s="18" t="s">
        <v>431</v>
      </c>
      <c r="C136" s="18" t="s">
        <v>76</v>
      </c>
      <c r="D136" s="18" t="s">
        <v>40</v>
      </c>
      <c r="E136" s="18" t="s">
        <v>573</v>
      </c>
      <c r="F136" s="18" t="s">
        <v>574</v>
      </c>
      <c r="G136" s="18" t="s">
        <v>53</v>
      </c>
      <c r="H136" s="18" t="s">
        <v>40</v>
      </c>
      <c r="I136" s="18" t="s">
        <v>45</v>
      </c>
      <c r="J136" s="20">
        <v>43496</v>
      </c>
      <c r="K136" s="18" t="s">
        <v>47</v>
      </c>
      <c r="L136" s="18" t="s">
        <v>47</v>
      </c>
      <c r="M136" s="18" t="s">
        <v>48</v>
      </c>
      <c r="N136" s="18" t="s">
        <v>52</v>
      </c>
      <c r="O136" s="18" t="s">
        <v>544</v>
      </c>
      <c r="P136" s="18" t="s">
        <v>40</v>
      </c>
      <c r="Q136" s="18" t="s">
        <v>52</v>
      </c>
      <c r="R136" s="18" t="s">
        <v>43</v>
      </c>
      <c r="S136" s="18" t="s">
        <v>53</v>
      </c>
      <c r="T136" s="18" t="s">
        <v>54</v>
      </c>
      <c r="U136" s="18">
        <v>2</v>
      </c>
      <c r="V136" s="18" t="s">
        <v>71</v>
      </c>
      <c r="W136" s="18">
        <v>2</v>
      </c>
      <c r="X136" s="18" t="s">
        <v>71</v>
      </c>
      <c r="Y136" s="18">
        <v>2</v>
      </c>
      <c r="Z136" s="18" t="s">
        <v>71</v>
      </c>
      <c r="AA136" s="18" t="s">
        <v>53</v>
      </c>
      <c r="AB136" s="18" t="s">
        <v>40</v>
      </c>
      <c r="AC136" s="18" t="s">
        <v>545</v>
      </c>
      <c r="AD136" s="18" t="s">
        <v>546</v>
      </c>
      <c r="AE136" s="18" t="s">
        <v>547</v>
      </c>
      <c r="AF136" s="18" t="s">
        <v>492</v>
      </c>
      <c r="AG136" s="18" t="s">
        <v>493</v>
      </c>
      <c r="AH136" s="20">
        <v>46196</v>
      </c>
    </row>
    <row r="137" spans="1:34" s="17" customFormat="1" ht="140.25" x14ac:dyDescent="0.25">
      <c r="A137" s="11">
        <f t="shared" si="2"/>
        <v>131</v>
      </c>
      <c r="B137" s="18" t="s">
        <v>431</v>
      </c>
      <c r="C137" s="18" t="s">
        <v>76</v>
      </c>
      <c r="D137" s="18" t="s">
        <v>40</v>
      </c>
      <c r="E137" s="18" t="s">
        <v>575</v>
      </c>
      <c r="F137" s="18" t="s">
        <v>576</v>
      </c>
      <c r="G137" s="18" t="s">
        <v>53</v>
      </c>
      <c r="H137" s="18" t="s">
        <v>40</v>
      </c>
      <c r="I137" s="18" t="s">
        <v>45</v>
      </c>
      <c r="J137" s="20">
        <v>43496</v>
      </c>
      <c r="K137" s="18" t="s">
        <v>47</v>
      </c>
      <c r="L137" s="18" t="s">
        <v>47</v>
      </c>
      <c r="M137" s="18" t="s">
        <v>48</v>
      </c>
      <c r="N137" s="18" t="s">
        <v>52</v>
      </c>
      <c r="O137" s="18" t="s">
        <v>544</v>
      </c>
      <c r="P137" s="18" t="s">
        <v>40</v>
      </c>
      <c r="Q137" s="18" t="s">
        <v>52</v>
      </c>
      <c r="R137" s="18" t="s">
        <v>43</v>
      </c>
      <c r="S137" s="18" t="s">
        <v>53</v>
      </c>
      <c r="T137" s="18" t="s">
        <v>54</v>
      </c>
      <c r="U137" s="18">
        <v>2</v>
      </c>
      <c r="V137" s="18" t="s">
        <v>55</v>
      </c>
      <c r="W137" s="18">
        <v>3</v>
      </c>
      <c r="X137" s="18" t="s">
        <v>55</v>
      </c>
      <c r="Y137" s="18">
        <v>3</v>
      </c>
      <c r="Z137" s="18" t="s">
        <v>55</v>
      </c>
      <c r="AA137" s="18" t="s">
        <v>43</v>
      </c>
      <c r="AB137" s="18" t="s">
        <v>56</v>
      </c>
      <c r="AC137" s="18" t="s">
        <v>545</v>
      </c>
      <c r="AD137" s="18" t="s">
        <v>570</v>
      </c>
      <c r="AE137" s="18" t="s">
        <v>547</v>
      </c>
      <c r="AF137" s="18" t="s">
        <v>492</v>
      </c>
      <c r="AG137" s="18" t="s">
        <v>493</v>
      </c>
      <c r="AH137" s="20">
        <v>46196</v>
      </c>
    </row>
    <row r="138" spans="1:34" s="17" customFormat="1" ht="140.25" x14ac:dyDescent="0.25">
      <c r="A138" s="11">
        <f t="shared" si="2"/>
        <v>132</v>
      </c>
      <c r="B138" s="18" t="s">
        <v>431</v>
      </c>
      <c r="C138" s="18" t="s">
        <v>76</v>
      </c>
      <c r="D138" s="18" t="s">
        <v>40</v>
      </c>
      <c r="E138" s="18" t="s">
        <v>577</v>
      </c>
      <c r="F138" s="18" t="s">
        <v>578</v>
      </c>
      <c r="G138" s="18" t="s">
        <v>53</v>
      </c>
      <c r="H138" s="18" t="s">
        <v>40</v>
      </c>
      <c r="I138" s="18" t="s">
        <v>45</v>
      </c>
      <c r="J138" s="20">
        <v>43496</v>
      </c>
      <c r="K138" s="18" t="s">
        <v>47</v>
      </c>
      <c r="L138" s="18" t="s">
        <v>47</v>
      </c>
      <c r="M138" s="18" t="s">
        <v>48</v>
      </c>
      <c r="N138" s="18" t="s">
        <v>52</v>
      </c>
      <c r="O138" s="18" t="s">
        <v>544</v>
      </c>
      <c r="P138" s="18" t="s">
        <v>40</v>
      </c>
      <c r="Q138" s="18" t="s">
        <v>52</v>
      </c>
      <c r="R138" s="18" t="s">
        <v>43</v>
      </c>
      <c r="S138" s="18" t="s">
        <v>53</v>
      </c>
      <c r="T138" s="18" t="s">
        <v>54</v>
      </c>
      <c r="U138" s="18">
        <v>2</v>
      </c>
      <c r="V138" s="18" t="s">
        <v>71</v>
      </c>
      <c r="W138" s="18">
        <v>2</v>
      </c>
      <c r="X138" s="18" t="s">
        <v>55</v>
      </c>
      <c r="Y138" s="18">
        <v>3</v>
      </c>
      <c r="Z138" s="18" t="s">
        <v>71</v>
      </c>
      <c r="AA138" s="18" t="s">
        <v>53</v>
      </c>
      <c r="AB138" s="18" t="s">
        <v>40</v>
      </c>
      <c r="AC138" s="18" t="s">
        <v>545</v>
      </c>
      <c r="AD138" s="18" t="s">
        <v>546</v>
      </c>
      <c r="AE138" s="18" t="s">
        <v>547</v>
      </c>
      <c r="AF138" s="18" t="s">
        <v>492</v>
      </c>
      <c r="AG138" s="18" t="s">
        <v>493</v>
      </c>
      <c r="AH138" s="20">
        <v>46196</v>
      </c>
    </row>
    <row r="139" spans="1:34" s="17" customFormat="1" ht="140.25" x14ac:dyDescent="0.25">
      <c r="A139" s="11">
        <f t="shared" si="2"/>
        <v>133</v>
      </c>
      <c r="B139" s="18" t="s">
        <v>431</v>
      </c>
      <c r="C139" s="18" t="s">
        <v>76</v>
      </c>
      <c r="D139" s="18" t="s">
        <v>40</v>
      </c>
      <c r="E139" s="18" t="s">
        <v>579</v>
      </c>
      <c r="F139" s="18" t="s">
        <v>580</v>
      </c>
      <c r="G139" s="18" t="s">
        <v>53</v>
      </c>
      <c r="H139" s="18" t="s">
        <v>40</v>
      </c>
      <c r="I139" s="18" t="s">
        <v>45</v>
      </c>
      <c r="J139" s="20">
        <v>43496</v>
      </c>
      <c r="K139" s="18" t="s">
        <v>47</v>
      </c>
      <c r="L139" s="18" t="s">
        <v>47</v>
      </c>
      <c r="M139" s="18" t="s">
        <v>48</v>
      </c>
      <c r="N139" s="18" t="s">
        <v>52</v>
      </c>
      <c r="O139" s="18" t="s">
        <v>544</v>
      </c>
      <c r="P139" s="18" t="s">
        <v>40</v>
      </c>
      <c r="Q139" s="18" t="s">
        <v>52</v>
      </c>
      <c r="R139" s="18" t="s">
        <v>43</v>
      </c>
      <c r="S139" s="18" t="s">
        <v>53</v>
      </c>
      <c r="T139" s="18" t="s">
        <v>54</v>
      </c>
      <c r="U139" s="18">
        <v>2</v>
      </c>
      <c r="V139" s="18" t="s">
        <v>71</v>
      </c>
      <c r="W139" s="18">
        <v>2</v>
      </c>
      <c r="X139" s="18" t="s">
        <v>55</v>
      </c>
      <c r="Y139" s="18">
        <v>3</v>
      </c>
      <c r="Z139" s="18" t="s">
        <v>71</v>
      </c>
      <c r="AA139" s="18" t="s">
        <v>53</v>
      </c>
      <c r="AB139" s="18" t="s">
        <v>40</v>
      </c>
      <c r="AC139" s="18" t="s">
        <v>545</v>
      </c>
      <c r="AD139" s="18" t="s">
        <v>546</v>
      </c>
      <c r="AE139" s="18" t="s">
        <v>547</v>
      </c>
      <c r="AF139" s="18" t="s">
        <v>492</v>
      </c>
      <c r="AG139" s="18" t="s">
        <v>493</v>
      </c>
      <c r="AH139" s="20">
        <v>46196</v>
      </c>
    </row>
    <row r="140" spans="1:34" s="17" customFormat="1" ht="140.25" x14ac:dyDescent="0.25">
      <c r="A140" s="11">
        <f t="shared" si="2"/>
        <v>134</v>
      </c>
      <c r="B140" s="18" t="s">
        <v>431</v>
      </c>
      <c r="C140" s="18" t="s">
        <v>76</v>
      </c>
      <c r="D140" s="18" t="s">
        <v>40</v>
      </c>
      <c r="E140" s="18" t="s">
        <v>581</v>
      </c>
      <c r="F140" s="18" t="s">
        <v>582</v>
      </c>
      <c r="G140" s="18" t="s">
        <v>53</v>
      </c>
      <c r="H140" s="18" t="s">
        <v>40</v>
      </c>
      <c r="I140" s="18" t="s">
        <v>45</v>
      </c>
      <c r="J140" s="20">
        <v>43496</v>
      </c>
      <c r="K140" s="18" t="s">
        <v>47</v>
      </c>
      <c r="L140" s="18" t="s">
        <v>47</v>
      </c>
      <c r="M140" s="18" t="s">
        <v>48</v>
      </c>
      <c r="N140" s="18" t="s">
        <v>52</v>
      </c>
      <c r="O140" s="18" t="s">
        <v>544</v>
      </c>
      <c r="P140" s="18" t="s">
        <v>40</v>
      </c>
      <c r="Q140" s="18" t="s">
        <v>52</v>
      </c>
      <c r="R140" s="18" t="s">
        <v>43</v>
      </c>
      <c r="S140" s="18" t="s">
        <v>53</v>
      </c>
      <c r="T140" s="18" t="s">
        <v>54</v>
      </c>
      <c r="U140" s="18">
        <v>2</v>
      </c>
      <c r="V140" s="18" t="s">
        <v>55</v>
      </c>
      <c r="W140" s="18">
        <v>3</v>
      </c>
      <c r="X140" s="18" t="s">
        <v>71</v>
      </c>
      <c r="Y140" s="18">
        <v>2</v>
      </c>
      <c r="Z140" s="18" t="s">
        <v>71</v>
      </c>
      <c r="AA140" s="18" t="s">
        <v>53</v>
      </c>
      <c r="AB140" s="18" t="s">
        <v>40</v>
      </c>
      <c r="AC140" s="18" t="s">
        <v>545</v>
      </c>
      <c r="AD140" s="18" t="s">
        <v>546</v>
      </c>
      <c r="AE140" s="18" t="s">
        <v>547</v>
      </c>
      <c r="AF140" s="18" t="s">
        <v>492</v>
      </c>
      <c r="AG140" s="18" t="s">
        <v>493</v>
      </c>
      <c r="AH140" s="20">
        <v>46196</v>
      </c>
    </row>
    <row r="141" spans="1:34" s="17" customFormat="1" ht="178.5" x14ac:dyDescent="0.25">
      <c r="A141" s="11">
        <f t="shared" si="2"/>
        <v>135</v>
      </c>
      <c r="B141" s="18" t="s">
        <v>38</v>
      </c>
      <c r="C141" s="18" t="s">
        <v>76</v>
      </c>
      <c r="D141" s="18" t="s">
        <v>40</v>
      </c>
      <c r="E141" s="18" t="s">
        <v>583</v>
      </c>
      <c r="F141" s="18" t="s">
        <v>584</v>
      </c>
      <c r="G141" s="18" t="s">
        <v>53</v>
      </c>
      <c r="H141" s="18" t="s">
        <v>40</v>
      </c>
      <c r="I141" s="18" t="s">
        <v>456</v>
      </c>
      <c r="J141" s="20">
        <v>44985</v>
      </c>
      <c r="K141" s="18" t="s">
        <v>47</v>
      </c>
      <c r="L141" s="18" t="s">
        <v>47</v>
      </c>
      <c r="M141" s="18" t="s">
        <v>48</v>
      </c>
      <c r="N141" s="18" t="s">
        <v>67</v>
      </c>
      <c r="O141" s="18" t="s">
        <v>40</v>
      </c>
      <c r="P141" s="18" t="s">
        <v>585</v>
      </c>
      <c r="Q141" s="18" t="s">
        <v>81</v>
      </c>
      <c r="R141" s="18" t="s">
        <v>43</v>
      </c>
      <c r="S141" s="18" t="s">
        <v>53</v>
      </c>
      <c r="T141" s="18" t="s">
        <v>54</v>
      </c>
      <c r="U141" s="18">
        <v>2</v>
      </c>
      <c r="V141" s="18" t="s">
        <v>71</v>
      </c>
      <c r="W141" s="18">
        <v>2</v>
      </c>
      <c r="X141" s="18" t="s">
        <v>71</v>
      </c>
      <c r="Y141" s="18">
        <v>2</v>
      </c>
      <c r="Z141" s="18" t="s">
        <v>71</v>
      </c>
      <c r="AA141" s="18" t="s">
        <v>43</v>
      </c>
      <c r="AB141" s="18" t="s">
        <v>439</v>
      </c>
      <c r="AC141" s="18" t="s">
        <v>586</v>
      </c>
      <c r="AD141" s="18" t="s">
        <v>587</v>
      </c>
      <c r="AE141" s="18" t="s">
        <v>588</v>
      </c>
      <c r="AF141" s="18" t="s">
        <v>589</v>
      </c>
      <c r="AG141" s="18" t="s">
        <v>493</v>
      </c>
      <c r="AH141" s="20">
        <v>46196</v>
      </c>
    </row>
    <row r="142" spans="1:34" s="17" customFormat="1" ht="153" x14ac:dyDescent="0.25">
      <c r="A142" s="11">
        <f t="shared" si="2"/>
        <v>136</v>
      </c>
      <c r="B142" s="18" t="s">
        <v>38</v>
      </c>
      <c r="C142" s="18" t="s">
        <v>296</v>
      </c>
      <c r="D142" s="18" t="s">
        <v>388</v>
      </c>
      <c r="E142" s="18" t="s">
        <v>296</v>
      </c>
      <c r="F142" s="18" t="s">
        <v>590</v>
      </c>
      <c r="G142" s="18" t="s">
        <v>43</v>
      </c>
      <c r="H142" s="18" t="s">
        <v>591</v>
      </c>
      <c r="I142" s="18" t="s">
        <v>453</v>
      </c>
      <c r="J142" s="20">
        <v>44926</v>
      </c>
      <c r="K142" s="18" t="s">
        <v>47</v>
      </c>
      <c r="L142" s="18" t="s">
        <v>47</v>
      </c>
      <c r="M142" s="18" t="s">
        <v>48</v>
      </c>
      <c r="N142" s="18" t="s">
        <v>67</v>
      </c>
      <c r="O142" s="18" t="s">
        <v>40</v>
      </c>
      <c r="P142" s="46" t="s">
        <v>592</v>
      </c>
      <c r="Q142" s="18" t="s">
        <v>81</v>
      </c>
      <c r="R142" s="18" t="s">
        <v>43</v>
      </c>
      <c r="S142" s="18" t="s">
        <v>53</v>
      </c>
      <c r="T142" s="18" t="s">
        <v>54</v>
      </c>
      <c r="U142" s="18">
        <v>2</v>
      </c>
      <c r="V142" s="18" t="s">
        <v>55</v>
      </c>
      <c r="W142" s="18">
        <v>3</v>
      </c>
      <c r="X142" s="18" t="s">
        <v>71</v>
      </c>
      <c r="Y142" s="18">
        <v>2</v>
      </c>
      <c r="Z142" s="18" t="s">
        <v>71</v>
      </c>
      <c r="AA142" s="18" t="s">
        <v>43</v>
      </c>
      <c r="AB142" s="18" t="s">
        <v>435</v>
      </c>
      <c r="AC142" s="18" t="s">
        <v>593</v>
      </c>
      <c r="AD142" s="18" t="s">
        <v>546</v>
      </c>
      <c r="AE142" s="18" t="s">
        <v>594</v>
      </c>
      <c r="AF142" s="18" t="s">
        <v>589</v>
      </c>
      <c r="AG142" s="18" t="s">
        <v>493</v>
      </c>
      <c r="AH142" s="20">
        <v>46196</v>
      </c>
    </row>
    <row r="143" spans="1:34" s="17" customFormat="1" ht="51" x14ac:dyDescent="0.25">
      <c r="A143" s="11">
        <f t="shared" si="2"/>
        <v>137</v>
      </c>
      <c r="B143" s="18" t="s">
        <v>38</v>
      </c>
      <c r="C143" s="18" t="s">
        <v>308</v>
      </c>
      <c r="D143" s="18" t="s">
        <v>595</v>
      </c>
      <c r="E143" s="18" t="s">
        <v>308</v>
      </c>
      <c r="F143" s="18" t="s">
        <v>596</v>
      </c>
      <c r="G143" s="18" t="s">
        <v>43</v>
      </c>
      <c r="H143" s="18" t="s">
        <v>597</v>
      </c>
      <c r="I143" s="18" t="s">
        <v>66</v>
      </c>
      <c r="J143" s="20">
        <v>44925</v>
      </c>
      <c r="K143" s="18" t="s">
        <v>47</v>
      </c>
      <c r="L143" s="18" t="s">
        <v>47</v>
      </c>
      <c r="M143" s="18" t="s">
        <v>48</v>
      </c>
      <c r="N143" s="18" t="s">
        <v>67</v>
      </c>
      <c r="O143" s="18" t="s">
        <v>40</v>
      </c>
      <c r="P143" s="46" t="s">
        <v>598</v>
      </c>
      <c r="Q143" s="18" t="s">
        <v>81</v>
      </c>
      <c r="R143" s="18" t="s">
        <v>43</v>
      </c>
      <c r="S143" s="18" t="s">
        <v>53</v>
      </c>
      <c r="T143" s="18" t="s">
        <v>70</v>
      </c>
      <c r="U143" s="18">
        <v>1</v>
      </c>
      <c r="V143" s="18" t="s">
        <v>71</v>
      </c>
      <c r="W143" s="18">
        <v>2</v>
      </c>
      <c r="X143" s="18" t="s">
        <v>71</v>
      </c>
      <c r="Y143" s="18">
        <v>2</v>
      </c>
      <c r="Z143" s="18" t="s">
        <v>71</v>
      </c>
      <c r="AA143" s="18" t="s">
        <v>53</v>
      </c>
      <c r="AB143" s="18" t="s">
        <v>40</v>
      </c>
      <c r="AC143" s="18" t="s">
        <v>40</v>
      </c>
      <c r="AD143" s="18" t="s">
        <v>40</v>
      </c>
      <c r="AE143" s="18" t="s">
        <v>40</v>
      </c>
      <c r="AF143" s="18" t="s">
        <v>40</v>
      </c>
      <c r="AG143" s="18" t="s">
        <v>40</v>
      </c>
      <c r="AH143" s="20">
        <v>46196</v>
      </c>
    </row>
    <row r="144" spans="1:34" s="17" customFormat="1" ht="140.25" x14ac:dyDescent="0.25">
      <c r="A144" s="11">
        <f t="shared" si="2"/>
        <v>138</v>
      </c>
      <c r="B144" s="18" t="s">
        <v>38</v>
      </c>
      <c r="C144" s="18" t="s">
        <v>76</v>
      </c>
      <c r="D144" s="18" t="s">
        <v>40</v>
      </c>
      <c r="E144" s="18" t="s">
        <v>599</v>
      </c>
      <c r="F144" s="18" t="s">
        <v>600</v>
      </c>
      <c r="G144" s="18" t="s">
        <v>43</v>
      </c>
      <c r="H144" s="18" t="s">
        <v>601</v>
      </c>
      <c r="I144" s="18" t="s">
        <v>45</v>
      </c>
      <c r="J144" s="20">
        <v>44985</v>
      </c>
      <c r="K144" s="18" t="s">
        <v>47</v>
      </c>
      <c r="L144" s="18" t="s">
        <v>47</v>
      </c>
      <c r="M144" s="18" t="s">
        <v>48</v>
      </c>
      <c r="N144" s="18" t="s">
        <v>67</v>
      </c>
      <c r="O144" s="18" t="s">
        <v>40</v>
      </c>
      <c r="P144" s="46" t="s">
        <v>602</v>
      </c>
      <c r="Q144" s="18" t="s">
        <v>81</v>
      </c>
      <c r="R144" s="18" t="s">
        <v>43</v>
      </c>
      <c r="S144" s="18" t="s">
        <v>43</v>
      </c>
      <c r="T144" s="18" t="s">
        <v>54</v>
      </c>
      <c r="U144" s="18">
        <v>2</v>
      </c>
      <c r="V144" s="18" t="s">
        <v>71</v>
      </c>
      <c r="W144" s="18">
        <v>2</v>
      </c>
      <c r="X144" s="18" t="s">
        <v>71</v>
      </c>
      <c r="Y144" s="18">
        <v>2</v>
      </c>
      <c r="Z144" s="18" t="s">
        <v>71</v>
      </c>
      <c r="AA144" s="18" t="s">
        <v>53</v>
      </c>
      <c r="AB144" s="18" t="s">
        <v>40</v>
      </c>
      <c r="AC144" s="18" t="s">
        <v>593</v>
      </c>
      <c r="AD144" s="18" t="s">
        <v>546</v>
      </c>
      <c r="AE144" s="18" t="s">
        <v>603</v>
      </c>
      <c r="AF144" s="18" t="s">
        <v>492</v>
      </c>
      <c r="AG144" s="18" t="s">
        <v>493</v>
      </c>
      <c r="AH144" s="20">
        <v>46196</v>
      </c>
    </row>
    <row r="145" spans="1:34" s="17" customFormat="1" ht="140.25" x14ac:dyDescent="0.25">
      <c r="A145" s="11">
        <f t="shared" si="2"/>
        <v>139</v>
      </c>
      <c r="B145" s="18" t="s">
        <v>38</v>
      </c>
      <c r="C145" s="18" t="s">
        <v>604</v>
      </c>
      <c r="D145" s="18" t="s">
        <v>40</v>
      </c>
      <c r="E145" s="18" t="s">
        <v>516</v>
      </c>
      <c r="F145" s="18" t="s">
        <v>605</v>
      </c>
      <c r="G145" s="18" t="s">
        <v>43</v>
      </c>
      <c r="H145" s="18" t="s">
        <v>606</v>
      </c>
      <c r="I145" s="18" t="s">
        <v>45</v>
      </c>
      <c r="J145" s="20">
        <v>44620</v>
      </c>
      <c r="K145" s="18" t="s">
        <v>47</v>
      </c>
      <c r="L145" s="18" t="s">
        <v>47</v>
      </c>
      <c r="M145" s="18" t="s">
        <v>48</v>
      </c>
      <c r="N145" s="18" t="s">
        <v>67</v>
      </c>
      <c r="O145" s="18" t="s">
        <v>40</v>
      </c>
      <c r="P145" s="18" t="s">
        <v>607</v>
      </c>
      <c r="Q145" s="18" t="s">
        <v>81</v>
      </c>
      <c r="R145" s="18" t="s">
        <v>43</v>
      </c>
      <c r="S145" s="18" t="s">
        <v>53</v>
      </c>
      <c r="T145" s="18" t="s">
        <v>54</v>
      </c>
      <c r="U145" s="18">
        <v>2</v>
      </c>
      <c r="V145" s="18" t="s">
        <v>55</v>
      </c>
      <c r="W145" s="18">
        <v>3</v>
      </c>
      <c r="X145" s="18" t="s">
        <v>71</v>
      </c>
      <c r="Y145" s="18">
        <v>2</v>
      </c>
      <c r="Z145" s="18" t="s">
        <v>71</v>
      </c>
      <c r="AA145" s="18" t="s">
        <v>43</v>
      </c>
      <c r="AB145" s="18" t="s">
        <v>446</v>
      </c>
      <c r="AC145" s="18" t="s">
        <v>586</v>
      </c>
      <c r="AD145" s="18" t="s">
        <v>587</v>
      </c>
      <c r="AE145" s="18" t="s">
        <v>608</v>
      </c>
      <c r="AF145" s="18" t="s">
        <v>492</v>
      </c>
      <c r="AG145" s="18" t="s">
        <v>493</v>
      </c>
      <c r="AH145" s="20">
        <v>46196</v>
      </c>
    </row>
    <row r="146" spans="1:34" s="17" customFormat="1" ht="127.5" x14ac:dyDescent="0.25">
      <c r="A146" s="11">
        <f t="shared" si="2"/>
        <v>140</v>
      </c>
      <c r="B146" s="18" t="s">
        <v>38</v>
      </c>
      <c r="C146" s="18" t="s">
        <v>93</v>
      </c>
      <c r="D146" s="18" t="s">
        <v>609</v>
      </c>
      <c r="E146" s="18" t="s">
        <v>93</v>
      </c>
      <c r="F146" s="18" t="s">
        <v>610</v>
      </c>
      <c r="G146" s="18" t="s">
        <v>43</v>
      </c>
      <c r="H146" s="18" t="s">
        <v>611</v>
      </c>
      <c r="I146" s="18" t="s">
        <v>66</v>
      </c>
      <c r="J146" s="20">
        <v>44956</v>
      </c>
      <c r="K146" s="18" t="s">
        <v>47</v>
      </c>
      <c r="L146" s="18" t="s">
        <v>47</v>
      </c>
      <c r="M146" s="18" t="s">
        <v>48</v>
      </c>
      <c r="N146" s="18" t="s">
        <v>67</v>
      </c>
      <c r="O146" s="18" t="s">
        <v>40</v>
      </c>
      <c r="P146" s="46" t="s">
        <v>98</v>
      </c>
      <c r="Q146" s="18" t="s">
        <v>81</v>
      </c>
      <c r="R146" s="18" t="s">
        <v>43</v>
      </c>
      <c r="S146" s="18" t="s">
        <v>43</v>
      </c>
      <c r="T146" s="18" t="s">
        <v>70</v>
      </c>
      <c r="U146" s="18">
        <v>1</v>
      </c>
      <c r="V146" s="18" t="s">
        <v>55</v>
      </c>
      <c r="W146" s="18">
        <v>3</v>
      </c>
      <c r="X146" s="18" t="s">
        <v>71</v>
      </c>
      <c r="Y146" s="18">
        <v>2</v>
      </c>
      <c r="Z146" s="18" t="s">
        <v>71</v>
      </c>
      <c r="AA146" s="18" t="s">
        <v>53</v>
      </c>
      <c r="AB146" s="18" t="s">
        <v>40</v>
      </c>
      <c r="AC146" s="18" t="s">
        <v>40</v>
      </c>
      <c r="AD146" s="18" t="s">
        <v>40</v>
      </c>
      <c r="AE146" s="18" t="s">
        <v>40</v>
      </c>
      <c r="AF146" s="18" t="s">
        <v>40</v>
      </c>
      <c r="AG146" s="18" t="s">
        <v>40</v>
      </c>
      <c r="AH146" s="20">
        <v>46196</v>
      </c>
    </row>
    <row r="147" spans="1:34" s="17" customFormat="1" ht="153" x14ac:dyDescent="0.25">
      <c r="A147" s="11">
        <f t="shared" si="2"/>
        <v>141</v>
      </c>
      <c r="B147" s="18" t="s">
        <v>38</v>
      </c>
      <c r="C147" s="18" t="s">
        <v>76</v>
      </c>
      <c r="D147" s="18" t="s">
        <v>40</v>
      </c>
      <c r="E147" s="18" t="s">
        <v>612</v>
      </c>
      <c r="F147" s="18" t="s">
        <v>613</v>
      </c>
      <c r="G147" s="18" t="s">
        <v>43</v>
      </c>
      <c r="H147" s="18" t="s">
        <v>614</v>
      </c>
      <c r="I147" s="18" t="s">
        <v>460</v>
      </c>
      <c r="J147" s="20">
        <v>44985</v>
      </c>
      <c r="K147" s="18" t="s">
        <v>47</v>
      </c>
      <c r="L147" s="18" t="s">
        <v>47</v>
      </c>
      <c r="M147" s="18" t="s">
        <v>48</v>
      </c>
      <c r="N147" s="18" t="s">
        <v>67</v>
      </c>
      <c r="O147" s="18" t="s">
        <v>40</v>
      </c>
      <c r="P147" s="46" t="s">
        <v>615</v>
      </c>
      <c r="Q147" s="18" t="s">
        <v>81</v>
      </c>
      <c r="R147" s="18" t="s">
        <v>43</v>
      </c>
      <c r="S147" s="18" t="s">
        <v>53</v>
      </c>
      <c r="T147" s="18" t="s">
        <v>54</v>
      </c>
      <c r="U147" s="18">
        <v>2</v>
      </c>
      <c r="V147" s="18" t="s">
        <v>71</v>
      </c>
      <c r="W147" s="18">
        <v>2</v>
      </c>
      <c r="X147" s="18" t="s">
        <v>71</v>
      </c>
      <c r="Y147" s="18">
        <v>2</v>
      </c>
      <c r="Z147" s="18" t="s">
        <v>71</v>
      </c>
      <c r="AA147" s="18" t="s">
        <v>43</v>
      </c>
      <c r="AB147" s="18" t="s">
        <v>446</v>
      </c>
      <c r="AC147" s="18" t="s">
        <v>586</v>
      </c>
      <c r="AD147" s="18" t="s">
        <v>587</v>
      </c>
      <c r="AE147" s="18" t="s">
        <v>616</v>
      </c>
      <c r="AF147" s="18" t="s">
        <v>492</v>
      </c>
      <c r="AG147" s="18" t="s">
        <v>493</v>
      </c>
      <c r="AH147" s="20">
        <v>46196</v>
      </c>
    </row>
    <row r="148" spans="1:34" s="17" customFormat="1" ht="409.5" x14ac:dyDescent="0.25">
      <c r="A148" s="11">
        <f t="shared" si="2"/>
        <v>142</v>
      </c>
      <c r="B148" s="18" t="s">
        <v>38</v>
      </c>
      <c r="C148" s="18" t="s">
        <v>76</v>
      </c>
      <c r="D148" s="18" t="s">
        <v>40</v>
      </c>
      <c r="E148" s="18" t="s">
        <v>617</v>
      </c>
      <c r="F148" s="18" t="s">
        <v>618</v>
      </c>
      <c r="G148" s="18" t="s">
        <v>53</v>
      </c>
      <c r="H148" s="18" t="s">
        <v>40</v>
      </c>
      <c r="I148" s="18" t="s">
        <v>456</v>
      </c>
      <c r="J148" s="20">
        <v>44985</v>
      </c>
      <c r="K148" s="18" t="s">
        <v>47</v>
      </c>
      <c r="L148" s="18" t="s">
        <v>47</v>
      </c>
      <c r="M148" s="18" t="s">
        <v>48</v>
      </c>
      <c r="N148" s="18" t="s">
        <v>67</v>
      </c>
      <c r="O148" s="18" t="s">
        <v>40</v>
      </c>
      <c r="P148" s="18" t="s">
        <v>619</v>
      </c>
      <c r="Q148" s="18" t="s">
        <v>81</v>
      </c>
      <c r="R148" s="18" t="s">
        <v>43</v>
      </c>
      <c r="S148" s="18" t="s">
        <v>53</v>
      </c>
      <c r="T148" s="18" t="s">
        <v>54</v>
      </c>
      <c r="U148" s="18">
        <v>2</v>
      </c>
      <c r="V148" s="18" t="s">
        <v>71</v>
      </c>
      <c r="W148" s="18"/>
      <c r="X148" s="18" t="s">
        <v>71</v>
      </c>
      <c r="Y148" s="18">
        <v>2</v>
      </c>
      <c r="Z148" s="18" t="s">
        <v>71</v>
      </c>
      <c r="AA148" s="18" t="s">
        <v>43</v>
      </c>
      <c r="AB148" s="18" t="s">
        <v>446</v>
      </c>
      <c r="AC148" s="18" t="s">
        <v>545</v>
      </c>
      <c r="AD148" s="18" t="s">
        <v>546</v>
      </c>
      <c r="AE148" s="18" t="s">
        <v>620</v>
      </c>
      <c r="AF148" s="18" t="s">
        <v>492</v>
      </c>
      <c r="AG148" s="18" t="s">
        <v>493</v>
      </c>
      <c r="AH148" s="20">
        <v>46196</v>
      </c>
    </row>
    <row r="149" spans="1:34" s="17" customFormat="1" ht="344.25" x14ac:dyDescent="0.25">
      <c r="A149" s="11">
        <f t="shared" si="2"/>
        <v>143</v>
      </c>
      <c r="B149" s="18" t="s">
        <v>38</v>
      </c>
      <c r="C149" s="18" t="s">
        <v>76</v>
      </c>
      <c r="D149" s="18" t="s">
        <v>40</v>
      </c>
      <c r="E149" s="18" t="s">
        <v>621</v>
      </c>
      <c r="F149" s="18" t="s">
        <v>622</v>
      </c>
      <c r="G149" s="18" t="s">
        <v>53</v>
      </c>
      <c r="H149" s="18" t="s">
        <v>40</v>
      </c>
      <c r="I149" s="18" t="s">
        <v>456</v>
      </c>
      <c r="J149" s="20">
        <v>44985</v>
      </c>
      <c r="K149" s="18" t="s">
        <v>47</v>
      </c>
      <c r="L149" s="18" t="s">
        <v>47</v>
      </c>
      <c r="M149" s="18" t="s">
        <v>48</v>
      </c>
      <c r="N149" s="18" t="s">
        <v>67</v>
      </c>
      <c r="O149" s="18" t="s">
        <v>40</v>
      </c>
      <c r="P149" s="18" t="s">
        <v>623</v>
      </c>
      <c r="Q149" s="18" t="s">
        <v>81</v>
      </c>
      <c r="R149" s="18" t="s">
        <v>43</v>
      </c>
      <c r="S149" s="18" t="s">
        <v>53</v>
      </c>
      <c r="T149" s="18" t="s">
        <v>54</v>
      </c>
      <c r="U149" s="18">
        <v>2</v>
      </c>
      <c r="V149" s="18" t="s">
        <v>55</v>
      </c>
      <c r="W149" s="18">
        <v>3</v>
      </c>
      <c r="X149" s="18" t="s">
        <v>55</v>
      </c>
      <c r="Y149" s="18">
        <v>3</v>
      </c>
      <c r="Z149" s="18" t="s">
        <v>55</v>
      </c>
      <c r="AA149" s="18" t="s">
        <v>43</v>
      </c>
      <c r="AB149" s="18" t="s">
        <v>446</v>
      </c>
      <c r="AC149" s="18" t="s">
        <v>624</v>
      </c>
      <c r="AD149" s="18" t="s">
        <v>570</v>
      </c>
      <c r="AE149" s="18" t="s">
        <v>625</v>
      </c>
      <c r="AF149" s="18" t="s">
        <v>492</v>
      </c>
      <c r="AG149" s="18" t="s">
        <v>493</v>
      </c>
      <c r="AH149" s="20">
        <v>46196</v>
      </c>
    </row>
    <row r="150" spans="1:34" s="17" customFormat="1" ht="344.25" x14ac:dyDescent="0.25">
      <c r="A150" s="11">
        <f t="shared" si="2"/>
        <v>144</v>
      </c>
      <c r="B150" s="18" t="s">
        <v>38</v>
      </c>
      <c r="C150" s="18" t="s">
        <v>76</v>
      </c>
      <c r="D150" s="18" t="s">
        <v>40</v>
      </c>
      <c r="E150" s="18" t="s">
        <v>626</v>
      </c>
      <c r="F150" s="18" t="s">
        <v>627</v>
      </c>
      <c r="G150" s="18" t="s">
        <v>53</v>
      </c>
      <c r="H150" s="18" t="s">
        <v>40</v>
      </c>
      <c r="I150" s="18" t="s">
        <v>456</v>
      </c>
      <c r="J150" s="20">
        <v>44985</v>
      </c>
      <c r="K150" s="18" t="s">
        <v>47</v>
      </c>
      <c r="L150" s="18" t="s">
        <v>47</v>
      </c>
      <c r="M150" s="18" t="s">
        <v>48</v>
      </c>
      <c r="N150" s="18" t="s">
        <v>67</v>
      </c>
      <c r="O150" s="18" t="s">
        <v>40</v>
      </c>
      <c r="P150" s="18" t="s">
        <v>628</v>
      </c>
      <c r="Q150" s="18" t="s">
        <v>81</v>
      </c>
      <c r="R150" s="18" t="s">
        <v>43</v>
      </c>
      <c r="S150" s="18" t="s">
        <v>53</v>
      </c>
      <c r="T150" s="18" t="s">
        <v>54</v>
      </c>
      <c r="U150" s="18">
        <v>2</v>
      </c>
      <c r="V150" s="18" t="s">
        <v>55</v>
      </c>
      <c r="W150" s="18">
        <v>3</v>
      </c>
      <c r="X150" s="18" t="s">
        <v>55</v>
      </c>
      <c r="Y150" s="18">
        <v>3</v>
      </c>
      <c r="Z150" s="18" t="s">
        <v>55</v>
      </c>
      <c r="AA150" s="18" t="s">
        <v>43</v>
      </c>
      <c r="AB150" s="18" t="s">
        <v>56</v>
      </c>
      <c r="AC150" s="18" t="s">
        <v>629</v>
      </c>
      <c r="AD150" s="18" t="s">
        <v>587</v>
      </c>
      <c r="AE150" s="18" t="s">
        <v>625</v>
      </c>
      <c r="AF150" s="18" t="s">
        <v>492</v>
      </c>
      <c r="AG150" s="18" t="s">
        <v>493</v>
      </c>
      <c r="AH150" s="20">
        <v>46196</v>
      </c>
    </row>
    <row r="151" spans="1:34" s="17" customFormat="1" ht="318.75" x14ac:dyDescent="0.25">
      <c r="A151" s="11">
        <f t="shared" si="2"/>
        <v>145</v>
      </c>
      <c r="B151" s="18" t="s">
        <v>38</v>
      </c>
      <c r="C151" s="18" t="s">
        <v>76</v>
      </c>
      <c r="D151" s="18" t="s">
        <v>40</v>
      </c>
      <c r="E151" s="18" t="s">
        <v>81</v>
      </c>
      <c r="F151" s="18" t="s">
        <v>630</v>
      </c>
      <c r="G151" s="18" t="s">
        <v>53</v>
      </c>
      <c r="H151" s="18" t="s">
        <v>40</v>
      </c>
      <c r="I151" s="18" t="s">
        <v>456</v>
      </c>
      <c r="J151" s="20">
        <v>44985</v>
      </c>
      <c r="K151" s="18" t="s">
        <v>47</v>
      </c>
      <c r="L151" s="18" t="s">
        <v>47</v>
      </c>
      <c r="M151" s="18" t="s">
        <v>48</v>
      </c>
      <c r="N151" s="18" t="s">
        <v>67</v>
      </c>
      <c r="O151" s="18" t="s">
        <v>40</v>
      </c>
      <c r="P151" s="18" t="s">
        <v>631</v>
      </c>
      <c r="Q151" s="18" t="s">
        <v>81</v>
      </c>
      <c r="R151" s="18" t="s">
        <v>43</v>
      </c>
      <c r="S151" s="18" t="s">
        <v>53</v>
      </c>
      <c r="T151" s="18" t="s">
        <v>54</v>
      </c>
      <c r="U151" s="18">
        <v>2</v>
      </c>
      <c r="V151" s="18" t="s">
        <v>55</v>
      </c>
      <c r="W151" s="18">
        <v>3</v>
      </c>
      <c r="X151" s="18" t="s">
        <v>71</v>
      </c>
      <c r="Y151" s="18">
        <v>2</v>
      </c>
      <c r="Z151" s="18" t="s">
        <v>71</v>
      </c>
      <c r="AA151" s="18" t="s">
        <v>43</v>
      </c>
      <c r="AB151" s="18" t="s">
        <v>56</v>
      </c>
      <c r="AC151" s="18" t="s">
        <v>632</v>
      </c>
      <c r="AD151" s="18" t="s">
        <v>587</v>
      </c>
      <c r="AE151" s="18" t="s">
        <v>633</v>
      </c>
      <c r="AF151" s="18" t="s">
        <v>492</v>
      </c>
      <c r="AG151" s="18" t="s">
        <v>493</v>
      </c>
      <c r="AH151" s="20">
        <v>46196</v>
      </c>
    </row>
    <row r="152" spans="1:34" s="17" customFormat="1" ht="229.5" x14ac:dyDescent="0.25">
      <c r="A152" s="11">
        <f t="shared" si="2"/>
        <v>146</v>
      </c>
      <c r="B152" s="18" t="s">
        <v>447</v>
      </c>
      <c r="C152" s="18" t="s">
        <v>76</v>
      </c>
      <c r="D152" s="18" t="s">
        <v>40</v>
      </c>
      <c r="E152" s="18" t="s">
        <v>634</v>
      </c>
      <c r="F152" s="18" t="s">
        <v>635</v>
      </c>
      <c r="G152" s="18" t="s">
        <v>53</v>
      </c>
      <c r="H152" s="18" t="s">
        <v>40</v>
      </c>
      <c r="I152" s="18" t="s">
        <v>45</v>
      </c>
      <c r="J152" s="20">
        <v>43467</v>
      </c>
      <c r="K152" s="18" t="s">
        <v>47</v>
      </c>
      <c r="L152" s="18" t="s">
        <v>47</v>
      </c>
      <c r="M152" s="18" t="s">
        <v>48</v>
      </c>
      <c r="N152" s="18" t="s">
        <v>52</v>
      </c>
      <c r="O152" s="18" t="s">
        <v>544</v>
      </c>
      <c r="P152" s="18" t="s">
        <v>40</v>
      </c>
      <c r="Q152" s="18" t="s">
        <v>52</v>
      </c>
      <c r="R152" s="18" t="s">
        <v>43</v>
      </c>
      <c r="S152" s="18" t="s">
        <v>53</v>
      </c>
      <c r="T152" s="18" t="s">
        <v>54</v>
      </c>
      <c r="U152" s="18">
        <v>2</v>
      </c>
      <c r="V152" s="18" t="s">
        <v>71</v>
      </c>
      <c r="W152" s="18">
        <v>2</v>
      </c>
      <c r="X152" s="18" t="s">
        <v>55</v>
      </c>
      <c r="Y152" s="18">
        <v>3</v>
      </c>
      <c r="Z152" s="18" t="s">
        <v>71</v>
      </c>
      <c r="AA152" s="18" t="s">
        <v>43</v>
      </c>
      <c r="AB152" s="18" t="s">
        <v>56</v>
      </c>
      <c r="AC152" s="18" t="s">
        <v>636</v>
      </c>
      <c r="AD152" s="18" t="s">
        <v>637</v>
      </c>
      <c r="AE152" s="18" t="s">
        <v>638</v>
      </c>
      <c r="AF152" s="18" t="s">
        <v>492</v>
      </c>
      <c r="AG152" s="18" t="s">
        <v>493</v>
      </c>
      <c r="AH152" s="20">
        <v>46196</v>
      </c>
    </row>
    <row r="153" spans="1:34" s="17" customFormat="1" ht="114.75" x14ac:dyDescent="0.25">
      <c r="A153" s="11">
        <f t="shared" si="2"/>
        <v>147</v>
      </c>
      <c r="B153" s="18" t="s">
        <v>447</v>
      </c>
      <c r="C153" s="18" t="s">
        <v>76</v>
      </c>
      <c r="D153" s="18" t="s">
        <v>40</v>
      </c>
      <c r="E153" s="18" t="s">
        <v>639</v>
      </c>
      <c r="F153" s="18" t="s">
        <v>640</v>
      </c>
      <c r="G153" s="18" t="s">
        <v>53</v>
      </c>
      <c r="H153" s="18" t="s">
        <v>40</v>
      </c>
      <c r="I153" s="18" t="s">
        <v>45</v>
      </c>
      <c r="J153" s="20">
        <v>43467</v>
      </c>
      <c r="K153" s="18" t="s">
        <v>47</v>
      </c>
      <c r="L153" s="18" t="s">
        <v>47</v>
      </c>
      <c r="M153" s="18" t="s">
        <v>48</v>
      </c>
      <c r="N153" s="18" t="s">
        <v>52</v>
      </c>
      <c r="O153" s="18" t="s">
        <v>544</v>
      </c>
      <c r="P153" s="18" t="s">
        <v>40</v>
      </c>
      <c r="Q153" s="18" t="s">
        <v>52</v>
      </c>
      <c r="R153" s="18" t="s">
        <v>43</v>
      </c>
      <c r="S153" s="18" t="s">
        <v>53</v>
      </c>
      <c r="T153" s="18" t="s">
        <v>54</v>
      </c>
      <c r="U153" s="18">
        <v>2</v>
      </c>
      <c r="V153" s="18" t="s">
        <v>71</v>
      </c>
      <c r="W153" s="18">
        <v>2</v>
      </c>
      <c r="X153" s="18" t="s">
        <v>55</v>
      </c>
      <c r="Y153" s="18">
        <v>3</v>
      </c>
      <c r="Z153" s="18" t="s">
        <v>71</v>
      </c>
      <c r="AA153" s="18" t="s">
        <v>53</v>
      </c>
      <c r="AB153" s="18" t="s">
        <v>40</v>
      </c>
      <c r="AC153" s="18" t="s">
        <v>545</v>
      </c>
      <c r="AD153" s="18" t="s">
        <v>546</v>
      </c>
      <c r="AE153" s="18" t="s">
        <v>641</v>
      </c>
      <c r="AF153" s="18" t="s">
        <v>492</v>
      </c>
      <c r="AG153" s="18" t="s">
        <v>493</v>
      </c>
      <c r="AH153" s="20">
        <v>46196</v>
      </c>
    </row>
    <row r="154" spans="1:34" s="17" customFormat="1" ht="76.5" x14ac:dyDescent="0.25">
      <c r="A154" s="11">
        <f t="shared" si="2"/>
        <v>148</v>
      </c>
      <c r="B154" s="18" t="s">
        <v>459</v>
      </c>
      <c r="C154" s="18" t="s">
        <v>76</v>
      </c>
      <c r="D154" s="18" t="s">
        <v>40</v>
      </c>
      <c r="E154" s="18" t="s">
        <v>642</v>
      </c>
      <c r="F154" s="18" t="s">
        <v>643</v>
      </c>
      <c r="G154" s="18" t="s">
        <v>53</v>
      </c>
      <c r="H154" s="18" t="s">
        <v>40</v>
      </c>
      <c r="I154" s="18" t="s">
        <v>45</v>
      </c>
      <c r="J154" s="20">
        <v>44985</v>
      </c>
      <c r="K154" s="18" t="s">
        <v>47</v>
      </c>
      <c r="L154" s="18" t="s">
        <v>47</v>
      </c>
      <c r="M154" s="18" t="s">
        <v>48</v>
      </c>
      <c r="N154" s="18" t="s">
        <v>67</v>
      </c>
      <c r="O154" s="18" t="s">
        <v>40</v>
      </c>
      <c r="P154" s="18" t="s">
        <v>644</v>
      </c>
      <c r="Q154" s="18" t="s">
        <v>81</v>
      </c>
      <c r="R154" s="18" t="s">
        <v>43</v>
      </c>
      <c r="S154" s="18" t="s">
        <v>43</v>
      </c>
      <c r="T154" s="18" t="s">
        <v>70</v>
      </c>
      <c r="U154" s="18">
        <v>1</v>
      </c>
      <c r="V154" s="18" t="s">
        <v>71</v>
      </c>
      <c r="W154" s="18">
        <v>2</v>
      </c>
      <c r="X154" s="18" t="s">
        <v>55</v>
      </c>
      <c r="Y154" s="18">
        <v>3</v>
      </c>
      <c r="Z154" s="18" t="s">
        <v>71</v>
      </c>
      <c r="AA154" s="18" t="s">
        <v>53</v>
      </c>
      <c r="AB154" s="18" t="s">
        <v>40</v>
      </c>
      <c r="AC154" s="18" t="s">
        <v>40</v>
      </c>
      <c r="AD154" s="18" t="s">
        <v>40</v>
      </c>
      <c r="AE154" s="18" t="s">
        <v>40</v>
      </c>
      <c r="AF154" s="18" t="s">
        <v>40</v>
      </c>
      <c r="AG154" s="18" t="s">
        <v>40</v>
      </c>
      <c r="AH154" s="20">
        <v>46196</v>
      </c>
    </row>
    <row r="155" spans="1:34" s="17" customFormat="1" ht="165.75" x14ac:dyDescent="0.25">
      <c r="A155" s="11">
        <f t="shared" si="2"/>
        <v>149</v>
      </c>
      <c r="B155" s="18" t="s">
        <v>459</v>
      </c>
      <c r="C155" s="18" t="s">
        <v>76</v>
      </c>
      <c r="D155" s="18" t="s">
        <v>40</v>
      </c>
      <c r="E155" s="18" t="s">
        <v>645</v>
      </c>
      <c r="F155" s="18" t="s">
        <v>646</v>
      </c>
      <c r="G155" s="18" t="s">
        <v>53</v>
      </c>
      <c r="H155" s="18" t="s">
        <v>40</v>
      </c>
      <c r="I155" s="18" t="s">
        <v>471</v>
      </c>
      <c r="J155" s="20">
        <v>44985</v>
      </c>
      <c r="K155" s="18" t="s">
        <v>47</v>
      </c>
      <c r="L155" s="18" t="s">
        <v>47</v>
      </c>
      <c r="M155" s="18" t="s">
        <v>48</v>
      </c>
      <c r="N155" s="18" t="s">
        <v>67</v>
      </c>
      <c r="O155" s="18" t="s">
        <v>40</v>
      </c>
      <c r="P155" s="18" t="s">
        <v>647</v>
      </c>
      <c r="Q155" s="18" t="s">
        <v>81</v>
      </c>
      <c r="R155" s="18" t="s">
        <v>43</v>
      </c>
      <c r="S155" s="18" t="s">
        <v>53</v>
      </c>
      <c r="T155" s="18" t="s">
        <v>54</v>
      </c>
      <c r="U155" s="18">
        <v>2</v>
      </c>
      <c r="V155" s="18" t="s">
        <v>71</v>
      </c>
      <c r="W155" s="18">
        <v>2</v>
      </c>
      <c r="X155" s="18" t="s">
        <v>55</v>
      </c>
      <c r="Y155" s="18">
        <v>3</v>
      </c>
      <c r="Z155" s="18" t="s">
        <v>71</v>
      </c>
      <c r="AA155" s="18" t="s">
        <v>43</v>
      </c>
      <c r="AB155" s="18" t="s">
        <v>435</v>
      </c>
      <c r="AC155" s="18" t="s">
        <v>545</v>
      </c>
      <c r="AD155" s="18" t="s">
        <v>546</v>
      </c>
      <c r="AE155" s="18" t="s">
        <v>547</v>
      </c>
      <c r="AF155" s="18" t="s">
        <v>492</v>
      </c>
      <c r="AG155" s="18" t="s">
        <v>493</v>
      </c>
      <c r="AH155" s="20">
        <v>46196</v>
      </c>
    </row>
    <row r="156" spans="1:34" s="17" customFormat="1" ht="102" x14ac:dyDescent="0.25">
      <c r="A156" s="11">
        <f t="shared" si="2"/>
        <v>150</v>
      </c>
      <c r="B156" s="18" t="s">
        <v>459</v>
      </c>
      <c r="C156" s="18" t="s">
        <v>76</v>
      </c>
      <c r="D156" s="18" t="s">
        <v>40</v>
      </c>
      <c r="E156" s="18" t="s">
        <v>648</v>
      </c>
      <c r="F156" s="18" t="s">
        <v>649</v>
      </c>
      <c r="G156" s="18" t="s">
        <v>53</v>
      </c>
      <c r="H156" s="18" t="s">
        <v>40</v>
      </c>
      <c r="I156" s="18" t="s">
        <v>45</v>
      </c>
      <c r="J156" s="20">
        <v>44925</v>
      </c>
      <c r="K156" s="18" t="s">
        <v>47</v>
      </c>
      <c r="L156" s="18" t="s">
        <v>47</v>
      </c>
      <c r="M156" s="18" t="s">
        <v>48</v>
      </c>
      <c r="N156" s="18" t="s">
        <v>67</v>
      </c>
      <c r="O156" s="18" t="s">
        <v>40</v>
      </c>
      <c r="P156" s="18" t="s">
        <v>650</v>
      </c>
      <c r="Q156" s="18" t="s">
        <v>81</v>
      </c>
      <c r="R156" s="18" t="s">
        <v>43</v>
      </c>
      <c r="S156" s="18" t="s">
        <v>53</v>
      </c>
      <c r="T156" s="18" t="s">
        <v>54</v>
      </c>
      <c r="U156" s="18">
        <v>2</v>
      </c>
      <c r="V156" s="18" t="s">
        <v>71</v>
      </c>
      <c r="W156" s="18">
        <v>2</v>
      </c>
      <c r="X156" s="18" t="s">
        <v>71</v>
      </c>
      <c r="Y156" s="18">
        <v>2</v>
      </c>
      <c r="Z156" s="18" t="s">
        <v>71</v>
      </c>
      <c r="AA156" s="18" t="s">
        <v>53</v>
      </c>
      <c r="AB156" s="18" t="s">
        <v>40</v>
      </c>
      <c r="AC156" s="18" t="s">
        <v>40</v>
      </c>
      <c r="AD156" s="18" t="s">
        <v>40</v>
      </c>
      <c r="AE156" s="18" t="s">
        <v>40</v>
      </c>
      <c r="AF156" s="18" t="s">
        <v>40</v>
      </c>
      <c r="AG156" s="18" t="s">
        <v>40</v>
      </c>
      <c r="AH156" s="20">
        <v>46196</v>
      </c>
    </row>
    <row r="157" spans="1:34" s="17" customFormat="1" ht="178.5" x14ac:dyDescent="0.25">
      <c r="A157" s="11">
        <f t="shared" si="2"/>
        <v>151</v>
      </c>
      <c r="B157" s="18" t="s">
        <v>459</v>
      </c>
      <c r="C157" s="18" t="s">
        <v>76</v>
      </c>
      <c r="D157" s="18" t="s">
        <v>40</v>
      </c>
      <c r="E157" s="18" t="s">
        <v>651</v>
      </c>
      <c r="F157" s="18" t="s">
        <v>652</v>
      </c>
      <c r="G157" s="18" t="s">
        <v>53</v>
      </c>
      <c r="H157" s="18" t="s">
        <v>40</v>
      </c>
      <c r="I157" s="18" t="s">
        <v>45</v>
      </c>
      <c r="J157" s="20">
        <v>44925</v>
      </c>
      <c r="K157" s="18" t="s">
        <v>47</v>
      </c>
      <c r="L157" s="18" t="s">
        <v>47</v>
      </c>
      <c r="M157" s="18" t="s">
        <v>48</v>
      </c>
      <c r="N157" s="18" t="s">
        <v>67</v>
      </c>
      <c r="O157" s="18" t="s">
        <v>40</v>
      </c>
      <c r="P157" s="18" t="s">
        <v>653</v>
      </c>
      <c r="Q157" s="18" t="s">
        <v>473</v>
      </c>
      <c r="R157" s="18" t="s">
        <v>43</v>
      </c>
      <c r="S157" s="18" t="s">
        <v>53</v>
      </c>
      <c r="T157" s="18" t="s">
        <v>54</v>
      </c>
      <c r="U157" s="18">
        <v>2</v>
      </c>
      <c r="V157" s="18" t="s">
        <v>55</v>
      </c>
      <c r="W157" s="18">
        <v>3</v>
      </c>
      <c r="X157" s="18" t="s">
        <v>71</v>
      </c>
      <c r="Y157" s="18">
        <v>2</v>
      </c>
      <c r="Z157" s="18" t="s">
        <v>71</v>
      </c>
      <c r="AA157" s="18" t="s">
        <v>53</v>
      </c>
      <c r="AB157" s="18" t="s">
        <v>40</v>
      </c>
      <c r="AC157" s="18" t="s">
        <v>545</v>
      </c>
      <c r="AD157" s="18" t="s">
        <v>546</v>
      </c>
      <c r="AE157" s="18" t="s">
        <v>654</v>
      </c>
      <c r="AF157" s="18" t="s">
        <v>492</v>
      </c>
      <c r="AG157" s="18" t="s">
        <v>493</v>
      </c>
      <c r="AH157" s="20">
        <v>46196</v>
      </c>
    </row>
    <row r="158" spans="1:34" s="17" customFormat="1" ht="204" x14ac:dyDescent="0.25">
      <c r="A158" s="11">
        <f t="shared" si="2"/>
        <v>152</v>
      </c>
      <c r="B158" s="18" t="s">
        <v>459</v>
      </c>
      <c r="C158" s="18" t="s">
        <v>76</v>
      </c>
      <c r="D158" s="18" t="s">
        <v>40</v>
      </c>
      <c r="E158" s="18" t="s">
        <v>655</v>
      </c>
      <c r="F158" s="18" t="s">
        <v>656</v>
      </c>
      <c r="G158" s="18" t="s">
        <v>53</v>
      </c>
      <c r="H158" s="18" t="s">
        <v>40</v>
      </c>
      <c r="I158" s="18" t="s">
        <v>45</v>
      </c>
      <c r="J158" s="20">
        <v>44742</v>
      </c>
      <c r="K158" s="18" t="s">
        <v>47</v>
      </c>
      <c r="L158" s="18" t="s">
        <v>47</v>
      </c>
      <c r="M158" s="18" t="s">
        <v>48</v>
      </c>
      <c r="N158" s="18" t="s">
        <v>67</v>
      </c>
      <c r="O158" s="18" t="s">
        <v>40</v>
      </c>
      <c r="P158" s="18" t="s">
        <v>657</v>
      </c>
      <c r="Q158" s="18" t="s">
        <v>473</v>
      </c>
      <c r="R158" s="18" t="s">
        <v>43</v>
      </c>
      <c r="S158" s="18" t="s">
        <v>53</v>
      </c>
      <c r="T158" s="18" t="s">
        <v>54</v>
      </c>
      <c r="U158" s="18">
        <v>2</v>
      </c>
      <c r="V158" s="18" t="s">
        <v>71</v>
      </c>
      <c r="W158" s="18">
        <v>2</v>
      </c>
      <c r="X158" s="18" t="s">
        <v>71</v>
      </c>
      <c r="Y158" s="18">
        <v>2</v>
      </c>
      <c r="Z158" s="18" t="s">
        <v>71</v>
      </c>
      <c r="AA158" s="18" t="s">
        <v>53</v>
      </c>
      <c r="AB158" s="18" t="s">
        <v>40</v>
      </c>
      <c r="AC158" s="18" t="s">
        <v>545</v>
      </c>
      <c r="AD158" s="18" t="s">
        <v>546</v>
      </c>
      <c r="AE158" s="18" t="s">
        <v>658</v>
      </c>
      <c r="AF158" s="18" t="s">
        <v>492</v>
      </c>
      <c r="AG158" s="18" t="s">
        <v>493</v>
      </c>
      <c r="AH158" s="20">
        <v>46196</v>
      </c>
    </row>
    <row r="159" spans="1:34" s="17" customFormat="1" ht="153" x14ac:dyDescent="0.25">
      <c r="A159" s="11">
        <f t="shared" si="2"/>
        <v>153</v>
      </c>
      <c r="B159" s="18" t="s">
        <v>459</v>
      </c>
      <c r="C159" s="18" t="s">
        <v>76</v>
      </c>
      <c r="D159" s="18" t="s">
        <v>40</v>
      </c>
      <c r="E159" s="18" t="s">
        <v>659</v>
      </c>
      <c r="F159" s="18" t="s">
        <v>660</v>
      </c>
      <c r="G159" s="18" t="s">
        <v>53</v>
      </c>
      <c r="H159" s="18" t="s">
        <v>40</v>
      </c>
      <c r="I159" s="18" t="s">
        <v>45</v>
      </c>
      <c r="J159" s="20">
        <v>44925</v>
      </c>
      <c r="K159" s="18" t="s">
        <v>47</v>
      </c>
      <c r="L159" s="18" t="s">
        <v>47</v>
      </c>
      <c r="M159" s="18" t="s">
        <v>48</v>
      </c>
      <c r="N159" s="18" t="s">
        <v>67</v>
      </c>
      <c r="O159" s="18" t="s">
        <v>40</v>
      </c>
      <c r="P159" s="18" t="s">
        <v>661</v>
      </c>
      <c r="Q159" s="18" t="s">
        <v>81</v>
      </c>
      <c r="R159" s="18" t="s">
        <v>43</v>
      </c>
      <c r="S159" s="18" t="s">
        <v>43</v>
      </c>
      <c r="T159" s="18" t="s">
        <v>70</v>
      </c>
      <c r="U159" s="18">
        <v>1</v>
      </c>
      <c r="V159" s="18" t="s">
        <v>55</v>
      </c>
      <c r="W159" s="18">
        <v>3</v>
      </c>
      <c r="X159" s="18" t="s">
        <v>71</v>
      </c>
      <c r="Y159" s="18">
        <v>2</v>
      </c>
      <c r="Z159" s="18" t="s">
        <v>71</v>
      </c>
      <c r="AA159" s="18" t="s">
        <v>53</v>
      </c>
      <c r="AB159" s="18" t="s">
        <v>40</v>
      </c>
      <c r="AC159" s="18" t="s">
        <v>40</v>
      </c>
      <c r="AD159" s="18" t="s">
        <v>40</v>
      </c>
      <c r="AE159" s="18" t="s">
        <v>40</v>
      </c>
      <c r="AF159" s="18" t="s">
        <v>40</v>
      </c>
      <c r="AG159" s="18" t="s">
        <v>40</v>
      </c>
      <c r="AH159" s="20">
        <v>46196</v>
      </c>
    </row>
    <row r="160" spans="1:34" s="17" customFormat="1" ht="242.25" x14ac:dyDescent="0.25">
      <c r="A160" s="11">
        <f t="shared" si="2"/>
        <v>154</v>
      </c>
      <c r="B160" s="18" t="s">
        <v>459</v>
      </c>
      <c r="C160" s="18" t="s">
        <v>76</v>
      </c>
      <c r="D160" s="18" t="s">
        <v>40</v>
      </c>
      <c r="E160" s="18" t="s">
        <v>662</v>
      </c>
      <c r="F160" s="18" t="s">
        <v>663</v>
      </c>
      <c r="G160" s="18" t="s">
        <v>53</v>
      </c>
      <c r="H160" s="18" t="s">
        <v>40</v>
      </c>
      <c r="I160" s="18" t="s">
        <v>45</v>
      </c>
      <c r="J160" s="20">
        <v>44925</v>
      </c>
      <c r="K160" s="18" t="s">
        <v>47</v>
      </c>
      <c r="L160" s="18" t="s">
        <v>47</v>
      </c>
      <c r="M160" s="18" t="s">
        <v>48</v>
      </c>
      <c r="N160" s="18" t="s">
        <v>67</v>
      </c>
      <c r="O160" s="18" t="s">
        <v>40</v>
      </c>
      <c r="P160" s="18" t="s">
        <v>664</v>
      </c>
      <c r="Q160" s="18" t="s">
        <v>81</v>
      </c>
      <c r="R160" s="18" t="s">
        <v>43</v>
      </c>
      <c r="S160" s="18" t="s">
        <v>43</v>
      </c>
      <c r="T160" s="18" t="s">
        <v>70</v>
      </c>
      <c r="U160" s="18">
        <v>1</v>
      </c>
      <c r="V160" s="18" t="s">
        <v>55</v>
      </c>
      <c r="W160" s="18">
        <v>3</v>
      </c>
      <c r="X160" s="18" t="s">
        <v>71</v>
      </c>
      <c r="Y160" s="18">
        <v>2</v>
      </c>
      <c r="Z160" s="18" t="s">
        <v>71</v>
      </c>
      <c r="AA160" s="18" t="s">
        <v>53</v>
      </c>
      <c r="AB160" s="18" t="s">
        <v>40</v>
      </c>
      <c r="AC160" s="18" t="s">
        <v>40</v>
      </c>
      <c r="AD160" s="18" t="s">
        <v>40</v>
      </c>
      <c r="AE160" s="18" t="s">
        <v>40</v>
      </c>
      <c r="AF160" s="18" t="s">
        <v>40</v>
      </c>
      <c r="AG160" s="18" t="s">
        <v>40</v>
      </c>
      <c r="AH160" s="20">
        <v>46196</v>
      </c>
    </row>
    <row r="161" spans="1:34" s="17" customFormat="1" ht="204" x14ac:dyDescent="0.25">
      <c r="A161" s="11">
        <f t="shared" si="2"/>
        <v>155</v>
      </c>
      <c r="B161" s="18" t="s">
        <v>459</v>
      </c>
      <c r="C161" s="18" t="s">
        <v>76</v>
      </c>
      <c r="D161" s="18" t="s">
        <v>40</v>
      </c>
      <c r="E161" s="18" t="s">
        <v>665</v>
      </c>
      <c r="F161" s="18" t="s">
        <v>666</v>
      </c>
      <c r="G161" s="18" t="s">
        <v>53</v>
      </c>
      <c r="H161" s="18" t="s">
        <v>40</v>
      </c>
      <c r="I161" s="18" t="s">
        <v>45</v>
      </c>
      <c r="J161" s="20">
        <v>44925</v>
      </c>
      <c r="K161" s="18" t="s">
        <v>47</v>
      </c>
      <c r="L161" s="18" t="s">
        <v>47</v>
      </c>
      <c r="M161" s="18" t="s">
        <v>48</v>
      </c>
      <c r="N161" s="18" t="s">
        <v>67</v>
      </c>
      <c r="O161" s="18" t="s">
        <v>40</v>
      </c>
      <c r="P161" s="18" t="s">
        <v>667</v>
      </c>
      <c r="Q161" s="18" t="s">
        <v>81</v>
      </c>
      <c r="R161" s="18" t="s">
        <v>43</v>
      </c>
      <c r="S161" s="18" t="s">
        <v>43</v>
      </c>
      <c r="T161" s="18" t="s">
        <v>70</v>
      </c>
      <c r="U161" s="18">
        <v>1</v>
      </c>
      <c r="V161" s="18" t="s">
        <v>55</v>
      </c>
      <c r="W161" s="18">
        <v>3</v>
      </c>
      <c r="X161" s="18" t="s">
        <v>71</v>
      </c>
      <c r="Y161" s="18">
        <v>2</v>
      </c>
      <c r="Z161" s="18" t="s">
        <v>71</v>
      </c>
      <c r="AA161" s="18" t="s">
        <v>53</v>
      </c>
      <c r="AB161" s="18" t="s">
        <v>40</v>
      </c>
      <c r="AC161" s="18" t="s">
        <v>40</v>
      </c>
      <c r="AD161" s="18" t="s">
        <v>40</v>
      </c>
      <c r="AE161" s="18" t="s">
        <v>40</v>
      </c>
      <c r="AF161" s="18" t="s">
        <v>40</v>
      </c>
      <c r="AG161" s="18" t="s">
        <v>40</v>
      </c>
      <c r="AH161" s="20">
        <v>46196</v>
      </c>
    </row>
    <row r="162" spans="1:34" s="17" customFormat="1" ht="114.75" x14ac:dyDescent="0.25">
      <c r="A162" s="11">
        <f t="shared" si="2"/>
        <v>156</v>
      </c>
      <c r="B162" s="18" t="s">
        <v>459</v>
      </c>
      <c r="C162" s="18" t="s">
        <v>76</v>
      </c>
      <c r="D162" s="18" t="s">
        <v>40</v>
      </c>
      <c r="E162" s="18" t="s">
        <v>668</v>
      </c>
      <c r="F162" s="18" t="s">
        <v>669</v>
      </c>
      <c r="G162" s="18" t="s">
        <v>53</v>
      </c>
      <c r="H162" s="18" t="s">
        <v>40</v>
      </c>
      <c r="I162" s="18" t="s">
        <v>45</v>
      </c>
      <c r="J162" s="20">
        <v>44925</v>
      </c>
      <c r="K162" s="18" t="s">
        <v>47</v>
      </c>
      <c r="L162" s="18" t="s">
        <v>47</v>
      </c>
      <c r="M162" s="18" t="s">
        <v>48</v>
      </c>
      <c r="N162" s="18" t="s">
        <v>67</v>
      </c>
      <c r="O162" s="18" t="s">
        <v>40</v>
      </c>
      <c r="P162" s="18" t="s">
        <v>670</v>
      </c>
      <c r="Q162" s="18" t="s">
        <v>81</v>
      </c>
      <c r="R162" s="18" t="s">
        <v>43</v>
      </c>
      <c r="S162" s="18" t="s">
        <v>43</v>
      </c>
      <c r="T162" s="18" t="s">
        <v>70</v>
      </c>
      <c r="U162" s="18">
        <v>1</v>
      </c>
      <c r="V162" s="18" t="s">
        <v>55</v>
      </c>
      <c r="W162" s="18">
        <v>3</v>
      </c>
      <c r="X162" s="18" t="s">
        <v>71</v>
      </c>
      <c r="Y162" s="18">
        <v>2</v>
      </c>
      <c r="Z162" s="18" t="s">
        <v>71</v>
      </c>
      <c r="AA162" s="18" t="s">
        <v>53</v>
      </c>
      <c r="AB162" s="18" t="s">
        <v>40</v>
      </c>
      <c r="AC162" s="18" t="s">
        <v>40</v>
      </c>
      <c r="AD162" s="18" t="s">
        <v>40</v>
      </c>
      <c r="AE162" s="18" t="s">
        <v>40</v>
      </c>
      <c r="AF162" s="18" t="s">
        <v>40</v>
      </c>
      <c r="AG162" s="18" t="s">
        <v>40</v>
      </c>
      <c r="AH162" s="20">
        <v>46196</v>
      </c>
    </row>
    <row r="163" spans="1:34" s="17" customFormat="1" ht="165.75" x14ac:dyDescent="0.25">
      <c r="A163" s="11">
        <f t="shared" si="2"/>
        <v>157</v>
      </c>
      <c r="B163" s="18" t="s">
        <v>459</v>
      </c>
      <c r="C163" s="18" t="s">
        <v>76</v>
      </c>
      <c r="D163" s="18" t="s">
        <v>40</v>
      </c>
      <c r="E163" s="18" t="s">
        <v>671</v>
      </c>
      <c r="F163" s="18" t="s">
        <v>672</v>
      </c>
      <c r="G163" s="18" t="s">
        <v>53</v>
      </c>
      <c r="H163" s="18" t="s">
        <v>40</v>
      </c>
      <c r="I163" s="18" t="s">
        <v>45</v>
      </c>
      <c r="J163" s="20">
        <v>44925</v>
      </c>
      <c r="K163" s="18" t="s">
        <v>47</v>
      </c>
      <c r="L163" s="18" t="s">
        <v>47</v>
      </c>
      <c r="M163" s="18" t="s">
        <v>48</v>
      </c>
      <c r="N163" s="18" t="s">
        <v>67</v>
      </c>
      <c r="O163" s="18" t="s">
        <v>40</v>
      </c>
      <c r="P163" s="46" t="s">
        <v>673</v>
      </c>
      <c r="Q163" s="18" t="s">
        <v>81</v>
      </c>
      <c r="R163" s="18" t="s">
        <v>43</v>
      </c>
      <c r="S163" s="18" t="s">
        <v>43</v>
      </c>
      <c r="T163" s="18" t="s">
        <v>70</v>
      </c>
      <c r="U163" s="18">
        <v>1</v>
      </c>
      <c r="V163" s="18" t="s">
        <v>55</v>
      </c>
      <c r="W163" s="18">
        <v>3</v>
      </c>
      <c r="X163" s="18" t="s">
        <v>71</v>
      </c>
      <c r="Y163" s="18">
        <v>2</v>
      </c>
      <c r="Z163" s="18" t="s">
        <v>71</v>
      </c>
      <c r="AA163" s="18" t="s">
        <v>53</v>
      </c>
      <c r="AB163" s="18" t="s">
        <v>40</v>
      </c>
      <c r="AC163" s="18" t="s">
        <v>40</v>
      </c>
      <c r="AD163" s="18" t="s">
        <v>40</v>
      </c>
      <c r="AE163" s="18" t="s">
        <v>40</v>
      </c>
      <c r="AF163" s="18" t="s">
        <v>40</v>
      </c>
      <c r="AG163" s="18" t="s">
        <v>40</v>
      </c>
      <c r="AH163" s="20">
        <v>46196</v>
      </c>
    </row>
    <row r="164" spans="1:34" s="17" customFormat="1" ht="191.25" x14ac:dyDescent="0.25">
      <c r="A164" s="11">
        <f t="shared" si="2"/>
        <v>158</v>
      </c>
      <c r="B164" s="18" t="s">
        <v>459</v>
      </c>
      <c r="C164" s="18" t="s">
        <v>76</v>
      </c>
      <c r="D164" s="18" t="s">
        <v>40</v>
      </c>
      <c r="E164" s="18" t="s">
        <v>674</v>
      </c>
      <c r="F164" s="18" t="s">
        <v>675</v>
      </c>
      <c r="G164" s="18" t="s">
        <v>53</v>
      </c>
      <c r="H164" s="18" t="s">
        <v>40</v>
      </c>
      <c r="I164" s="18" t="s">
        <v>45</v>
      </c>
      <c r="J164" s="20">
        <v>44925</v>
      </c>
      <c r="K164" s="18" t="s">
        <v>47</v>
      </c>
      <c r="L164" s="18" t="s">
        <v>47</v>
      </c>
      <c r="M164" s="18" t="s">
        <v>48</v>
      </c>
      <c r="N164" s="18" t="s">
        <v>67</v>
      </c>
      <c r="O164" s="18" t="s">
        <v>40</v>
      </c>
      <c r="P164" s="18" t="s">
        <v>676</v>
      </c>
      <c r="Q164" s="18" t="s">
        <v>81</v>
      </c>
      <c r="R164" s="18" t="s">
        <v>43</v>
      </c>
      <c r="S164" s="18" t="s">
        <v>43</v>
      </c>
      <c r="T164" s="18" t="s">
        <v>70</v>
      </c>
      <c r="U164" s="18">
        <v>1</v>
      </c>
      <c r="V164" s="18" t="s">
        <v>55</v>
      </c>
      <c r="W164" s="18">
        <v>3</v>
      </c>
      <c r="X164" s="18" t="s">
        <v>71</v>
      </c>
      <c r="Y164" s="18">
        <v>2</v>
      </c>
      <c r="Z164" s="18" t="s">
        <v>71</v>
      </c>
      <c r="AA164" s="18" t="s">
        <v>53</v>
      </c>
      <c r="AB164" s="18" t="s">
        <v>40</v>
      </c>
      <c r="AC164" s="18" t="s">
        <v>40</v>
      </c>
      <c r="AD164" s="18" t="s">
        <v>40</v>
      </c>
      <c r="AE164" s="18" t="s">
        <v>40</v>
      </c>
      <c r="AF164" s="18" t="s">
        <v>40</v>
      </c>
      <c r="AG164" s="18" t="s">
        <v>40</v>
      </c>
      <c r="AH164" s="20">
        <v>46196</v>
      </c>
    </row>
    <row r="165" spans="1:34" s="17" customFormat="1" ht="76.5" x14ac:dyDescent="0.25">
      <c r="A165" s="11">
        <f t="shared" si="2"/>
        <v>159</v>
      </c>
      <c r="B165" s="18" t="s">
        <v>459</v>
      </c>
      <c r="C165" s="18" t="s">
        <v>76</v>
      </c>
      <c r="D165" s="18" t="s">
        <v>40</v>
      </c>
      <c r="E165" s="18" t="s">
        <v>677</v>
      </c>
      <c r="F165" s="18" t="s">
        <v>678</v>
      </c>
      <c r="G165" s="18" t="s">
        <v>53</v>
      </c>
      <c r="H165" s="18" t="s">
        <v>40</v>
      </c>
      <c r="I165" s="18" t="s">
        <v>45</v>
      </c>
      <c r="J165" s="20">
        <v>44925</v>
      </c>
      <c r="K165" s="18" t="s">
        <v>47</v>
      </c>
      <c r="L165" s="18" t="s">
        <v>47</v>
      </c>
      <c r="M165" s="18" t="s">
        <v>48</v>
      </c>
      <c r="N165" s="18" t="s">
        <v>67</v>
      </c>
      <c r="O165" s="18" t="s">
        <v>40</v>
      </c>
      <c r="P165" s="18" t="s">
        <v>679</v>
      </c>
      <c r="Q165" s="18" t="s">
        <v>81</v>
      </c>
      <c r="R165" s="18" t="s">
        <v>43</v>
      </c>
      <c r="S165" s="18" t="s">
        <v>53</v>
      </c>
      <c r="T165" s="18" t="s">
        <v>54</v>
      </c>
      <c r="U165" s="18">
        <v>2</v>
      </c>
      <c r="V165" s="18" t="s">
        <v>55</v>
      </c>
      <c r="W165" s="18">
        <v>3</v>
      </c>
      <c r="X165" s="18" t="s">
        <v>71</v>
      </c>
      <c r="Y165" s="18">
        <v>2</v>
      </c>
      <c r="Z165" s="18" t="s">
        <v>71</v>
      </c>
      <c r="AA165" s="18" t="s">
        <v>53</v>
      </c>
      <c r="AB165" s="18" t="s">
        <v>40</v>
      </c>
      <c r="AC165" s="18" t="s">
        <v>40</v>
      </c>
      <c r="AD165" s="18" t="s">
        <v>40</v>
      </c>
      <c r="AE165" s="18" t="s">
        <v>40</v>
      </c>
      <c r="AF165" s="18" t="s">
        <v>40</v>
      </c>
      <c r="AG165" s="18" t="s">
        <v>40</v>
      </c>
      <c r="AH165" s="20">
        <v>46196</v>
      </c>
    </row>
    <row r="166" spans="1:34" s="17" customFormat="1" ht="127.5" x14ac:dyDescent="0.25">
      <c r="A166" s="11">
        <f t="shared" si="2"/>
        <v>160</v>
      </c>
      <c r="B166" s="18" t="s">
        <v>75</v>
      </c>
      <c r="C166" s="18" t="s">
        <v>76</v>
      </c>
      <c r="D166" s="18" t="s">
        <v>40</v>
      </c>
      <c r="E166" s="18" t="s">
        <v>680</v>
      </c>
      <c r="F166" s="18" t="s">
        <v>681</v>
      </c>
      <c r="G166" s="18" t="s">
        <v>53</v>
      </c>
      <c r="H166" s="18" t="s">
        <v>40</v>
      </c>
      <c r="I166" s="18" t="s">
        <v>45</v>
      </c>
      <c r="J166" s="20">
        <v>44925</v>
      </c>
      <c r="K166" s="18" t="s">
        <v>47</v>
      </c>
      <c r="L166" s="18" t="s">
        <v>47</v>
      </c>
      <c r="M166" s="18" t="s">
        <v>48</v>
      </c>
      <c r="N166" s="18" t="s">
        <v>67</v>
      </c>
      <c r="O166" s="18" t="s">
        <v>40</v>
      </c>
      <c r="P166" s="18" t="s">
        <v>682</v>
      </c>
      <c r="Q166" s="18" t="s">
        <v>81</v>
      </c>
      <c r="R166" s="18" t="s">
        <v>43</v>
      </c>
      <c r="S166" s="18" t="s">
        <v>53</v>
      </c>
      <c r="T166" s="18" t="s">
        <v>54</v>
      </c>
      <c r="U166" s="18">
        <v>2</v>
      </c>
      <c r="V166" s="18" t="s">
        <v>55</v>
      </c>
      <c r="W166" s="18">
        <v>3</v>
      </c>
      <c r="X166" s="18" t="s">
        <v>71</v>
      </c>
      <c r="Y166" s="18">
        <v>2</v>
      </c>
      <c r="Z166" s="18" t="s">
        <v>71</v>
      </c>
      <c r="AA166" s="18" t="s">
        <v>53</v>
      </c>
      <c r="AB166" s="18" t="s">
        <v>40</v>
      </c>
      <c r="AC166" s="18" t="s">
        <v>545</v>
      </c>
      <c r="AD166" s="18" t="s">
        <v>546</v>
      </c>
      <c r="AE166" s="18" t="s">
        <v>683</v>
      </c>
      <c r="AF166" s="18" t="s">
        <v>492</v>
      </c>
      <c r="AG166" s="18" t="s">
        <v>493</v>
      </c>
      <c r="AH166" s="20">
        <v>46196</v>
      </c>
    </row>
    <row r="167" spans="1:34" s="17" customFormat="1" ht="344.25" x14ac:dyDescent="0.25">
      <c r="A167" s="11">
        <f t="shared" si="2"/>
        <v>161</v>
      </c>
      <c r="B167" s="18" t="s">
        <v>75</v>
      </c>
      <c r="C167" s="18" t="s">
        <v>76</v>
      </c>
      <c r="D167" s="18" t="s">
        <v>40</v>
      </c>
      <c r="E167" s="18" t="s">
        <v>684</v>
      </c>
      <c r="F167" s="18" t="s">
        <v>627</v>
      </c>
      <c r="G167" s="18" t="s">
        <v>53</v>
      </c>
      <c r="H167" s="18" t="s">
        <v>40</v>
      </c>
      <c r="I167" s="18" t="s">
        <v>456</v>
      </c>
      <c r="J167" s="20">
        <v>46014</v>
      </c>
      <c r="K167" s="18" t="s">
        <v>47</v>
      </c>
      <c r="L167" s="18" t="s">
        <v>47</v>
      </c>
      <c r="M167" s="18" t="s">
        <v>48</v>
      </c>
      <c r="N167" s="18" t="s">
        <v>67</v>
      </c>
      <c r="O167" s="18" t="s">
        <v>40</v>
      </c>
      <c r="P167" s="46" t="s">
        <v>685</v>
      </c>
      <c r="Q167" s="18" t="s">
        <v>81</v>
      </c>
      <c r="R167" s="18" t="s">
        <v>43</v>
      </c>
      <c r="S167" s="18" t="s">
        <v>53</v>
      </c>
      <c r="T167" s="18" t="s">
        <v>54</v>
      </c>
      <c r="U167" s="18">
        <v>2</v>
      </c>
      <c r="V167" s="18" t="s">
        <v>55</v>
      </c>
      <c r="W167" s="18">
        <v>3</v>
      </c>
      <c r="X167" s="18" t="s">
        <v>55</v>
      </c>
      <c r="Y167" s="18">
        <v>3</v>
      </c>
      <c r="Z167" s="18" t="s">
        <v>55</v>
      </c>
      <c r="AA167" s="18" t="s">
        <v>43</v>
      </c>
      <c r="AB167" s="18" t="s">
        <v>56</v>
      </c>
      <c r="AC167" s="18" t="s">
        <v>629</v>
      </c>
      <c r="AD167" s="18" t="s">
        <v>587</v>
      </c>
      <c r="AE167" s="18" t="s">
        <v>625</v>
      </c>
      <c r="AF167" s="18" t="s">
        <v>492</v>
      </c>
      <c r="AG167" s="18" t="s">
        <v>493</v>
      </c>
      <c r="AH167" s="20">
        <v>46196</v>
      </c>
    </row>
    <row r="168" spans="1:34" s="17" customFormat="1" ht="318.75" x14ac:dyDescent="0.25">
      <c r="A168" s="11">
        <f t="shared" si="2"/>
        <v>162</v>
      </c>
      <c r="B168" s="18" t="s">
        <v>75</v>
      </c>
      <c r="C168" s="18" t="s">
        <v>76</v>
      </c>
      <c r="D168" s="18" t="s">
        <v>40</v>
      </c>
      <c r="E168" s="18" t="s">
        <v>686</v>
      </c>
      <c r="F168" s="18" t="s">
        <v>687</v>
      </c>
      <c r="G168" s="18" t="s">
        <v>53</v>
      </c>
      <c r="H168" s="18" t="s">
        <v>40</v>
      </c>
      <c r="I168" s="18" t="s">
        <v>456</v>
      </c>
      <c r="J168" s="20">
        <v>46113</v>
      </c>
      <c r="K168" s="18" t="s">
        <v>47</v>
      </c>
      <c r="L168" s="18" t="s">
        <v>47</v>
      </c>
      <c r="M168" s="18" t="s">
        <v>48</v>
      </c>
      <c r="N168" s="18" t="s">
        <v>67</v>
      </c>
      <c r="O168" s="18" t="s">
        <v>40</v>
      </c>
      <c r="P168" s="46"/>
      <c r="Q168" s="18" t="s">
        <v>81</v>
      </c>
      <c r="R168" s="18" t="s">
        <v>43</v>
      </c>
      <c r="S168" s="18" t="s">
        <v>53</v>
      </c>
      <c r="T168" s="18" t="s">
        <v>54</v>
      </c>
      <c r="U168" s="18">
        <v>3</v>
      </c>
      <c r="V168" s="18" t="s">
        <v>55</v>
      </c>
      <c r="W168" s="18">
        <v>3</v>
      </c>
      <c r="X168" s="18" t="s">
        <v>55</v>
      </c>
      <c r="Y168" s="18">
        <v>3</v>
      </c>
      <c r="Z168" s="18" t="s">
        <v>55</v>
      </c>
      <c r="AA168" s="18" t="s">
        <v>43</v>
      </c>
      <c r="AB168" s="18" t="s">
        <v>56</v>
      </c>
      <c r="AC168" s="18" t="s">
        <v>629</v>
      </c>
      <c r="AD168" s="18" t="s">
        <v>688</v>
      </c>
      <c r="AE168" s="18" t="s">
        <v>633</v>
      </c>
      <c r="AF168" s="18" t="s">
        <v>492</v>
      </c>
      <c r="AG168" s="18" t="s">
        <v>493</v>
      </c>
      <c r="AH168" s="20">
        <v>46197</v>
      </c>
    </row>
    <row r="169" spans="1:34" s="17" customFormat="1" ht="153" x14ac:dyDescent="0.25">
      <c r="A169" s="11">
        <f t="shared" si="2"/>
        <v>163</v>
      </c>
      <c r="B169" s="18" t="s">
        <v>75</v>
      </c>
      <c r="C169" s="18" t="s">
        <v>76</v>
      </c>
      <c r="D169" s="18" t="s">
        <v>40</v>
      </c>
      <c r="E169" s="18" t="s">
        <v>689</v>
      </c>
      <c r="F169" s="18" t="s">
        <v>690</v>
      </c>
      <c r="G169" s="18" t="s">
        <v>53</v>
      </c>
      <c r="H169" s="18" t="s">
        <v>40</v>
      </c>
      <c r="I169" s="18" t="s">
        <v>45</v>
      </c>
      <c r="J169" s="20">
        <v>46112</v>
      </c>
      <c r="K169" s="18" t="s">
        <v>47</v>
      </c>
      <c r="L169" s="18" t="s">
        <v>47</v>
      </c>
      <c r="M169" s="18" t="s">
        <v>48</v>
      </c>
      <c r="N169" s="18" t="s">
        <v>67</v>
      </c>
      <c r="O169" s="18" t="s">
        <v>40</v>
      </c>
      <c r="P169" s="18" t="s">
        <v>691</v>
      </c>
      <c r="Q169" s="18" t="s">
        <v>81</v>
      </c>
      <c r="R169" s="18" t="s">
        <v>43</v>
      </c>
      <c r="S169" s="18" t="s">
        <v>43</v>
      </c>
      <c r="T169" s="18" t="s">
        <v>70</v>
      </c>
      <c r="U169" s="18">
        <v>1</v>
      </c>
      <c r="V169" s="18" t="s">
        <v>55</v>
      </c>
      <c r="W169" s="18">
        <v>3</v>
      </c>
      <c r="X169" s="18" t="s">
        <v>71</v>
      </c>
      <c r="Y169" s="18">
        <v>2</v>
      </c>
      <c r="Z169" s="18" t="s">
        <v>71</v>
      </c>
      <c r="AA169" s="18" t="s">
        <v>53</v>
      </c>
      <c r="AB169" s="18" t="s">
        <v>40</v>
      </c>
      <c r="AC169" s="18" t="s">
        <v>40</v>
      </c>
      <c r="AD169" s="18" t="s">
        <v>40</v>
      </c>
      <c r="AE169" s="18" t="s">
        <v>40</v>
      </c>
      <c r="AF169" s="18" t="s">
        <v>40</v>
      </c>
      <c r="AG169" s="18" t="s">
        <v>40</v>
      </c>
      <c r="AH169" s="20">
        <v>46196</v>
      </c>
    </row>
    <row r="170" spans="1:34" s="17" customFormat="1" ht="194.25" customHeight="1" x14ac:dyDescent="0.25">
      <c r="A170" s="11">
        <f t="shared" si="2"/>
        <v>164</v>
      </c>
      <c r="B170" s="18" t="s">
        <v>38</v>
      </c>
      <c r="C170" s="18" t="s">
        <v>76</v>
      </c>
      <c r="D170" s="18" t="s">
        <v>40</v>
      </c>
      <c r="E170" s="18" t="s">
        <v>692</v>
      </c>
      <c r="F170" s="18" t="s">
        <v>693</v>
      </c>
      <c r="G170" s="18" t="s">
        <v>53</v>
      </c>
      <c r="H170" s="18" t="s">
        <v>40</v>
      </c>
      <c r="I170" s="18" t="s">
        <v>45</v>
      </c>
      <c r="J170" s="47">
        <v>46196</v>
      </c>
      <c r="K170" s="18" t="s">
        <v>47</v>
      </c>
      <c r="L170" s="18" t="s">
        <v>47</v>
      </c>
      <c r="M170" s="18" t="s">
        <v>48</v>
      </c>
      <c r="N170" s="18" t="s">
        <v>67</v>
      </c>
      <c r="O170" s="18" t="s">
        <v>40</v>
      </c>
      <c r="P170" s="46" t="s">
        <v>694</v>
      </c>
      <c r="Q170" s="18" t="s">
        <v>81</v>
      </c>
      <c r="R170" s="18" t="s">
        <v>43</v>
      </c>
      <c r="S170" s="18" t="s">
        <v>53</v>
      </c>
      <c r="T170" s="18" t="s">
        <v>54</v>
      </c>
      <c r="U170" s="18">
        <v>3</v>
      </c>
      <c r="V170" s="18" t="s">
        <v>55</v>
      </c>
      <c r="W170" s="18">
        <v>3</v>
      </c>
      <c r="X170" s="18" t="s">
        <v>71</v>
      </c>
      <c r="Y170" s="18">
        <v>2</v>
      </c>
      <c r="Z170" s="18" t="s">
        <v>71</v>
      </c>
      <c r="AA170" s="18" t="s">
        <v>53</v>
      </c>
      <c r="AB170" s="18" t="s">
        <v>56</v>
      </c>
      <c r="AC170" s="18" t="s">
        <v>632</v>
      </c>
      <c r="AD170" s="18" t="s">
        <v>587</v>
      </c>
      <c r="AE170" s="18" t="s">
        <v>633</v>
      </c>
      <c r="AF170" s="18" t="s">
        <v>492</v>
      </c>
      <c r="AG170" s="18" t="s">
        <v>493</v>
      </c>
      <c r="AH170" s="20">
        <v>46196</v>
      </c>
    </row>
    <row r="171" spans="1:34" s="17" customFormat="1" ht="184.5" customHeight="1" x14ac:dyDescent="0.25">
      <c r="A171" s="11">
        <f t="shared" si="2"/>
        <v>165</v>
      </c>
      <c r="B171" s="18" t="s">
        <v>459</v>
      </c>
      <c r="C171" s="18" t="s">
        <v>76</v>
      </c>
      <c r="D171" s="18" t="s">
        <v>40</v>
      </c>
      <c r="E171" s="18" t="s">
        <v>695</v>
      </c>
      <c r="F171" s="18" t="s">
        <v>696</v>
      </c>
      <c r="G171" s="18" t="s">
        <v>53</v>
      </c>
      <c r="H171" s="18" t="s">
        <v>40</v>
      </c>
      <c r="I171" s="18" t="s">
        <v>45</v>
      </c>
      <c r="J171" s="18"/>
      <c r="K171" s="18" t="s">
        <v>47</v>
      </c>
      <c r="L171" s="18" t="s">
        <v>47</v>
      </c>
      <c r="M171" s="18" t="s">
        <v>48</v>
      </c>
      <c r="N171" s="18" t="s">
        <v>67</v>
      </c>
      <c r="O171" s="18" t="s">
        <v>40</v>
      </c>
      <c r="P171" s="46" t="s">
        <v>697</v>
      </c>
      <c r="Q171" s="18" t="s">
        <v>81</v>
      </c>
      <c r="R171" s="18" t="s">
        <v>43</v>
      </c>
      <c r="S171" s="18" t="s">
        <v>53</v>
      </c>
      <c r="T171" s="18" t="s">
        <v>54</v>
      </c>
      <c r="U171" s="18">
        <v>3</v>
      </c>
      <c r="V171" s="18" t="s">
        <v>55</v>
      </c>
      <c r="W171" s="18">
        <v>3</v>
      </c>
      <c r="X171" s="18" t="s">
        <v>71</v>
      </c>
      <c r="Y171" s="18">
        <v>2</v>
      </c>
      <c r="Z171" s="18" t="s">
        <v>71</v>
      </c>
      <c r="AA171" s="18" t="s">
        <v>53</v>
      </c>
      <c r="AB171" s="18" t="s">
        <v>56</v>
      </c>
      <c r="AC171" s="18" t="s">
        <v>632</v>
      </c>
      <c r="AD171" s="18" t="s">
        <v>587</v>
      </c>
      <c r="AE171" s="18" t="s">
        <v>633</v>
      </c>
      <c r="AF171" s="18" t="s">
        <v>492</v>
      </c>
      <c r="AG171" s="18" t="s">
        <v>493</v>
      </c>
      <c r="AH171" s="20">
        <v>46196</v>
      </c>
    </row>
    <row r="172" spans="1:34" s="17" customFormat="1" ht="204" x14ac:dyDescent="0.25">
      <c r="A172" s="11">
        <f t="shared" si="2"/>
        <v>166</v>
      </c>
      <c r="B172" s="18" t="s">
        <v>38</v>
      </c>
      <c r="C172" s="18" t="s">
        <v>76</v>
      </c>
      <c r="D172" s="18" t="s">
        <v>40</v>
      </c>
      <c r="E172" s="18" t="s">
        <v>698</v>
      </c>
      <c r="F172" s="18" t="s">
        <v>699</v>
      </c>
      <c r="G172" s="18" t="s">
        <v>53</v>
      </c>
      <c r="H172" s="18" t="s">
        <v>40</v>
      </c>
      <c r="I172" s="18" t="s">
        <v>45</v>
      </c>
      <c r="J172" s="47">
        <v>46196</v>
      </c>
      <c r="K172" s="18" t="s">
        <v>47</v>
      </c>
      <c r="L172" s="18" t="s">
        <v>47</v>
      </c>
      <c r="M172" s="18" t="s">
        <v>48</v>
      </c>
      <c r="N172" s="18" t="s">
        <v>67</v>
      </c>
      <c r="O172" s="18" t="s">
        <v>40</v>
      </c>
      <c r="P172" s="46" t="s">
        <v>700</v>
      </c>
      <c r="Q172" s="18" t="s">
        <v>81</v>
      </c>
      <c r="R172" s="18" t="s">
        <v>43</v>
      </c>
      <c r="S172" s="18" t="s">
        <v>43</v>
      </c>
      <c r="T172" s="18" t="s">
        <v>70</v>
      </c>
      <c r="U172" s="18">
        <v>1</v>
      </c>
      <c r="V172" s="18" t="s">
        <v>55</v>
      </c>
      <c r="W172" s="18">
        <v>3</v>
      </c>
      <c r="X172" s="18" t="s">
        <v>71</v>
      </c>
      <c r="Y172" s="18">
        <v>2</v>
      </c>
      <c r="Z172" s="18" t="s">
        <v>71</v>
      </c>
      <c r="AA172" s="18" t="s">
        <v>53</v>
      </c>
      <c r="AB172" s="18" t="s">
        <v>40</v>
      </c>
      <c r="AC172" s="18" t="s">
        <v>40</v>
      </c>
      <c r="AD172" s="18" t="s">
        <v>40</v>
      </c>
      <c r="AE172" s="18" t="s">
        <v>40</v>
      </c>
      <c r="AF172" s="18" t="s">
        <v>40</v>
      </c>
      <c r="AG172" s="18" t="s">
        <v>40</v>
      </c>
      <c r="AH172" s="20">
        <v>46196</v>
      </c>
    </row>
    <row r="173" spans="1:34" s="17" customFormat="1" ht="178.5" x14ac:dyDescent="0.25">
      <c r="A173" s="11">
        <f t="shared" si="2"/>
        <v>167</v>
      </c>
      <c r="B173" s="18" t="s">
        <v>38</v>
      </c>
      <c r="C173" s="18" t="s">
        <v>76</v>
      </c>
      <c r="D173" s="18" t="s">
        <v>40</v>
      </c>
      <c r="E173" s="18" t="s">
        <v>701</v>
      </c>
      <c r="F173" s="18" t="s">
        <v>702</v>
      </c>
      <c r="G173" s="18" t="s">
        <v>53</v>
      </c>
      <c r="H173" s="18" t="s">
        <v>40</v>
      </c>
      <c r="I173" s="18" t="s">
        <v>45</v>
      </c>
      <c r="J173" s="18"/>
      <c r="K173" s="18" t="s">
        <v>47</v>
      </c>
      <c r="L173" s="18" t="s">
        <v>47</v>
      </c>
      <c r="M173" s="18" t="s">
        <v>48</v>
      </c>
      <c r="N173" s="18" t="s">
        <v>67</v>
      </c>
      <c r="O173" s="18" t="s">
        <v>40</v>
      </c>
      <c r="P173" s="46" t="s">
        <v>700</v>
      </c>
      <c r="Q173" s="18" t="s">
        <v>81</v>
      </c>
      <c r="R173" s="18" t="s">
        <v>43</v>
      </c>
      <c r="S173" s="18" t="s">
        <v>43</v>
      </c>
      <c r="T173" s="18" t="s">
        <v>70</v>
      </c>
      <c r="U173" s="18">
        <v>1</v>
      </c>
      <c r="V173" s="18" t="s">
        <v>55</v>
      </c>
      <c r="W173" s="18">
        <v>3</v>
      </c>
      <c r="X173" s="18" t="s">
        <v>71</v>
      </c>
      <c r="Y173" s="18">
        <v>2</v>
      </c>
      <c r="Z173" s="18" t="s">
        <v>71</v>
      </c>
      <c r="AA173" s="18" t="s">
        <v>53</v>
      </c>
      <c r="AB173" s="18" t="s">
        <v>40</v>
      </c>
      <c r="AC173" s="18" t="s">
        <v>40</v>
      </c>
      <c r="AD173" s="18" t="s">
        <v>40</v>
      </c>
      <c r="AE173" s="18" t="s">
        <v>40</v>
      </c>
      <c r="AF173" s="18" t="s">
        <v>40</v>
      </c>
      <c r="AG173" s="18" t="s">
        <v>40</v>
      </c>
      <c r="AH173" s="20">
        <v>46196</v>
      </c>
    </row>
    <row r="174" spans="1:34" s="17" customFormat="1" ht="140.25" x14ac:dyDescent="0.25">
      <c r="A174" s="11">
        <f t="shared" si="2"/>
        <v>168</v>
      </c>
      <c r="B174" s="18" t="s">
        <v>459</v>
      </c>
      <c r="C174" s="18" t="s">
        <v>76</v>
      </c>
      <c r="D174" s="18" t="s">
        <v>40</v>
      </c>
      <c r="E174" s="18" t="s">
        <v>703</v>
      </c>
      <c r="F174" s="18" t="s">
        <v>704</v>
      </c>
      <c r="G174" s="18" t="s">
        <v>53</v>
      </c>
      <c r="H174" s="18" t="s">
        <v>40</v>
      </c>
      <c r="I174" s="18" t="s">
        <v>45</v>
      </c>
      <c r="J174" s="20">
        <v>45188</v>
      </c>
      <c r="K174" s="18" t="s">
        <v>47</v>
      </c>
      <c r="L174" s="18" t="s">
        <v>47</v>
      </c>
      <c r="M174" s="18" t="s">
        <v>48</v>
      </c>
      <c r="N174" s="18" t="s">
        <v>67</v>
      </c>
      <c r="O174" s="18" t="s">
        <v>40</v>
      </c>
      <c r="P174" s="18" t="s">
        <v>705</v>
      </c>
      <c r="Q174" s="18" t="s">
        <v>81</v>
      </c>
      <c r="R174" s="18" t="s">
        <v>43</v>
      </c>
      <c r="S174" s="18" t="s">
        <v>43</v>
      </c>
      <c r="T174" s="18" t="s">
        <v>70</v>
      </c>
      <c r="U174" s="18">
        <v>1</v>
      </c>
      <c r="V174" s="18" t="s">
        <v>55</v>
      </c>
      <c r="W174" s="18">
        <v>3</v>
      </c>
      <c r="X174" s="18" t="s">
        <v>71</v>
      </c>
      <c r="Y174" s="18">
        <v>2</v>
      </c>
      <c r="Z174" s="18" t="s">
        <v>71</v>
      </c>
      <c r="AA174" s="18" t="s">
        <v>53</v>
      </c>
      <c r="AB174" s="18" t="s">
        <v>40</v>
      </c>
      <c r="AC174" s="18" t="s">
        <v>40</v>
      </c>
      <c r="AD174" s="18" t="s">
        <v>40</v>
      </c>
      <c r="AE174" s="18" t="s">
        <v>40</v>
      </c>
      <c r="AF174" s="18" t="s">
        <v>40</v>
      </c>
      <c r="AG174" s="18" t="s">
        <v>40</v>
      </c>
      <c r="AH174" s="20">
        <v>46196</v>
      </c>
    </row>
    <row r="175" spans="1:34" s="17" customFormat="1" ht="140.25" x14ac:dyDescent="0.25">
      <c r="A175" s="11">
        <f t="shared" si="2"/>
        <v>169</v>
      </c>
      <c r="B175" s="18" t="s">
        <v>459</v>
      </c>
      <c r="C175" s="18" t="s">
        <v>76</v>
      </c>
      <c r="D175" s="18" t="s">
        <v>40</v>
      </c>
      <c r="E175" s="18" t="s">
        <v>706</v>
      </c>
      <c r="F175" s="18" t="s">
        <v>707</v>
      </c>
      <c r="G175" s="18" t="s">
        <v>53</v>
      </c>
      <c r="H175" s="18" t="s">
        <v>40</v>
      </c>
      <c r="I175" s="18" t="s">
        <v>45</v>
      </c>
      <c r="J175" s="20">
        <v>45188</v>
      </c>
      <c r="K175" s="18" t="s">
        <v>47</v>
      </c>
      <c r="L175" s="18" t="s">
        <v>47</v>
      </c>
      <c r="M175" s="18" t="s">
        <v>48</v>
      </c>
      <c r="N175" s="18" t="s">
        <v>67</v>
      </c>
      <c r="O175" s="18" t="s">
        <v>40</v>
      </c>
      <c r="P175" s="18" t="s">
        <v>708</v>
      </c>
      <c r="Q175" s="18" t="s">
        <v>81</v>
      </c>
      <c r="R175" s="18" t="s">
        <v>43</v>
      </c>
      <c r="S175" s="18" t="s">
        <v>53</v>
      </c>
      <c r="T175" s="18" t="s">
        <v>54</v>
      </c>
      <c r="U175" s="18">
        <v>2</v>
      </c>
      <c r="V175" s="18" t="s">
        <v>55</v>
      </c>
      <c r="W175" s="18">
        <v>3</v>
      </c>
      <c r="X175" s="18" t="s">
        <v>71</v>
      </c>
      <c r="Y175" s="18">
        <v>2</v>
      </c>
      <c r="Z175" s="18" t="s">
        <v>71</v>
      </c>
      <c r="AA175" s="18" t="s">
        <v>53</v>
      </c>
      <c r="AB175" s="18" t="s">
        <v>40</v>
      </c>
      <c r="AC175" s="18" t="s">
        <v>40</v>
      </c>
      <c r="AD175" s="18" t="s">
        <v>40</v>
      </c>
      <c r="AE175" s="18" t="s">
        <v>40</v>
      </c>
      <c r="AF175" s="18" t="s">
        <v>40</v>
      </c>
      <c r="AG175" s="18" t="s">
        <v>40</v>
      </c>
      <c r="AH175" s="20">
        <v>46196</v>
      </c>
    </row>
    <row r="176" spans="1:34" s="17" customFormat="1" ht="114.75" x14ac:dyDescent="0.25">
      <c r="A176" s="11">
        <f t="shared" si="2"/>
        <v>170</v>
      </c>
      <c r="B176" s="18" t="s">
        <v>459</v>
      </c>
      <c r="C176" s="18" t="s">
        <v>76</v>
      </c>
      <c r="D176" s="18" t="s">
        <v>40</v>
      </c>
      <c r="E176" s="18" t="s">
        <v>709</v>
      </c>
      <c r="F176" s="18" t="s">
        <v>710</v>
      </c>
      <c r="G176" s="18" t="s">
        <v>53</v>
      </c>
      <c r="H176" s="18" t="s">
        <v>40</v>
      </c>
      <c r="I176" s="18" t="s">
        <v>45</v>
      </c>
      <c r="J176" s="20">
        <v>45188</v>
      </c>
      <c r="K176" s="18" t="s">
        <v>47</v>
      </c>
      <c r="L176" s="18" t="s">
        <v>47</v>
      </c>
      <c r="M176" s="18" t="s">
        <v>48</v>
      </c>
      <c r="N176" s="18" t="s">
        <v>67</v>
      </c>
      <c r="O176" s="18" t="s">
        <v>40</v>
      </c>
      <c r="P176" s="18" t="s">
        <v>711</v>
      </c>
      <c r="Q176" s="18" t="s">
        <v>81</v>
      </c>
      <c r="R176" s="18" t="s">
        <v>43</v>
      </c>
      <c r="S176" s="18" t="s">
        <v>53</v>
      </c>
      <c r="T176" s="18" t="s">
        <v>54</v>
      </c>
      <c r="U176" s="18">
        <v>3</v>
      </c>
      <c r="V176" s="18" t="s">
        <v>55</v>
      </c>
      <c r="W176" s="18">
        <v>4</v>
      </c>
      <c r="X176" s="18" t="s">
        <v>71</v>
      </c>
      <c r="Y176" s="18">
        <v>3</v>
      </c>
      <c r="Z176" s="18" t="s">
        <v>71</v>
      </c>
      <c r="AA176" s="18" t="s">
        <v>53</v>
      </c>
      <c r="AB176" s="18" t="s">
        <v>40</v>
      </c>
      <c r="AC176" s="18" t="s">
        <v>40</v>
      </c>
      <c r="AD176" s="18" t="s">
        <v>40</v>
      </c>
      <c r="AE176" s="18" t="s">
        <v>40</v>
      </c>
      <c r="AF176" s="18" t="s">
        <v>40</v>
      </c>
      <c r="AG176" s="18" t="s">
        <v>40</v>
      </c>
      <c r="AH176" s="20">
        <v>46197</v>
      </c>
    </row>
    <row r="177" spans="1:92" s="17" customFormat="1" ht="59.25" customHeight="1" x14ac:dyDescent="0.25">
      <c r="A177" s="11">
        <f t="shared" si="2"/>
        <v>171</v>
      </c>
      <c r="B177" s="18" t="s">
        <v>75</v>
      </c>
      <c r="C177" s="18" t="s">
        <v>76</v>
      </c>
      <c r="D177" s="18" t="s">
        <v>40</v>
      </c>
      <c r="E177" s="18" t="s">
        <v>712</v>
      </c>
      <c r="F177" s="18" t="s">
        <v>713</v>
      </c>
      <c r="G177" s="18" t="s">
        <v>53</v>
      </c>
      <c r="H177" s="18" t="s">
        <v>40</v>
      </c>
      <c r="I177" s="18" t="s">
        <v>45</v>
      </c>
      <c r="J177" s="20">
        <v>45776</v>
      </c>
      <c r="K177" s="18" t="s">
        <v>47</v>
      </c>
      <c r="L177" s="18" t="s">
        <v>47</v>
      </c>
      <c r="M177" s="18" t="s">
        <v>48</v>
      </c>
      <c r="N177" s="18" t="s">
        <v>67</v>
      </c>
      <c r="O177" s="18" t="s">
        <v>40</v>
      </c>
      <c r="P177" s="46" t="s">
        <v>714</v>
      </c>
      <c r="Q177" s="18" t="s">
        <v>81</v>
      </c>
      <c r="R177" s="18" t="s">
        <v>43</v>
      </c>
      <c r="S177" s="18" t="s">
        <v>53</v>
      </c>
      <c r="T177" s="18" t="s">
        <v>70</v>
      </c>
      <c r="U177" s="18">
        <v>1</v>
      </c>
      <c r="V177" s="18" t="s">
        <v>55</v>
      </c>
      <c r="W177" s="18">
        <v>3</v>
      </c>
      <c r="X177" s="18" t="s">
        <v>71</v>
      </c>
      <c r="Y177" s="18">
        <v>2</v>
      </c>
      <c r="Z177" s="18" t="s">
        <v>71</v>
      </c>
      <c r="AA177" s="18" t="s">
        <v>53</v>
      </c>
      <c r="AB177" s="18" t="s">
        <v>40</v>
      </c>
      <c r="AC177" s="18" t="s">
        <v>40</v>
      </c>
      <c r="AD177" s="18" t="s">
        <v>40</v>
      </c>
      <c r="AE177" s="18" t="s">
        <v>40</v>
      </c>
      <c r="AF177" s="18" t="s">
        <v>40</v>
      </c>
      <c r="AG177" s="18" t="s">
        <v>40</v>
      </c>
      <c r="AH177" s="20">
        <v>46196</v>
      </c>
    </row>
    <row r="178" spans="1:92" s="17" customFormat="1" ht="395.25" x14ac:dyDescent="0.25">
      <c r="A178" s="11">
        <f t="shared" si="2"/>
        <v>172</v>
      </c>
      <c r="B178" s="18" t="s">
        <v>38</v>
      </c>
      <c r="C178" s="18" t="s">
        <v>299</v>
      </c>
      <c r="D178" s="18" t="s">
        <v>320</v>
      </c>
      <c r="E178" s="19" t="s">
        <v>715</v>
      </c>
      <c r="F178" s="18" t="s">
        <v>716</v>
      </c>
      <c r="G178" s="18" t="s">
        <v>43</v>
      </c>
      <c r="H178" s="18" t="s">
        <v>717</v>
      </c>
      <c r="I178" s="18" t="s">
        <v>45</v>
      </c>
      <c r="J178" s="20">
        <v>45793</v>
      </c>
      <c r="K178" s="18" t="s">
        <v>442</v>
      </c>
      <c r="L178" s="18" t="s">
        <v>442</v>
      </c>
      <c r="M178" s="18" t="s">
        <v>48</v>
      </c>
      <c r="N178" s="18" t="s">
        <v>49</v>
      </c>
      <c r="O178" s="18" t="s">
        <v>718</v>
      </c>
      <c r="P178" s="27" t="s">
        <v>719</v>
      </c>
      <c r="Q178" s="18" t="s">
        <v>81</v>
      </c>
      <c r="R178" s="18" t="s">
        <v>43</v>
      </c>
      <c r="S178" s="18" t="s">
        <v>53</v>
      </c>
      <c r="T178" s="18" t="s">
        <v>54</v>
      </c>
      <c r="U178" s="18">
        <v>2</v>
      </c>
      <c r="V178" s="18" t="s">
        <v>55</v>
      </c>
      <c r="W178" s="18">
        <v>3</v>
      </c>
      <c r="X178" s="18" t="s">
        <v>71</v>
      </c>
      <c r="Y178" s="18">
        <v>2</v>
      </c>
      <c r="Z178" s="18" t="s">
        <v>71</v>
      </c>
      <c r="AA178" s="18" t="s">
        <v>720</v>
      </c>
      <c r="AB178" s="18" t="s">
        <v>721</v>
      </c>
      <c r="AC178" s="18" t="s">
        <v>722</v>
      </c>
      <c r="AD178" s="18" t="s">
        <v>723</v>
      </c>
      <c r="AE178" s="18" t="s">
        <v>724</v>
      </c>
      <c r="AF178" s="18" t="s">
        <v>492</v>
      </c>
      <c r="AG178" s="18" t="s">
        <v>493</v>
      </c>
      <c r="AH178" s="20">
        <v>46199</v>
      </c>
    </row>
    <row r="179" spans="1:92" s="17" customFormat="1" ht="204" x14ac:dyDescent="0.25">
      <c r="A179" s="11">
        <f t="shared" si="2"/>
        <v>173</v>
      </c>
      <c r="B179" s="18" t="s">
        <v>38</v>
      </c>
      <c r="C179" s="18" t="s">
        <v>308</v>
      </c>
      <c r="D179" s="18" t="s">
        <v>326</v>
      </c>
      <c r="E179" s="19" t="s">
        <v>725</v>
      </c>
      <c r="F179" s="18" t="s">
        <v>726</v>
      </c>
      <c r="G179" s="18" t="s">
        <v>43</v>
      </c>
      <c r="H179" s="18" t="s">
        <v>727</v>
      </c>
      <c r="I179" s="18" t="s">
        <v>45</v>
      </c>
      <c r="J179" s="20">
        <v>45793</v>
      </c>
      <c r="K179" s="18" t="s">
        <v>442</v>
      </c>
      <c r="L179" s="18" t="s">
        <v>442</v>
      </c>
      <c r="M179" s="18" t="s">
        <v>48</v>
      </c>
      <c r="N179" s="18" t="s">
        <v>49</v>
      </c>
      <c r="O179" s="18" t="s">
        <v>728</v>
      </c>
      <c r="P179" s="27" t="s">
        <v>729</v>
      </c>
      <c r="Q179" s="18" t="s">
        <v>81</v>
      </c>
      <c r="R179" s="18" t="s">
        <v>43</v>
      </c>
      <c r="S179" s="18" t="s">
        <v>53</v>
      </c>
      <c r="T179" s="18" t="s">
        <v>54</v>
      </c>
      <c r="U179" s="18">
        <v>2</v>
      </c>
      <c r="V179" s="18" t="s">
        <v>55</v>
      </c>
      <c r="W179" s="18">
        <v>3</v>
      </c>
      <c r="X179" s="18" t="s">
        <v>71</v>
      </c>
      <c r="Y179" s="18">
        <v>2</v>
      </c>
      <c r="Z179" s="18" t="s">
        <v>71</v>
      </c>
      <c r="AA179" s="18" t="s">
        <v>53</v>
      </c>
      <c r="AB179" s="18" t="s">
        <v>40</v>
      </c>
      <c r="AC179" s="18" t="s">
        <v>722</v>
      </c>
      <c r="AD179" s="18" t="s">
        <v>730</v>
      </c>
      <c r="AE179" s="18" t="s">
        <v>724</v>
      </c>
      <c r="AF179" s="18" t="s">
        <v>492</v>
      </c>
      <c r="AG179" s="18" t="s">
        <v>493</v>
      </c>
      <c r="AH179" s="20">
        <v>46199</v>
      </c>
    </row>
    <row r="180" spans="1:92" s="17" customFormat="1" ht="168.75" customHeight="1" x14ac:dyDescent="0.25">
      <c r="A180" s="11">
        <f t="shared" si="2"/>
        <v>174</v>
      </c>
      <c r="B180" s="18" t="s">
        <v>38</v>
      </c>
      <c r="C180" s="18" t="s">
        <v>308</v>
      </c>
      <c r="D180" s="18" t="s">
        <v>390</v>
      </c>
      <c r="E180" s="19" t="s">
        <v>731</v>
      </c>
      <c r="F180" s="18" t="s">
        <v>732</v>
      </c>
      <c r="G180" s="18" t="s">
        <v>43</v>
      </c>
      <c r="H180" s="18" t="s">
        <v>733</v>
      </c>
      <c r="I180" s="18" t="s">
        <v>471</v>
      </c>
      <c r="J180" s="20">
        <v>45793</v>
      </c>
      <c r="K180" s="18" t="s">
        <v>442</v>
      </c>
      <c r="L180" s="18" t="s">
        <v>442</v>
      </c>
      <c r="M180" s="18" t="s">
        <v>48</v>
      </c>
      <c r="N180" s="18" t="s">
        <v>49</v>
      </c>
      <c r="O180" s="18" t="s">
        <v>728</v>
      </c>
      <c r="P180" s="27" t="s">
        <v>734</v>
      </c>
      <c r="Q180" s="18" t="s">
        <v>81</v>
      </c>
      <c r="R180" s="18" t="s">
        <v>43</v>
      </c>
      <c r="S180" s="18" t="s">
        <v>53</v>
      </c>
      <c r="T180" s="18" t="s">
        <v>54</v>
      </c>
      <c r="U180" s="18">
        <v>2</v>
      </c>
      <c r="V180" s="18" t="s">
        <v>55</v>
      </c>
      <c r="W180" s="18">
        <v>3</v>
      </c>
      <c r="X180" s="18" t="s">
        <v>71</v>
      </c>
      <c r="Y180" s="18">
        <v>2</v>
      </c>
      <c r="Z180" s="18" t="s">
        <v>71</v>
      </c>
      <c r="AA180" s="18" t="s">
        <v>43</v>
      </c>
      <c r="AB180" s="18"/>
      <c r="AC180" s="18" t="s">
        <v>735</v>
      </c>
      <c r="AD180" s="18" t="s">
        <v>723</v>
      </c>
      <c r="AE180" s="18" t="s">
        <v>724</v>
      </c>
      <c r="AF180" s="18" t="s">
        <v>492</v>
      </c>
      <c r="AG180" s="18" t="s">
        <v>493</v>
      </c>
      <c r="AH180" s="20">
        <v>46199</v>
      </c>
    </row>
    <row r="181" spans="1:92" s="17" customFormat="1" ht="216.75" x14ac:dyDescent="0.25">
      <c r="A181" s="11">
        <f t="shared" si="2"/>
        <v>175</v>
      </c>
      <c r="B181" s="18" t="s">
        <v>38</v>
      </c>
      <c r="C181" s="18" t="s">
        <v>314</v>
      </c>
      <c r="D181" s="18" t="s">
        <v>40</v>
      </c>
      <c r="E181" s="19" t="s">
        <v>736</v>
      </c>
      <c r="F181" s="18" t="s">
        <v>737</v>
      </c>
      <c r="G181" s="18"/>
      <c r="H181" s="18" t="s">
        <v>738</v>
      </c>
      <c r="I181" s="18" t="s">
        <v>460</v>
      </c>
      <c r="J181" s="20">
        <v>45793</v>
      </c>
      <c r="K181" s="18" t="s">
        <v>739</v>
      </c>
      <c r="L181" s="18" t="s">
        <v>739</v>
      </c>
      <c r="M181" s="18" t="s">
        <v>48</v>
      </c>
      <c r="N181" s="18" t="s">
        <v>49</v>
      </c>
      <c r="O181" s="18" t="s">
        <v>728</v>
      </c>
      <c r="P181" s="27" t="s">
        <v>740</v>
      </c>
      <c r="Q181" s="18" t="s">
        <v>81</v>
      </c>
      <c r="R181" s="18" t="s">
        <v>43</v>
      </c>
      <c r="S181" s="18" t="s">
        <v>53</v>
      </c>
      <c r="T181" s="18" t="s">
        <v>54</v>
      </c>
      <c r="U181" s="18">
        <v>2</v>
      </c>
      <c r="V181" s="18" t="s">
        <v>55</v>
      </c>
      <c r="W181" s="18">
        <v>3</v>
      </c>
      <c r="X181" s="18" t="s">
        <v>71</v>
      </c>
      <c r="Y181" s="18">
        <v>2</v>
      </c>
      <c r="Z181" s="18" t="s">
        <v>71</v>
      </c>
      <c r="AA181" s="18" t="s">
        <v>43</v>
      </c>
      <c r="AB181" s="18" t="s">
        <v>446</v>
      </c>
      <c r="AC181" s="18" t="s">
        <v>735</v>
      </c>
      <c r="AD181" s="18" t="s">
        <v>723</v>
      </c>
      <c r="AE181" s="18" t="s">
        <v>724</v>
      </c>
      <c r="AF181" s="18" t="s">
        <v>492</v>
      </c>
      <c r="AG181" s="18" t="s">
        <v>493</v>
      </c>
      <c r="AH181" s="20">
        <v>46199</v>
      </c>
    </row>
    <row r="182" spans="1:92" s="17" customFormat="1" ht="229.5" x14ac:dyDescent="0.25">
      <c r="A182" s="11">
        <f t="shared" si="2"/>
        <v>176</v>
      </c>
      <c r="B182" s="18" t="s">
        <v>38</v>
      </c>
      <c r="C182" s="18" t="s">
        <v>310</v>
      </c>
      <c r="D182" s="18" t="s">
        <v>328</v>
      </c>
      <c r="E182" s="18" t="s">
        <v>741</v>
      </c>
      <c r="F182" s="18" t="s">
        <v>742</v>
      </c>
      <c r="G182" s="18" t="s">
        <v>53</v>
      </c>
      <c r="H182" s="18" t="s">
        <v>40</v>
      </c>
      <c r="I182" s="18" t="s">
        <v>460</v>
      </c>
      <c r="J182" s="20">
        <v>45793</v>
      </c>
      <c r="K182" s="18" t="s">
        <v>739</v>
      </c>
      <c r="L182" s="18" t="s">
        <v>442</v>
      </c>
      <c r="M182" s="18" t="s">
        <v>48</v>
      </c>
      <c r="N182" s="18" t="s">
        <v>67</v>
      </c>
      <c r="O182" s="18" t="s">
        <v>40</v>
      </c>
      <c r="P182" s="18" t="s">
        <v>743</v>
      </c>
      <c r="Q182" s="18" t="s">
        <v>81</v>
      </c>
      <c r="R182" s="18" t="s">
        <v>43</v>
      </c>
      <c r="S182" s="18" t="s">
        <v>53</v>
      </c>
      <c r="T182" s="18" t="s">
        <v>54</v>
      </c>
      <c r="U182" s="18">
        <v>2</v>
      </c>
      <c r="V182" s="18" t="s">
        <v>55</v>
      </c>
      <c r="W182" s="18">
        <v>3</v>
      </c>
      <c r="X182" s="18" t="s">
        <v>71</v>
      </c>
      <c r="Y182" s="18">
        <v>2</v>
      </c>
      <c r="Z182" s="18" t="s">
        <v>71</v>
      </c>
      <c r="AA182" s="18" t="s">
        <v>53</v>
      </c>
      <c r="AB182" s="18" t="s">
        <v>40</v>
      </c>
      <c r="AC182" s="18" t="s">
        <v>40</v>
      </c>
      <c r="AD182" s="18" t="s">
        <v>40</v>
      </c>
      <c r="AE182" s="18" t="s">
        <v>40</v>
      </c>
      <c r="AF182" s="18" t="s">
        <v>40</v>
      </c>
      <c r="AG182" s="18" t="s">
        <v>40</v>
      </c>
      <c r="AH182" s="20">
        <v>46199</v>
      </c>
    </row>
    <row r="183" spans="1:92" s="17" customFormat="1" ht="229.5" x14ac:dyDescent="0.25">
      <c r="A183" s="11">
        <f t="shared" si="2"/>
        <v>177</v>
      </c>
      <c r="B183" s="18" t="s">
        <v>38</v>
      </c>
      <c r="C183" s="18" t="s">
        <v>310</v>
      </c>
      <c r="D183" s="18" t="s">
        <v>328</v>
      </c>
      <c r="E183" s="18" t="s">
        <v>744</v>
      </c>
      <c r="F183" s="18" t="s">
        <v>745</v>
      </c>
      <c r="G183" s="18" t="s">
        <v>53</v>
      </c>
      <c r="H183" s="18" t="s">
        <v>40</v>
      </c>
      <c r="I183" s="18" t="s">
        <v>456</v>
      </c>
      <c r="J183" s="20">
        <v>45793</v>
      </c>
      <c r="K183" s="18" t="s">
        <v>739</v>
      </c>
      <c r="L183" s="18" t="s">
        <v>739</v>
      </c>
      <c r="M183" s="18" t="s">
        <v>48</v>
      </c>
      <c r="N183" s="18" t="s">
        <v>67</v>
      </c>
      <c r="O183" s="18" t="s">
        <v>40</v>
      </c>
      <c r="P183" s="27" t="s">
        <v>746</v>
      </c>
      <c r="Q183" s="18" t="s">
        <v>81</v>
      </c>
      <c r="R183" s="18" t="s">
        <v>43</v>
      </c>
      <c r="S183" s="18" t="s">
        <v>53</v>
      </c>
      <c r="T183" s="18" t="s">
        <v>54</v>
      </c>
      <c r="U183" s="18">
        <v>2</v>
      </c>
      <c r="V183" s="18" t="s">
        <v>55</v>
      </c>
      <c r="W183" s="18">
        <v>3</v>
      </c>
      <c r="X183" s="18" t="s">
        <v>71</v>
      </c>
      <c r="Y183" s="18">
        <v>2</v>
      </c>
      <c r="Z183" s="18" t="s">
        <v>71</v>
      </c>
      <c r="AA183" s="18" t="s">
        <v>53</v>
      </c>
      <c r="AB183" s="18" t="s">
        <v>40</v>
      </c>
      <c r="AC183" s="18" t="s">
        <v>747</v>
      </c>
      <c r="AD183" s="18" t="s">
        <v>730</v>
      </c>
      <c r="AE183" s="18" t="s">
        <v>748</v>
      </c>
      <c r="AF183" s="18" t="s">
        <v>492</v>
      </c>
      <c r="AG183" s="18" t="s">
        <v>493</v>
      </c>
      <c r="AH183" s="20">
        <v>46199</v>
      </c>
    </row>
    <row r="184" spans="1:92" s="17" customFormat="1" ht="204" x14ac:dyDescent="0.25">
      <c r="A184" s="11">
        <f t="shared" si="2"/>
        <v>178</v>
      </c>
      <c r="B184" s="18" t="s">
        <v>38</v>
      </c>
      <c r="C184" s="18" t="s">
        <v>104</v>
      </c>
      <c r="D184" s="18" t="s">
        <v>40</v>
      </c>
      <c r="E184" s="18" t="s">
        <v>500</v>
      </c>
      <c r="F184" s="18" t="s">
        <v>749</v>
      </c>
      <c r="G184" s="18" t="s">
        <v>43</v>
      </c>
      <c r="H184" s="18" t="s">
        <v>750</v>
      </c>
      <c r="I184" s="18" t="s">
        <v>45</v>
      </c>
      <c r="J184" s="20">
        <v>45793</v>
      </c>
      <c r="K184" s="18" t="s">
        <v>463</v>
      </c>
      <c r="L184" s="18" t="s">
        <v>463</v>
      </c>
      <c r="M184" s="18" t="s">
        <v>48</v>
      </c>
      <c r="N184" s="18" t="s">
        <v>49</v>
      </c>
      <c r="O184" s="18" t="s">
        <v>728</v>
      </c>
      <c r="P184" s="18" t="s">
        <v>751</v>
      </c>
      <c r="Q184" s="18" t="s">
        <v>81</v>
      </c>
      <c r="R184" s="18" t="s">
        <v>43</v>
      </c>
      <c r="S184" s="18" t="s">
        <v>53</v>
      </c>
      <c r="T184" s="18" t="s">
        <v>54</v>
      </c>
      <c r="U184" s="18">
        <v>2</v>
      </c>
      <c r="V184" s="18" t="s">
        <v>55</v>
      </c>
      <c r="W184" s="18">
        <v>3</v>
      </c>
      <c r="X184" s="18" t="s">
        <v>71</v>
      </c>
      <c r="Y184" s="18">
        <v>2</v>
      </c>
      <c r="Z184" s="18" t="s">
        <v>71</v>
      </c>
      <c r="AA184" s="18" t="s">
        <v>43</v>
      </c>
      <c r="AB184" s="18" t="s">
        <v>439</v>
      </c>
      <c r="AC184" s="18" t="s">
        <v>752</v>
      </c>
      <c r="AD184" s="18" t="s">
        <v>753</v>
      </c>
      <c r="AE184" s="18" t="s">
        <v>724</v>
      </c>
      <c r="AF184" s="18" t="s">
        <v>492</v>
      </c>
      <c r="AG184" s="18" t="s">
        <v>493</v>
      </c>
      <c r="AH184" s="20">
        <v>46199</v>
      </c>
    </row>
    <row r="185" spans="1:92" s="17" customFormat="1" ht="204" x14ac:dyDescent="0.25">
      <c r="A185" s="11">
        <f t="shared" si="2"/>
        <v>179</v>
      </c>
      <c r="B185" s="18" t="s">
        <v>75</v>
      </c>
      <c r="C185" s="18" t="s">
        <v>104</v>
      </c>
      <c r="D185" s="18" t="s">
        <v>40</v>
      </c>
      <c r="E185" s="18" t="s">
        <v>754</v>
      </c>
      <c r="F185" s="18" t="s">
        <v>755</v>
      </c>
      <c r="G185" s="18" t="s">
        <v>53</v>
      </c>
      <c r="H185" s="18" t="s">
        <v>40</v>
      </c>
      <c r="I185" s="18" t="s">
        <v>460</v>
      </c>
      <c r="J185" s="20">
        <v>45793</v>
      </c>
      <c r="K185" s="18" t="s">
        <v>463</v>
      </c>
      <c r="L185" s="18" t="s">
        <v>463</v>
      </c>
      <c r="M185" s="18" t="s">
        <v>48</v>
      </c>
      <c r="N185" s="18" t="s">
        <v>67</v>
      </c>
      <c r="O185" s="18" t="s">
        <v>40</v>
      </c>
      <c r="P185" s="27" t="s">
        <v>756</v>
      </c>
      <c r="Q185" s="18" t="s">
        <v>81</v>
      </c>
      <c r="R185" s="18" t="s">
        <v>43</v>
      </c>
      <c r="S185" s="18" t="s">
        <v>53</v>
      </c>
      <c r="T185" s="18" t="s">
        <v>54</v>
      </c>
      <c r="U185" s="18">
        <v>2</v>
      </c>
      <c r="V185" s="18" t="s">
        <v>55</v>
      </c>
      <c r="W185" s="18">
        <v>3</v>
      </c>
      <c r="X185" s="18" t="s">
        <v>71</v>
      </c>
      <c r="Y185" s="18">
        <v>2</v>
      </c>
      <c r="Z185" s="18" t="s">
        <v>71</v>
      </c>
      <c r="AA185" s="18" t="s">
        <v>53</v>
      </c>
      <c r="AB185" s="18" t="s">
        <v>40</v>
      </c>
      <c r="AC185" s="18" t="s">
        <v>757</v>
      </c>
      <c r="AD185" s="18" t="s">
        <v>730</v>
      </c>
      <c r="AE185" s="18" t="s">
        <v>758</v>
      </c>
      <c r="AF185" s="18" t="s">
        <v>492</v>
      </c>
      <c r="AG185" s="18" t="s">
        <v>493</v>
      </c>
      <c r="AH185" s="20">
        <v>46199</v>
      </c>
    </row>
    <row r="186" spans="1:92" s="17" customFormat="1" ht="331.5" x14ac:dyDescent="0.25">
      <c r="A186" s="11">
        <f t="shared" si="2"/>
        <v>180</v>
      </c>
      <c r="B186" s="18" t="s">
        <v>38</v>
      </c>
      <c r="C186" s="18" t="s">
        <v>104</v>
      </c>
      <c r="D186" s="18" t="s">
        <v>40</v>
      </c>
      <c r="E186" s="18" t="s">
        <v>759</v>
      </c>
      <c r="F186" s="18" t="s">
        <v>760</v>
      </c>
      <c r="G186" s="18" t="s">
        <v>43</v>
      </c>
      <c r="H186" s="18" t="s">
        <v>761</v>
      </c>
      <c r="I186" s="18" t="s">
        <v>45</v>
      </c>
      <c r="J186" s="20">
        <v>45793</v>
      </c>
      <c r="K186" s="18" t="s">
        <v>463</v>
      </c>
      <c r="L186" s="18" t="s">
        <v>463</v>
      </c>
      <c r="M186" s="18" t="s">
        <v>48</v>
      </c>
      <c r="N186" s="18" t="s">
        <v>49</v>
      </c>
      <c r="O186" s="18" t="s">
        <v>728</v>
      </c>
      <c r="P186" s="27" t="s">
        <v>762</v>
      </c>
      <c r="Q186" s="18" t="s">
        <v>81</v>
      </c>
      <c r="R186" s="18" t="s">
        <v>43</v>
      </c>
      <c r="S186" s="18" t="s">
        <v>53</v>
      </c>
      <c r="T186" s="18" t="s">
        <v>54</v>
      </c>
      <c r="U186" s="18">
        <v>2</v>
      </c>
      <c r="V186" s="18" t="s">
        <v>55</v>
      </c>
      <c r="W186" s="18">
        <v>3</v>
      </c>
      <c r="X186" s="18" t="s">
        <v>71</v>
      </c>
      <c r="Y186" s="18">
        <v>2</v>
      </c>
      <c r="Z186" s="18" t="s">
        <v>71</v>
      </c>
      <c r="AA186" s="18" t="s">
        <v>43</v>
      </c>
      <c r="AB186" s="18" t="s">
        <v>439</v>
      </c>
      <c r="AC186" s="18" t="s">
        <v>763</v>
      </c>
      <c r="AD186" s="18" t="s">
        <v>753</v>
      </c>
      <c r="AE186" s="18" t="s">
        <v>764</v>
      </c>
      <c r="AF186" s="18" t="s">
        <v>492</v>
      </c>
      <c r="AG186" s="18" t="s">
        <v>493</v>
      </c>
      <c r="AH186" s="20">
        <v>46199</v>
      </c>
    </row>
    <row r="187" spans="1:92" s="21" customFormat="1" ht="114.75" x14ac:dyDescent="0.25">
      <c r="A187" s="11">
        <f t="shared" si="2"/>
        <v>181</v>
      </c>
      <c r="B187" s="18" t="s">
        <v>38</v>
      </c>
      <c r="C187" s="18" t="s">
        <v>309</v>
      </c>
      <c r="D187" s="18" t="s">
        <v>344</v>
      </c>
      <c r="E187" s="18" t="s">
        <v>765</v>
      </c>
      <c r="F187" s="18" t="s">
        <v>766</v>
      </c>
      <c r="G187" s="18" t="s">
        <v>53</v>
      </c>
      <c r="H187" s="18" t="s">
        <v>40</v>
      </c>
      <c r="I187" s="18" t="s">
        <v>45</v>
      </c>
      <c r="J187" s="20">
        <v>45383</v>
      </c>
      <c r="K187" s="18" t="s">
        <v>767</v>
      </c>
      <c r="L187" s="18" t="s">
        <v>767</v>
      </c>
      <c r="M187" s="18" t="s">
        <v>48</v>
      </c>
      <c r="N187" s="18" t="s">
        <v>67</v>
      </c>
      <c r="O187" s="18" t="s">
        <v>522</v>
      </c>
      <c r="P187" s="18" t="s">
        <v>768</v>
      </c>
      <c r="Q187" s="18" t="s">
        <v>81</v>
      </c>
      <c r="R187" s="18" t="s">
        <v>43</v>
      </c>
      <c r="S187" s="18" t="s">
        <v>53</v>
      </c>
      <c r="T187" s="18" t="s">
        <v>54</v>
      </c>
      <c r="U187" s="18">
        <v>2</v>
      </c>
      <c r="V187" s="18" t="s">
        <v>55</v>
      </c>
      <c r="W187" s="18"/>
      <c r="X187" s="18" t="s">
        <v>71</v>
      </c>
      <c r="Y187" s="48">
        <v>2</v>
      </c>
      <c r="Z187" s="48" t="s">
        <v>71</v>
      </c>
      <c r="AA187" s="18" t="s">
        <v>43</v>
      </c>
      <c r="AB187" s="18" t="s">
        <v>439</v>
      </c>
      <c r="AC187" s="18" t="s">
        <v>769</v>
      </c>
      <c r="AD187" s="18" t="s">
        <v>587</v>
      </c>
      <c r="AE187" s="18" t="s">
        <v>770</v>
      </c>
      <c r="AF187" s="18" t="s">
        <v>589</v>
      </c>
      <c r="AG187" s="18" t="s">
        <v>493</v>
      </c>
      <c r="AH187" s="20">
        <v>46197</v>
      </c>
      <c r="AI187" s="17"/>
      <c r="AJ187" s="17"/>
      <c r="AK187" s="17"/>
      <c r="AL187" s="17"/>
      <c r="AM187" s="17"/>
      <c r="AN187" s="17"/>
      <c r="AO187" s="17"/>
      <c r="AP187" s="17"/>
      <c r="AQ187" s="17"/>
      <c r="AR187" s="17"/>
      <c r="AS187" s="17"/>
      <c r="AT187" s="17"/>
      <c r="AU187" s="17"/>
      <c r="AV187" s="17"/>
      <c r="AW187" s="17"/>
      <c r="AX187" s="17"/>
      <c r="AY187" s="17"/>
      <c r="AZ187" s="17"/>
      <c r="BA187" s="17"/>
      <c r="BB187" s="17"/>
      <c r="BC187" s="17"/>
      <c r="BD187" s="17"/>
      <c r="BE187" s="17"/>
      <c r="BF187" s="17"/>
      <c r="BG187" s="17"/>
      <c r="BH187" s="17"/>
      <c r="BI187" s="17"/>
      <c r="BJ187" s="17"/>
      <c r="BK187" s="17"/>
      <c r="BL187" s="17"/>
      <c r="BM187" s="17"/>
      <c r="BN187" s="17"/>
      <c r="BO187" s="17"/>
      <c r="BP187" s="17"/>
      <c r="BQ187" s="17"/>
      <c r="BR187" s="17"/>
      <c r="BS187" s="17"/>
      <c r="BT187" s="17"/>
      <c r="BU187" s="17"/>
      <c r="BV187" s="17"/>
      <c r="BW187" s="17"/>
      <c r="BX187" s="17"/>
      <c r="BY187" s="17"/>
      <c r="BZ187" s="17"/>
      <c r="CA187" s="17"/>
      <c r="CB187" s="17"/>
      <c r="CC187" s="17"/>
      <c r="CD187" s="17"/>
      <c r="CE187" s="17"/>
      <c r="CF187" s="17"/>
      <c r="CG187" s="17"/>
      <c r="CH187" s="17"/>
      <c r="CI187" s="17"/>
      <c r="CJ187" s="17"/>
      <c r="CK187" s="17"/>
      <c r="CL187" s="17"/>
      <c r="CM187" s="17"/>
      <c r="CN187" s="17"/>
    </row>
    <row r="188" spans="1:92" s="21" customFormat="1" ht="140.25" x14ac:dyDescent="0.25">
      <c r="A188" s="11">
        <f t="shared" si="2"/>
        <v>182</v>
      </c>
      <c r="B188" s="18" t="s">
        <v>38</v>
      </c>
      <c r="C188" s="18" t="s">
        <v>62</v>
      </c>
      <c r="D188" s="18" t="s">
        <v>63</v>
      </c>
      <c r="E188" s="18" t="s">
        <v>771</v>
      </c>
      <c r="F188" s="18" t="s">
        <v>772</v>
      </c>
      <c r="G188" s="18" t="s">
        <v>53</v>
      </c>
      <c r="H188" s="18" t="s">
        <v>40</v>
      </c>
      <c r="I188" s="18" t="s">
        <v>45</v>
      </c>
      <c r="J188" s="20">
        <v>46382</v>
      </c>
      <c r="K188" s="18" t="s">
        <v>767</v>
      </c>
      <c r="L188" s="18" t="s">
        <v>767</v>
      </c>
      <c r="M188" s="18" t="s">
        <v>48</v>
      </c>
      <c r="N188" s="18" t="s">
        <v>67</v>
      </c>
      <c r="O188" s="18" t="s">
        <v>522</v>
      </c>
      <c r="P188" s="18" t="s">
        <v>773</v>
      </c>
      <c r="Q188" s="18" t="s">
        <v>473</v>
      </c>
      <c r="R188" s="18" t="s">
        <v>43</v>
      </c>
      <c r="S188" s="18" t="s">
        <v>43</v>
      </c>
      <c r="T188" s="18" t="s">
        <v>70</v>
      </c>
      <c r="U188" s="18">
        <v>1</v>
      </c>
      <c r="V188" s="18" t="s">
        <v>55</v>
      </c>
      <c r="W188" s="18">
        <v>3</v>
      </c>
      <c r="X188" s="18" t="s">
        <v>71</v>
      </c>
      <c r="Y188" s="48">
        <v>2</v>
      </c>
      <c r="Z188" s="48" t="s">
        <v>71</v>
      </c>
      <c r="AA188" s="18" t="s">
        <v>53</v>
      </c>
      <c r="AB188" s="18" t="s">
        <v>40</v>
      </c>
      <c r="AC188" s="18" t="s">
        <v>40</v>
      </c>
      <c r="AD188" s="18" t="s">
        <v>40</v>
      </c>
      <c r="AE188" s="18" t="s">
        <v>40</v>
      </c>
      <c r="AF188" s="18" t="s">
        <v>40</v>
      </c>
      <c r="AG188" s="18" t="s">
        <v>40</v>
      </c>
      <c r="AH188" s="20">
        <v>46197</v>
      </c>
      <c r="AI188" s="17"/>
      <c r="AJ188" s="17"/>
      <c r="AK188" s="17"/>
      <c r="AL188" s="17"/>
      <c r="AM188" s="17"/>
      <c r="AN188" s="17"/>
      <c r="AO188" s="17"/>
      <c r="AP188" s="17"/>
      <c r="AQ188" s="17"/>
      <c r="AR188" s="17"/>
      <c r="AS188" s="17"/>
      <c r="AT188" s="17"/>
      <c r="AU188" s="17"/>
      <c r="AV188" s="17"/>
      <c r="AW188" s="17"/>
      <c r="AX188" s="17"/>
      <c r="AY188" s="17"/>
      <c r="AZ188" s="17"/>
      <c r="BA188" s="17"/>
      <c r="BB188" s="17"/>
      <c r="BC188" s="17"/>
      <c r="BD188" s="17"/>
      <c r="BE188" s="17"/>
      <c r="BF188" s="17"/>
      <c r="BG188" s="17"/>
      <c r="BH188" s="17"/>
      <c r="BI188" s="17"/>
      <c r="BJ188" s="17"/>
      <c r="BK188" s="17"/>
      <c r="BL188" s="17"/>
      <c r="BM188" s="17"/>
      <c r="BN188" s="17"/>
      <c r="BO188" s="17"/>
      <c r="BP188" s="17"/>
      <c r="BQ188" s="17"/>
      <c r="BR188" s="17"/>
      <c r="BS188" s="17"/>
      <c r="BT188" s="17"/>
      <c r="BU188" s="17"/>
      <c r="BV188" s="17"/>
      <c r="BW188" s="17"/>
      <c r="BX188" s="17"/>
      <c r="BY188" s="17"/>
      <c r="BZ188" s="17"/>
      <c r="CA188" s="17"/>
      <c r="CB188" s="17"/>
      <c r="CC188" s="17"/>
      <c r="CD188" s="17"/>
      <c r="CE188" s="17"/>
      <c r="CF188" s="17"/>
      <c r="CG188" s="17"/>
      <c r="CH188" s="17"/>
      <c r="CI188" s="17"/>
      <c r="CJ188" s="17"/>
      <c r="CK188" s="17"/>
      <c r="CL188" s="17"/>
      <c r="CM188" s="17"/>
      <c r="CN188" s="17"/>
    </row>
    <row r="189" spans="1:92" s="21" customFormat="1" ht="165.75" x14ac:dyDescent="0.25">
      <c r="A189" s="11">
        <f t="shared" si="2"/>
        <v>183</v>
      </c>
      <c r="B189" s="18" t="s">
        <v>38</v>
      </c>
      <c r="C189" s="18" t="s">
        <v>301</v>
      </c>
      <c r="D189" s="18" t="s">
        <v>371</v>
      </c>
      <c r="E189" s="18" t="s">
        <v>774</v>
      </c>
      <c r="F189" s="18" t="s">
        <v>775</v>
      </c>
      <c r="G189" s="18" t="s">
        <v>53</v>
      </c>
      <c r="H189" s="18" t="s">
        <v>40</v>
      </c>
      <c r="I189" s="18" t="s">
        <v>66</v>
      </c>
      <c r="J189" s="20">
        <v>44741</v>
      </c>
      <c r="K189" s="18" t="s">
        <v>767</v>
      </c>
      <c r="L189" s="18" t="s">
        <v>767</v>
      </c>
      <c r="M189" s="18" t="s">
        <v>48</v>
      </c>
      <c r="N189" s="18" t="s">
        <v>67</v>
      </c>
      <c r="O189" s="18" t="s">
        <v>522</v>
      </c>
      <c r="P189" s="18" t="s">
        <v>773</v>
      </c>
      <c r="Q189" s="18" t="s">
        <v>473</v>
      </c>
      <c r="R189" s="18" t="s">
        <v>43</v>
      </c>
      <c r="S189" s="18" t="s">
        <v>43</v>
      </c>
      <c r="T189" s="18" t="s">
        <v>70</v>
      </c>
      <c r="U189" s="18">
        <v>1</v>
      </c>
      <c r="V189" s="18" t="s">
        <v>71</v>
      </c>
      <c r="W189" s="18">
        <v>2</v>
      </c>
      <c r="X189" s="18" t="s">
        <v>55</v>
      </c>
      <c r="Y189" s="48">
        <v>3</v>
      </c>
      <c r="Z189" s="48" t="s">
        <v>71</v>
      </c>
      <c r="AA189" s="18" t="s">
        <v>53</v>
      </c>
      <c r="AB189" s="18" t="s">
        <v>40</v>
      </c>
      <c r="AC189" s="18" t="s">
        <v>40</v>
      </c>
      <c r="AD189" s="18" t="s">
        <v>40</v>
      </c>
      <c r="AE189" s="18" t="s">
        <v>40</v>
      </c>
      <c r="AF189" s="18" t="s">
        <v>40</v>
      </c>
      <c r="AG189" s="18" t="s">
        <v>40</v>
      </c>
      <c r="AH189" s="20">
        <v>46197</v>
      </c>
      <c r="AI189" s="17"/>
      <c r="AJ189" s="17"/>
      <c r="AK189" s="17"/>
      <c r="AL189" s="17"/>
      <c r="AM189" s="17"/>
      <c r="AN189" s="17"/>
      <c r="AO189" s="17"/>
      <c r="AP189" s="17"/>
      <c r="AQ189" s="17"/>
      <c r="AR189" s="17"/>
      <c r="AS189" s="17"/>
      <c r="AT189" s="17"/>
      <c r="AU189" s="17"/>
      <c r="AV189" s="17"/>
      <c r="AW189" s="17"/>
      <c r="AX189" s="17"/>
      <c r="AY189" s="17"/>
      <c r="AZ189" s="17"/>
      <c r="BA189" s="17"/>
      <c r="BB189" s="17"/>
      <c r="BC189" s="17"/>
      <c r="BD189" s="17"/>
      <c r="BE189" s="17"/>
      <c r="BF189" s="17"/>
      <c r="BG189" s="17"/>
      <c r="BH189" s="17"/>
      <c r="BI189" s="17"/>
      <c r="BJ189" s="17"/>
      <c r="BK189" s="17"/>
      <c r="BL189" s="17"/>
      <c r="BM189" s="17"/>
      <c r="BN189" s="17"/>
      <c r="BO189" s="17"/>
      <c r="BP189" s="17"/>
      <c r="BQ189" s="17"/>
      <c r="BR189" s="17"/>
      <c r="BS189" s="17"/>
      <c r="BT189" s="17"/>
      <c r="BU189" s="17"/>
      <c r="BV189" s="17"/>
      <c r="BW189" s="17"/>
      <c r="BX189" s="17"/>
      <c r="BY189" s="17"/>
      <c r="BZ189" s="17"/>
      <c r="CA189" s="17"/>
      <c r="CB189" s="17"/>
      <c r="CC189" s="17"/>
      <c r="CD189" s="17"/>
      <c r="CE189" s="17"/>
      <c r="CF189" s="17"/>
      <c r="CG189" s="17"/>
      <c r="CH189" s="17"/>
      <c r="CI189" s="17"/>
      <c r="CJ189" s="17"/>
      <c r="CK189" s="17"/>
      <c r="CL189" s="17"/>
      <c r="CM189" s="17"/>
      <c r="CN189" s="17"/>
    </row>
    <row r="190" spans="1:92" s="21" customFormat="1" ht="127.5" x14ac:dyDescent="0.25">
      <c r="A190" s="11">
        <f t="shared" si="2"/>
        <v>184</v>
      </c>
      <c r="B190" s="18" t="s">
        <v>38</v>
      </c>
      <c r="C190" s="18" t="s">
        <v>301</v>
      </c>
      <c r="D190" s="18" t="s">
        <v>371</v>
      </c>
      <c r="E190" s="18" t="s">
        <v>776</v>
      </c>
      <c r="F190" s="18" t="s">
        <v>777</v>
      </c>
      <c r="G190" s="18" t="s">
        <v>53</v>
      </c>
      <c r="H190" s="18" t="s">
        <v>40</v>
      </c>
      <c r="I190" s="18" t="s">
        <v>66</v>
      </c>
      <c r="J190" s="20">
        <v>44741</v>
      </c>
      <c r="K190" s="18" t="s">
        <v>767</v>
      </c>
      <c r="L190" s="18" t="s">
        <v>767</v>
      </c>
      <c r="M190" s="18" t="s">
        <v>48</v>
      </c>
      <c r="N190" s="18" t="s">
        <v>67</v>
      </c>
      <c r="O190" s="18" t="s">
        <v>522</v>
      </c>
      <c r="P190" s="18" t="s">
        <v>773</v>
      </c>
      <c r="Q190" s="18" t="s">
        <v>473</v>
      </c>
      <c r="R190" s="18" t="s">
        <v>43</v>
      </c>
      <c r="S190" s="18" t="s">
        <v>43</v>
      </c>
      <c r="T190" s="18" t="s">
        <v>70</v>
      </c>
      <c r="U190" s="18"/>
      <c r="V190" s="18" t="s">
        <v>71</v>
      </c>
      <c r="W190" s="18">
        <v>2</v>
      </c>
      <c r="X190" s="18" t="s">
        <v>55</v>
      </c>
      <c r="Y190" s="48"/>
      <c r="Z190" s="48" t="s">
        <v>71</v>
      </c>
      <c r="AA190" s="18" t="s">
        <v>53</v>
      </c>
      <c r="AB190" s="18" t="s">
        <v>40</v>
      </c>
      <c r="AC190" s="18" t="s">
        <v>40</v>
      </c>
      <c r="AD190" s="18" t="s">
        <v>40</v>
      </c>
      <c r="AE190" s="18" t="s">
        <v>40</v>
      </c>
      <c r="AF190" s="18" t="s">
        <v>40</v>
      </c>
      <c r="AG190" s="18" t="s">
        <v>40</v>
      </c>
      <c r="AH190" s="20">
        <v>46197</v>
      </c>
      <c r="AI190" s="17"/>
      <c r="AJ190" s="17"/>
      <c r="AK190" s="17"/>
      <c r="AL190" s="17"/>
      <c r="AM190" s="17"/>
      <c r="AN190" s="17"/>
      <c r="AO190" s="17"/>
      <c r="AP190" s="17"/>
      <c r="AQ190" s="17"/>
      <c r="AR190" s="17"/>
      <c r="AS190" s="17"/>
      <c r="AT190" s="17"/>
      <c r="AU190" s="17"/>
      <c r="AV190" s="17"/>
      <c r="AW190" s="17"/>
      <c r="AX190" s="17"/>
      <c r="AY190" s="17"/>
      <c r="AZ190" s="17"/>
      <c r="BA190" s="17"/>
      <c r="BB190" s="17"/>
      <c r="BC190" s="17"/>
      <c r="BD190" s="17"/>
      <c r="BE190" s="17"/>
      <c r="BF190" s="17"/>
      <c r="BG190" s="17"/>
      <c r="BH190" s="17"/>
      <c r="BI190" s="17"/>
      <c r="BJ190" s="17"/>
      <c r="BK190" s="17"/>
      <c r="BL190" s="17"/>
      <c r="BM190" s="17"/>
      <c r="BN190" s="17"/>
      <c r="BO190" s="17"/>
      <c r="BP190" s="17"/>
      <c r="BQ190" s="17"/>
      <c r="BR190" s="17"/>
      <c r="BS190" s="17"/>
      <c r="BT190" s="17"/>
      <c r="BU190" s="17"/>
      <c r="BV190" s="17"/>
      <c r="BW190" s="17"/>
      <c r="BX190" s="17"/>
      <c r="BY190" s="17"/>
      <c r="BZ190" s="17"/>
      <c r="CA190" s="17"/>
      <c r="CB190" s="17"/>
      <c r="CC190" s="17"/>
      <c r="CD190" s="17"/>
      <c r="CE190" s="17"/>
      <c r="CF190" s="17"/>
      <c r="CG190" s="17"/>
      <c r="CH190" s="17"/>
      <c r="CI190" s="17"/>
      <c r="CJ190" s="17"/>
      <c r="CK190" s="17"/>
      <c r="CL190" s="17"/>
      <c r="CM190" s="17"/>
      <c r="CN190" s="17"/>
    </row>
    <row r="191" spans="1:92" s="21" customFormat="1" ht="114.75" x14ac:dyDescent="0.25">
      <c r="A191" s="11">
        <f t="shared" si="2"/>
        <v>185</v>
      </c>
      <c r="B191" s="18" t="s">
        <v>38</v>
      </c>
      <c r="C191" s="18" t="s">
        <v>301</v>
      </c>
      <c r="D191" s="18" t="s">
        <v>371</v>
      </c>
      <c r="E191" s="18" t="s">
        <v>778</v>
      </c>
      <c r="F191" s="18" t="s">
        <v>779</v>
      </c>
      <c r="G191" s="18" t="s">
        <v>53</v>
      </c>
      <c r="H191" s="18" t="s">
        <v>40</v>
      </c>
      <c r="I191" s="18" t="s">
        <v>45</v>
      </c>
      <c r="J191" s="20">
        <v>45478</v>
      </c>
      <c r="K191" s="18" t="s">
        <v>767</v>
      </c>
      <c r="L191" s="18" t="s">
        <v>767</v>
      </c>
      <c r="M191" s="18" t="s">
        <v>48</v>
      </c>
      <c r="N191" s="18" t="s">
        <v>67</v>
      </c>
      <c r="O191" s="18" t="s">
        <v>522</v>
      </c>
      <c r="P191" s="18" t="s">
        <v>773</v>
      </c>
      <c r="Q191" s="18" t="s">
        <v>473</v>
      </c>
      <c r="R191" s="18" t="s">
        <v>43</v>
      </c>
      <c r="S191" s="18" t="s">
        <v>43</v>
      </c>
      <c r="T191" s="18" t="s">
        <v>70</v>
      </c>
      <c r="U191" s="18">
        <v>1</v>
      </c>
      <c r="V191" s="18" t="s">
        <v>71</v>
      </c>
      <c r="W191" s="18">
        <v>2</v>
      </c>
      <c r="X191" s="18" t="s">
        <v>55</v>
      </c>
      <c r="Y191" s="48">
        <v>3</v>
      </c>
      <c r="Z191" s="48" t="s">
        <v>71</v>
      </c>
      <c r="AA191" s="18" t="s">
        <v>53</v>
      </c>
      <c r="AB191" s="18" t="s">
        <v>40</v>
      </c>
      <c r="AC191" s="18" t="s">
        <v>40</v>
      </c>
      <c r="AD191" s="18" t="s">
        <v>40</v>
      </c>
      <c r="AE191" s="18" t="s">
        <v>40</v>
      </c>
      <c r="AF191" s="18" t="s">
        <v>40</v>
      </c>
      <c r="AG191" s="18" t="s">
        <v>40</v>
      </c>
      <c r="AH191" s="20">
        <v>46197</v>
      </c>
      <c r="AI191" s="17"/>
      <c r="AJ191" s="17"/>
      <c r="AK191" s="17"/>
      <c r="AL191" s="17"/>
      <c r="AM191" s="17"/>
      <c r="AN191" s="17"/>
      <c r="AO191" s="17"/>
      <c r="AP191" s="17"/>
      <c r="AQ191" s="17"/>
      <c r="AR191" s="17"/>
      <c r="AS191" s="17"/>
      <c r="AT191" s="17"/>
      <c r="AU191" s="17"/>
      <c r="AV191" s="17"/>
      <c r="AW191" s="17"/>
      <c r="AX191" s="17"/>
      <c r="AY191" s="17"/>
      <c r="AZ191" s="17"/>
      <c r="BA191" s="17"/>
      <c r="BB191" s="17"/>
      <c r="BC191" s="17"/>
      <c r="BD191" s="17"/>
      <c r="BE191" s="17"/>
      <c r="BF191" s="17"/>
      <c r="BG191" s="17"/>
      <c r="BH191" s="17"/>
      <c r="BI191" s="17"/>
      <c r="BJ191" s="17"/>
      <c r="BK191" s="17"/>
      <c r="BL191" s="17"/>
      <c r="BM191" s="17"/>
      <c r="BN191" s="17"/>
      <c r="BO191" s="17"/>
      <c r="BP191" s="17"/>
      <c r="BQ191" s="17"/>
      <c r="BR191" s="17"/>
      <c r="BS191" s="17"/>
      <c r="BT191" s="17"/>
      <c r="BU191" s="17"/>
      <c r="BV191" s="17"/>
      <c r="BW191" s="17"/>
      <c r="BX191" s="17"/>
      <c r="BY191" s="17"/>
      <c r="BZ191" s="17"/>
      <c r="CA191" s="17"/>
      <c r="CB191" s="17"/>
      <c r="CC191" s="17"/>
      <c r="CD191" s="17"/>
      <c r="CE191" s="17"/>
      <c r="CF191" s="17"/>
      <c r="CG191" s="17"/>
      <c r="CH191" s="17"/>
      <c r="CI191" s="17"/>
      <c r="CJ191" s="17"/>
      <c r="CK191" s="17"/>
      <c r="CL191" s="17"/>
      <c r="CM191" s="17"/>
      <c r="CN191" s="17"/>
    </row>
    <row r="192" spans="1:92" s="21" customFormat="1" ht="76.5" x14ac:dyDescent="0.25">
      <c r="A192" s="11">
        <f t="shared" si="2"/>
        <v>186</v>
      </c>
      <c r="B192" s="18" t="s">
        <v>38</v>
      </c>
      <c r="C192" s="18" t="s">
        <v>301</v>
      </c>
      <c r="D192" s="18" t="s">
        <v>371</v>
      </c>
      <c r="E192" s="18" t="s">
        <v>780</v>
      </c>
      <c r="F192" s="18" t="s">
        <v>781</v>
      </c>
      <c r="G192" s="18" t="s">
        <v>53</v>
      </c>
      <c r="H192" s="18" t="s">
        <v>40</v>
      </c>
      <c r="I192" s="18" t="s">
        <v>45</v>
      </c>
      <c r="J192" s="20">
        <v>46014</v>
      </c>
      <c r="K192" s="18" t="s">
        <v>767</v>
      </c>
      <c r="L192" s="18" t="s">
        <v>767</v>
      </c>
      <c r="M192" s="18" t="s">
        <v>48</v>
      </c>
      <c r="N192" s="18" t="s">
        <v>67</v>
      </c>
      <c r="O192" s="18" t="s">
        <v>522</v>
      </c>
      <c r="P192" s="18" t="s">
        <v>773</v>
      </c>
      <c r="Q192" s="18" t="s">
        <v>473</v>
      </c>
      <c r="R192" s="18" t="s">
        <v>43</v>
      </c>
      <c r="S192" s="18" t="s">
        <v>43</v>
      </c>
      <c r="T192" s="18" t="s">
        <v>70</v>
      </c>
      <c r="U192" s="18">
        <v>1</v>
      </c>
      <c r="V192" s="18" t="s">
        <v>71</v>
      </c>
      <c r="W192" s="18">
        <v>2</v>
      </c>
      <c r="X192" s="18" t="s">
        <v>55</v>
      </c>
      <c r="Y192" s="48">
        <v>3</v>
      </c>
      <c r="Z192" s="48" t="s">
        <v>71</v>
      </c>
      <c r="AA192" s="18" t="s">
        <v>53</v>
      </c>
      <c r="AB192" s="18" t="s">
        <v>40</v>
      </c>
      <c r="AC192" s="18" t="s">
        <v>40</v>
      </c>
      <c r="AD192" s="18" t="s">
        <v>40</v>
      </c>
      <c r="AE192" s="18" t="s">
        <v>40</v>
      </c>
      <c r="AF192" s="18" t="s">
        <v>40</v>
      </c>
      <c r="AG192" s="18" t="s">
        <v>40</v>
      </c>
      <c r="AH192" s="20">
        <v>46197</v>
      </c>
      <c r="AI192" s="17"/>
      <c r="AJ192" s="17"/>
      <c r="AK192" s="17"/>
      <c r="AL192" s="17"/>
      <c r="AM192" s="17"/>
      <c r="AN192" s="17"/>
      <c r="AO192" s="17"/>
      <c r="AP192" s="17"/>
      <c r="AQ192" s="17"/>
      <c r="AR192" s="17"/>
      <c r="AS192" s="17"/>
      <c r="AT192" s="17"/>
      <c r="AU192" s="17"/>
      <c r="AV192" s="17"/>
      <c r="AW192" s="17"/>
      <c r="AX192" s="17"/>
      <c r="AY192" s="17"/>
      <c r="AZ192" s="17"/>
      <c r="BA192" s="17"/>
      <c r="BB192" s="17"/>
      <c r="BC192" s="17"/>
      <c r="BD192" s="17"/>
      <c r="BE192" s="17"/>
      <c r="BF192" s="17"/>
      <c r="BG192" s="17"/>
      <c r="BH192" s="17"/>
      <c r="BI192" s="17"/>
      <c r="BJ192" s="17"/>
      <c r="BK192" s="17"/>
      <c r="BL192" s="17"/>
      <c r="BM192" s="17"/>
      <c r="BN192" s="17"/>
      <c r="BO192" s="17"/>
      <c r="BP192" s="17"/>
      <c r="BQ192" s="17"/>
      <c r="BR192" s="17"/>
      <c r="BS192" s="17"/>
      <c r="BT192" s="17"/>
      <c r="BU192" s="17"/>
      <c r="BV192" s="17"/>
      <c r="BW192" s="17"/>
      <c r="BX192" s="17"/>
      <c r="BY192" s="17"/>
      <c r="BZ192" s="17"/>
      <c r="CA192" s="17"/>
      <c r="CB192" s="17"/>
      <c r="CC192" s="17"/>
      <c r="CD192" s="17"/>
      <c r="CE192" s="17"/>
      <c r="CF192" s="17"/>
      <c r="CG192" s="17"/>
      <c r="CH192" s="17"/>
      <c r="CI192" s="17"/>
      <c r="CJ192" s="17"/>
      <c r="CK192" s="17"/>
      <c r="CL192" s="17"/>
      <c r="CM192" s="17"/>
      <c r="CN192" s="17"/>
    </row>
    <row r="193" spans="1:92" s="21" customFormat="1" ht="63.75" x14ac:dyDescent="0.25">
      <c r="A193" s="11">
        <f t="shared" si="2"/>
        <v>187</v>
      </c>
      <c r="B193" s="18" t="s">
        <v>38</v>
      </c>
      <c r="C193" s="18" t="s">
        <v>301</v>
      </c>
      <c r="D193" s="18" t="s">
        <v>371</v>
      </c>
      <c r="E193" s="18" t="s">
        <v>782</v>
      </c>
      <c r="F193" s="18" t="s">
        <v>783</v>
      </c>
      <c r="G193" s="18" t="s">
        <v>43</v>
      </c>
      <c r="H193" s="18">
        <v>206</v>
      </c>
      <c r="I193" s="18" t="s">
        <v>45</v>
      </c>
      <c r="J193" s="20">
        <v>46014</v>
      </c>
      <c r="K193" s="18" t="s">
        <v>767</v>
      </c>
      <c r="L193" s="18" t="s">
        <v>767</v>
      </c>
      <c r="M193" s="18" t="s">
        <v>48</v>
      </c>
      <c r="N193" s="18" t="s">
        <v>67</v>
      </c>
      <c r="O193" s="18" t="s">
        <v>522</v>
      </c>
      <c r="P193" s="18" t="s">
        <v>773</v>
      </c>
      <c r="Q193" s="18" t="s">
        <v>473</v>
      </c>
      <c r="R193" s="18" t="s">
        <v>43</v>
      </c>
      <c r="S193" s="18" t="s">
        <v>43</v>
      </c>
      <c r="T193" s="18" t="s">
        <v>70</v>
      </c>
      <c r="U193" s="18">
        <v>1</v>
      </c>
      <c r="V193" s="18" t="s">
        <v>71</v>
      </c>
      <c r="W193" s="18">
        <v>2</v>
      </c>
      <c r="X193" s="18" t="s">
        <v>55</v>
      </c>
      <c r="Y193" s="48">
        <v>3</v>
      </c>
      <c r="Z193" s="48" t="s">
        <v>71</v>
      </c>
      <c r="AA193" s="18" t="s">
        <v>53</v>
      </c>
      <c r="AB193" s="18" t="s">
        <v>40</v>
      </c>
      <c r="AC193" s="18" t="s">
        <v>40</v>
      </c>
      <c r="AD193" s="18" t="s">
        <v>40</v>
      </c>
      <c r="AE193" s="18" t="s">
        <v>40</v>
      </c>
      <c r="AF193" s="18" t="s">
        <v>40</v>
      </c>
      <c r="AG193" s="18" t="s">
        <v>40</v>
      </c>
      <c r="AH193" s="20">
        <v>46197</v>
      </c>
      <c r="AI193" s="17"/>
      <c r="AJ193" s="17"/>
      <c r="AK193" s="17"/>
      <c r="AL193" s="17"/>
      <c r="AM193" s="17"/>
      <c r="AN193" s="17"/>
      <c r="AO193" s="17"/>
      <c r="AP193" s="17"/>
      <c r="AQ193" s="17"/>
      <c r="AR193" s="17"/>
      <c r="AS193" s="17"/>
      <c r="AT193" s="17"/>
      <c r="AU193" s="17"/>
      <c r="AV193" s="17"/>
      <c r="AW193" s="17"/>
      <c r="AX193" s="17"/>
      <c r="AY193" s="17"/>
      <c r="AZ193" s="17"/>
      <c r="BA193" s="17"/>
      <c r="BB193" s="17"/>
      <c r="BC193" s="17"/>
      <c r="BD193" s="17"/>
      <c r="BE193" s="17"/>
      <c r="BF193" s="17"/>
      <c r="BG193" s="17"/>
      <c r="BH193" s="17"/>
      <c r="BI193" s="17"/>
      <c r="BJ193" s="17"/>
      <c r="BK193" s="17"/>
      <c r="BL193" s="17"/>
      <c r="BM193" s="17"/>
      <c r="BN193" s="17"/>
      <c r="BO193" s="17"/>
      <c r="BP193" s="17"/>
      <c r="BQ193" s="17"/>
      <c r="BR193" s="17"/>
      <c r="BS193" s="17"/>
      <c r="BT193" s="17"/>
      <c r="BU193" s="17"/>
      <c r="BV193" s="17"/>
      <c r="BW193" s="17"/>
      <c r="BX193" s="17"/>
      <c r="BY193" s="17"/>
      <c r="BZ193" s="17"/>
      <c r="CA193" s="17"/>
      <c r="CB193" s="17"/>
      <c r="CC193" s="17"/>
      <c r="CD193" s="17"/>
      <c r="CE193" s="17"/>
      <c r="CF193" s="17"/>
      <c r="CG193" s="17"/>
      <c r="CH193" s="17"/>
      <c r="CI193" s="17"/>
      <c r="CJ193" s="17"/>
      <c r="CK193" s="17"/>
      <c r="CL193" s="17"/>
      <c r="CM193" s="17"/>
      <c r="CN193" s="17"/>
    </row>
    <row r="194" spans="1:92" s="21" customFormat="1" ht="51" x14ac:dyDescent="0.25">
      <c r="A194" s="11">
        <f t="shared" si="2"/>
        <v>188</v>
      </c>
      <c r="B194" s="18" t="s">
        <v>38</v>
      </c>
      <c r="C194" s="18" t="s">
        <v>301</v>
      </c>
      <c r="D194" s="18" t="s">
        <v>371</v>
      </c>
      <c r="E194" s="18" t="s">
        <v>784</v>
      </c>
      <c r="F194" s="18" t="s">
        <v>785</v>
      </c>
      <c r="G194" s="18" t="s">
        <v>53</v>
      </c>
      <c r="H194" s="18" t="s">
        <v>522</v>
      </c>
      <c r="I194" s="18" t="s">
        <v>45</v>
      </c>
      <c r="J194" s="20">
        <v>45989</v>
      </c>
      <c r="K194" s="18" t="s">
        <v>767</v>
      </c>
      <c r="L194" s="18" t="s">
        <v>767</v>
      </c>
      <c r="M194" s="18" t="s">
        <v>48</v>
      </c>
      <c r="N194" s="18" t="s">
        <v>67</v>
      </c>
      <c r="O194" s="18" t="s">
        <v>522</v>
      </c>
      <c r="P194" s="18" t="s">
        <v>773</v>
      </c>
      <c r="Q194" s="18" t="s">
        <v>473</v>
      </c>
      <c r="R194" s="18" t="s">
        <v>43</v>
      </c>
      <c r="S194" s="18" t="s">
        <v>43</v>
      </c>
      <c r="T194" s="18" t="s">
        <v>70</v>
      </c>
      <c r="U194" s="18"/>
      <c r="V194" s="18" t="s">
        <v>71</v>
      </c>
      <c r="W194" s="18">
        <v>2</v>
      </c>
      <c r="X194" s="18" t="s">
        <v>55</v>
      </c>
      <c r="Y194" s="48"/>
      <c r="Z194" s="48" t="s">
        <v>71</v>
      </c>
      <c r="AA194" s="18" t="s">
        <v>53</v>
      </c>
      <c r="AB194" s="18" t="s">
        <v>40</v>
      </c>
      <c r="AC194" s="18" t="s">
        <v>40</v>
      </c>
      <c r="AD194" s="18" t="s">
        <v>40</v>
      </c>
      <c r="AE194" s="18" t="s">
        <v>40</v>
      </c>
      <c r="AF194" s="18" t="s">
        <v>40</v>
      </c>
      <c r="AG194" s="18" t="s">
        <v>40</v>
      </c>
      <c r="AH194" s="20">
        <v>46197</v>
      </c>
      <c r="AI194" s="17"/>
      <c r="AJ194" s="17"/>
      <c r="AK194" s="17"/>
      <c r="AL194" s="17"/>
      <c r="AM194" s="17"/>
      <c r="AN194" s="17"/>
      <c r="AO194" s="17"/>
      <c r="AP194" s="17"/>
      <c r="AQ194" s="17"/>
      <c r="AR194" s="17"/>
      <c r="AS194" s="17"/>
      <c r="AT194" s="17"/>
      <c r="AU194" s="17"/>
      <c r="AV194" s="17"/>
      <c r="AW194" s="17"/>
      <c r="AX194" s="17"/>
      <c r="AY194" s="17"/>
      <c r="AZ194" s="17"/>
      <c r="BA194" s="17"/>
      <c r="BB194" s="17"/>
      <c r="BC194" s="17"/>
      <c r="BD194" s="17"/>
      <c r="BE194" s="17"/>
      <c r="BF194" s="17"/>
      <c r="BG194" s="17"/>
      <c r="BH194" s="17"/>
      <c r="BI194" s="17"/>
      <c r="BJ194" s="17"/>
      <c r="BK194" s="17"/>
      <c r="BL194" s="17"/>
      <c r="BM194" s="17"/>
      <c r="BN194" s="17"/>
      <c r="BO194" s="17"/>
      <c r="BP194" s="17"/>
      <c r="BQ194" s="17"/>
      <c r="BR194" s="17"/>
      <c r="BS194" s="17"/>
      <c r="BT194" s="17"/>
      <c r="BU194" s="17"/>
      <c r="BV194" s="17"/>
      <c r="BW194" s="17"/>
      <c r="BX194" s="17"/>
      <c r="BY194" s="17"/>
      <c r="BZ194" s="17"/>
      <c r="CA194" s="17"/>
      <c r="CB194" s="17"/>
      <c r="CC194" s="17"/>
      <c r="CD194" s="17"/>
      <c r="CE194" s="17"/>
      <c r="CF194" s="17"/>
      <c r="CG194" s="17"/>
      <c r="CH194" s="17"/>
      <c r="CI194" s="17"/>
      <c r="CJ194" s="17"/>
      <c r="CK194" s="17"/>
      <c r="CL194" s="17"/>
      <c r="CM194" s="17"/>
      <c r="CN194" s="17"/>
    </row>
    <row r="195" spans="1:92" s="17" customFormat="1" ht="102" x14ac:dyDescent="0.25">
      <c r="A195" s="11">
        <f t="shared" si="2"/>
        <v>189</v>
      </c>
      <c r="B195" s="18" t="s">
        <v>38</v>
      </c>
      <c r="C195" s="18" t="s">
        <v>301</v>
      </c>
      <c r="D195" s="18" t="s">
        <v>371</v>
      </c>
      <c r="E195" s="18" t="s">
        <v>786</v>
      </c>
      <c r="F195" s="18" t="s">
        <v>787</v>
      </c>
      <c r="G195" s="18" t="s">
        <v>53</v>
      </c>
      <c r="H195" s="18" t="s">
        <v>40</v>
      </c>
      <c r="I195" s="18" t="s">
        <v>45</v>
      </c>
      <c r="J195" s="20">
        <v>46178</v>
      </c>
      <c r="K195" s="18" t="s">
        <v>767</v>
      </c>
      <c r="L195" s="18" t="s">
        <v>767</v>
      </c>
      <c r="M195" s="18" t="s">
        <v>48</v>
      </c>
      <c r="N195" s="18" t="s">
        <v>67</v>
      </c>
      <c r="O195" s="18" t="s">
        <v>522</v>
      </c>
      <c r="P195" s="18" t="s">
        <v>773</v>
      </c>
      <c r="Q195" s="18" t="s">
        <v>473</v>
      </c>
      <c r="R195" s="18" t="s">
        <v>43</v>
      </c>
      <c r="S195" s="18" t="s">
        <v>43</v>
      </c>
      <c r="T195" s="18" t="s">
        <v>70</v>
      </c>
      <c r="U195" s="18"/>
      <c r="V195" s="18" t="s">
        <v>71</v>
      </c>
      <c r="W195" s="18">
        <v>2</v>
      </c>
      <c r="X195" s="18" t="s">
        <v>55</v>
      </c>
      <c r="Y195" s="18"/>
      <c r="Z195" s="18" t="s">
        <v>71</v>
      </c>
      <c r="AA195" s="18" t="s">
        <v>53</v>
      </c>
      <c r="AB195" s="18" t="s">
        <v>40</v>
      </c>
      <c r="AC195" s="18" t="s">
        <v>40</v>
      </c>
      <c r="AD195" s="18" t="s">
        <v>40</v>
      </c>
      <c r="AE195" s="18" t="s">
        <v>40</v>
      </c>
      <c r="AF195" s="18" t="s">
        <v>40</v>
      </c>
      <c r="AG195" s="18" t="s">
        <v>40</v>
      </c>
      <c r="AH195" s="20">
        <v>46197</v>
      </c>
    </row>
    <row r="196" spans="1:92" s="21" customFormat="1" ht="204" x14ac:dyDescent="0.25">
      <c r="A196" s="11">
        <f t="shared" si="2"/>
        <v>190</v>
      </c>
      <c r="B196" s="18" t="s">
        <v>38</v>
      </c>
      <c r="C196" s="18" t="s">
        <v>301</v>
      </c>
      <c r="D196" s="18" t="s">
        <v>371</v>
      </c>
      <c r="E196" s="18" t="s">
        <v>788</v>
      </c>
      <c r="F196" s="18" t="s">
        <v>789</v>
      </c>
      <c r="G196" s="18" t="s">
        <v>53</v>
      </c>
      <c r="H196" s="18" t="s">
        <v>40</v>
      </c>
      <c r="I196" s="18" t="s">
        <v>45</v>
      </c>
      <c r="J196" s="20">
        <v>46014</v>
      </c>
      <c r="K196" s="18" t="s">
        <v>767</v>
      </c>
      <c r="L196" s="18" t="s">
        <v>767</v>
      </c>
      <c r="M196" s="18" t="s">
        <v>48</v>
      </c>
      <c r="N196" s="18" t="s">
        <v>67</v>
      </c>
      <c r="O196" s="18" t="s">
        <v>522</v>
      </c>
      <c r="P196" s="18" t="s">
        <v>773</v>
      </c>
      <c r="Q196" s="18" t="s">
        <v>473</v>
      </c>
      <c r="R196" s="18" t="s">
        <v>43</v>
      </c>
      <c r="S196" s="18" t="s">
        <v>43</v>
      </c>
      <c r="T196" s="18" t="s">
        <v>70</v>
      </c>
      <c r="U196" s="18"/>
      <c r="V196" s="18" t="s">
        <v>71</v>
      </c>
      <c r="W196" s="18"/>
      <c r="X196" s="18" t="s">
        <v>55</v>
      </c>
      <c r="Y196" s="48"/>
      <c r="Z196" s="48" t="s">
        <v>71</v>
      </c>
      <c r="AA196" s="18" t="s">
        <v>53</v>
      </c>
      <c r="AB196" s="18" t="s">
        <v>40</v>
      </c>
      <c r="AC196" s="18" t="s">
        <v>40</v>
      </c>
      <c r="AD196" s="18" t="s">
        <v>40</v>
      </c>
      <c r="AE196" s="18" t="s">
        <v>40</v>
      </c>
      <c r="AF196" s="18" t="s">
        <v>40</v>
      </c>
      <c r="AG196" s="18" t="s">
        <v>40</v>
      </c>
      <c r="AH196" s="20">
        <v>46197</v>
      </c>
      <c r="AI196" s="17"/>
      <c r="AJ196" s="17"/>
      <c r="AK196" s="17"/>
      <c r="AL196" s="17"/>
      <c r="AM196" s="17"/>
      <c r="AN196" s="17"/>
      <c r="AO196" s="17"/>
      <c r="AP196" s="17"/>
      <c r="AQ196" s="17"/>
      <c r="AR196" s="17"/>
      <c r="AS196" s="17"/>
      <c r="AT196" s="17"/>
      <c r="AU196" s="17"/>
      <c r="AV196" s="17"/>
      <c r="AW196" s="17"/>
      <c r="AX196" s="17"/>
      <c r="AY196" s="17"/>
      <c r="AZ196" s="17"/>
      <c r="BA196" s="17"/>
      <c r="BB196" s="17"/>
      <c r="BC196" s="17"/>
      <c r="BD196" s="17"/>
      <c r="BE196" s="17"/>
      <c r="BF196" s="17"/>
      <c r="BG196" s="17"/>
      <c r="BH196" s="17"/>
      <c r="BI196" s="17"/>
      <c r="BJ196" s="17"/>
      <c r="BK196" s="17"/>
      <c r="BL196" s="17"/>
      <c r="BM196" s="17"/>
      <c r="BN196" s="17"/>
      <c r="BO196" s="17"/>
      <c r="BP196" s="17"/>
      <c r="BQ196" s="17"/>
      <c r="BR196" s="17"/>
      <c r="BS196" s="17"/>
      <c r="BT196" s="17"/>
      <c r="BU196" s="17"/>
      <c r="BV196" s="17"/>
      <c r="BW196" s="17"/>
      <c r="BX196" s="17"/>
      <c r="BY196" s="17"/>
      <c r="BZ196" s="17"/>
      <c r="CA196" s="17"/>
      <c r="CB196" s="17"/>
      <c r="CC196" s="17"/>
      <c r="CD196" s="17"/>
      <c r="CE196" s="17"/>
      <c r="CF196" s="17"/>
      <c r="CG196" s="17"/>
      <c r="CH196" s="17"/>
      <c r="CI196" s="17"/>
      <c r="CJ196" s="17"/>
      <c r="CK196" s="17"/>
      <c r="CL196" s="17"/>
      <c r="CM196" s="17"/>
      <c r="CN196" s="17"/>
    </row>
    <row r="197" spans="1:92" s="17" customFormat="1" ht="114.75" x14ac:dyDescent="0.25">
      <c r="A197" s="11">
        <f t="shared" si="2"/>
        <v>191</v>
      </c>
      <c r="B197" s="18" t="s">
        <v>38</v>
      </c>
      <c r="C197" s="18" t="s">
        <v>301</v>
      </c>
      <c r="D197" s="18" t="s">
        <v>371</v>
      </c>
      <c r="E197" s="18" t="s">
        <v>790</v>
      </c>
      <c r="F197" s="18" t="s">
        <v>791</v>
      </c>
      <c r="G197" s="18" t="s">
        <v>53</v>
      </c>
      <c r="H197" s="18" t="s">
        <v>40</v>
      </c>
      <c r="I197" s="18" t="s">
        <v>45</v>
      </c>
      <c r="J197" s="20">
        <v>45652</v>
      </c>
      <c r="K197" s="18" t="s">
        <v>767</v>
      </c>
      <c r="L197" s="18" t="s">
        <v>767</v>
      </c>
      <c r="M197" s="18" t="s">
        <v>48</v>
      </c>
      <c r="N197" s="18" t="s">
        <v>67</v>
      </c>
      <c r="O197" s="18" t="s">
        <v>522</v>
      </c>
      <c r="P197" s="18" t="s">
        <v>773</v>
      </c>
      <c r="Q197" s="18" t="s">
        <v>473</v>
      </c>
      <c r="R197" s="18" t="s">
        <v>43</v>
      </c>
      <c r="S197" s="18" t="s">
        <v>43</v>
      </c>
      <c r="T197" s="18" t="s">
        <v>54</v>
      </c>
      <c r="U197" s="18"/>
      <c r="V197" s="18" t="s">
        <v>71</v>
      </c>
      <c r="W197" s="18">
        <v>2</v>
      </c>
      <c r="X197" s="18" t="s">
        <v>55</v>
      </c>
      <c r="Y197" s="18"/>
      <c r="Z197" s="18" t="s">
        <v>71</v>
      </c>
      <c r="AA197" s="18" t="s">
        <v>43</v>
      </c>
      <c r="AB197" s="18" t="s">
        <v>56</v>
      </c>
      <c r="AC197" s="18" t="s">
        <v>792</v>
      </c>
      <c r="AD197" s="18" t="s">
        <v>587</v>
      </c>
      <c r="AE197" s="18" t="s">
        <v>770</v>
      </c>
      <c r="AF197" s="18" t="s">
        <v>492</v>
      </c>
      <c r="AG197" s="18" t="s">
        <v>493</v>
      </c>
      <c r="AH197" s="20">
        <v>46197</v>
      </c>
    </row>
    <row r="198" spans="1:92" s="21" customFormat="1" ht="89.25" x14ac:dyDescent="0.25">
      <c r="A198" s="11">
        <f t="shared" si="2"/>
        <v>192</v>
      </c>
      <c r="B198" s="18" t="s">
        <v>38</v>
      </c>
      <c r="C198" s="18" t="s">
        <v>301</v>
      </c>
      <c r="D198" s="18" t="s">
        <v>371</v>
      </c>
      <c r="E198" s="18" t="s">
        <v>793</v>
      </c>
      <c r="F198" s="18" t="s">
        <v>794</v>
      </c>
      <c r="G198" s="18" t="s">
        <v>53</v>
      </c>
      <c r="H198" s="18" t="s">
        <v>40</v>
      </c>
      <c r="I198" s="18" t="s">
        <v>45</v>
      </c>
      <c r="J198" s="20">
        <v>46014</v>
      </c>
      <c r="K198" s="18" t="s">
        <v>767</v>
      </c>
      <c r="L198" s="18" t="s">
        <v>767</v>
      </c>
      <c r="M198" s="18" t="s">
        <v>48</v>
      </c>
      <c r="N198" s="18" t="s">
        <v>67</v>
      </c>
      <c r="O198" s="18" t="s">
        <v>522</v>
      </c>
      <c r="P198" s="18" t="s">
        <v>773</v>
      </c>
      <c r="Q198" s="18" t="s">
        <v>473</v>
      </c>
      <c r="R198" s="18" t="s">
        <v>43</v>
      </c>
      <c r="S198" s="18" t="s">
        <v>43</v>
      </c>
      <c r="T198" s="18" t="s">
        <v>70</v>
      </c>
      <c r="U198" s="18"/>
      <c r="V198" s="18" t="s">
        <v>71</v>
      </c>
      <c r="W198" s="18">
        <v>2</v>
      </c>
      <c r="X198" s="18" t="s">
        <v>55</v>
      </c>
      <c r="Y198" s="48"/>
      <c r="Z198" s="48" t="s">
        <v>71</v>
      </c>
      <c r="AA198" s="18" t="s">
        <v>53</v>
      </c>
      <c r="AB198" s="18" t="s">
        <v>40</v>
      </c>
      <c r="AC198" s="18" t="s">
        <v>40</v>
      </c>
      <c r="AD198" s="18" t="s">
        <v>40</v>
      </c>
      <c r="AE198" s="18" t="s">
        <v>40</v>
      </c>
      <c r="AF198" s="18" t="s">
        <v>40</v>
      </c>
      <c r="AG198" s="18" t="s">
        <v>40</v>
      </c>
      <c r="AH198" s="20">
        <v>46197</v>
      </c>
      <c r="AI198" s="17"/>
      <c r="AJ198" s="17"/>
      <c r="AK198" s="17"/>
      <c r="AL198" s="17"/>
      <c r="AM198" s="17"/>
      <c r="AN198" s="17"/>
      <c r="AO198" s="17"/>
      <c r="AP198" s="17"/>
      <c r="AQ198" s="17"/>
      <c r="AR198" s="17"/>
      <c r="AS198" s="17"/>
      <c r="AT198" s="17"/>
      <c r="AU198" s="17"/>
      <c r="AV198" s="17"/>
      <c r="AW198" s="17"/>
      <c r="AX198" s="17"/>
      <c r="AY198" s="17"/>
      <c r="AZ198" s="17"/>
      <c r="BA198" s="17"/>
      <c r="BB198" s="17"/>
      <c r="BC198" s="17"/>
      <c r="BD198" s="17"/>
      <c r="BE198" s="17"/>
      <c r="BF198" s="17"/>
      <c r="BG198" s="17"/>
      <c r="BH198" s="17"/>
      <c r="BI198" s="17"/>
      <c r="BJ198" s="17"/>
      <c r="BK198" s="17"/>
      <c r="BL198" s="17"/>
      <c r="BM198" s="17"/>
      <c r="BN198" s="17"/>
      <c r="BO198" s="17"/>
      <c r="BP198" s="17"/>
      <c r="BQ198" s="17"/>
      <c r="BR198" s="17"/>
      <c r="BS198" s="17"/>
      <c r="BT198" s="17"/>
      <c r="BU198" s="17"/>
      <c r="BV198" s="17"/>
      <c r="BW198" s="17"/>
      <c r="BX198" s="17"/>
      <c r="BY198" s="17"/>
      <c r="BZ198" s="17"/>
      <c r="CA198" s="17"/>
      <c r="CB198" s="17"/>
      <c r="CC198" s="17"/>
      <c r="CD198" s="17"/>
      <c r="CE198" s="17"/>
      <c r="CF198" s="17"/>
      <c r="CG198" s="17"/>
      <c r="CH198" s="17"/>
      <c r="CI198" s="17"/>
      <c r="CJ198" s="17"/>
      <c r="CK198" s="17"/>
      <c r="CL198" s="17"/>
      <c r="CM198" s="17"/>
      <c r="CN198" s="17"/>
    </row>
    <row r="199" spans="1:92" s="21" customFormat="1" ht="76.5" x14ac:dyDescent="0.25">
      <c r="A199" s="11">
        <f t="shared" si="2"/>
        <v>193</v>
      </c>
      <c r="B199" s="18" t="s">
        <v>38</v>
      </c>
      <c r="C199" s="18" t="s">
        <v>301</v>
      </c>
      <c r="D199" s="18" t="s">
        <v>371</v>
      </c>
      <c r="E199" s="18" t="s">
        <v>795</v>
      </c>
      <c r="F199" s="18" t="s">
        <v>796</v>
      </c>
      <c r="G199" s="18" t="s">
        <v>53</v>
      </c>
      <c r="H199" s="18" t="s">
        <v>40</v>
      </c>
      <c r="I199" s="18" t="s">
        <v>45</v>
      </c>
      <c r="J199" s="20">
        <v>44553</v>
      </c>
      <c r="K199" s="18" t="s">
        <v>767</v>
      </c>
      <c r="L199" s="18" t="s">
        <v>767</v>
      </c>
      <c r="M199" s="18" t="s">
        <v>48</v>
      </c>
      <c r="N199" s="18" t="s">
        <v>67</v>
      </c>
      <c r="O199" s="18" t="s">
        <v>522</v>
      </c>
      <c r="P199" s="18" t="s">
        <v>773</v>
      </c>
      <c r="Q199" s="18" t="s">
        <v>473</v>
      </c>
      <c r="R199" s="18" t="s">
        <v>43</v>
      </c>
      <c r="S199" s="18" t="s">
        <v>43</v>
      </c>
      <c r="T199" s="18" t="s">
        <v>70</v>
      </c>
      <c r="U199" s="18"/>
      <c r="V199" s="18" t="s">
        <v>71</v>
      </c>
      <c r="W199" s="18">
        <v>2</v>
      </c>
      <c r="X199" s="18" t="s">
        <v>55</v>
      </c>
      <c r="Y199" s="48"/>
      <c r="Z199" s="48" t="s">
        <v>71</v>
      </c>
      <c r="AA199" s="18" t="s">
        <v>53</v>
      </c>
      <c r="AB199" s="18" t="s">
        <v>40</v>
      </c>
      <c r="AC199" s="18" t="s">
        <v>40</v>
      </c>
      <c r="AD199" s="18" t="s">
        <v>40</v>
      </c>
      <c r="AE199" s="18" t="s">
        <v>40</v>
      </c>
      <c r="AF199" s="18" t="s">
        <v>40</v>
      </c>
      <c r="AG199" s="18" t="s">
        <v>40</v>
      </c>
      <c r="AH199" s="20">
        <v>46197</v>
      </c>
      <c r="AI199" s="17"/>
      <c r="AJ199" s="17"/>
      <c r="AK199" s="17"/>
      <c r="AL199" s="17"/>
      <c r="AM199" s="17"/>
      <c r="AN199" s="17"/>
      <c r="AO199" s="17"/>
      <c r="AP199" s="17"/>
      <c r="AQ199" s="17"/>
      <c r="AR199" s="17"/>
      <c r="AS199" s="17"/>
      <c r="AT199" s="17"/>
      <c r="AU199" s="17"/>
      <c r="AV199" s="17"/>
      <c r="AW199" s="17"/>
      <c r="AX199" s="17"/>
      <c r="AY199" s="17"/>
      <c r="AZ199" s="17"/>
      <c r="BA199" s="17"/>
      <c r="BB199" s="17"/>
      <c r="BC199" s="17"/>
      <c r="BD199" s="17"/>
      <c r="BE199" s="17"/>
      <c r="BF199" s="17"/>
      <c r="BG199" s="17"/>
      <c r="BH199" s="17"/>
      <c r="BI199" s="17"/>
      <c r="BJ199" s="17"/>
      <c r="BK199" s="17"/>
      <c r="BL199" s="17"/>
      <c r="BM199" s="17"/>
      <c r="BN199" s="17"/>
      <c r="BO199" s="17"/>
      <c r="BP199" s="17"/>
      <c r="BQ199" s="17"/>
      <c r="BR199" s="17"/>
      <c r="BS199" s="17"/>
      <c r="BT199" s="17"/>
      <c r="BU199" s="17"/>
      <c r="BV199" s="17"/>
      <c r="BW199" s="17"/>
      <c r="BX199" s="17"/>
      <c r="BY199" s="17"/>
      <c r="BZ199" s="17"/>
      <c r="CA199" s="17"/>
      <c r="CB199" s="17"/>
      <c r="CC199" s="17"/>
      <c r="CD199" s="17"/>
      <c r="CE199" s="17"/>
      <c r="CF199" s="17"/>
      <c r="CG199" s="17"/>
      <c r="CH199" s="17"/>
      <c r="CI199" s="17"/>
      <c r="CJ199" s="17"/>
      <c r="CK199" s="17"/>
      <c r="CL199" s="17"/>
      <c r="CM199" s="17"/>
      <c r="CN199" s="17"/>
    </row>
    <row r="200" spans="1:92" s="21" customFormat="1" ht="140.25" x14ac:dyDescent="0.25">
      <c r="A200" s="11">
        <f t="shared" ref="A200:A263" si="3">ROW()-6</f>
        <v>194</v>
      </c>
      <c r="B200" s="18" t="s">
        <v>38</v>
      </c>
      <c r="C200" s="18" t="s">
        <v>62</v>
      </c>
      <c r="D200" s="18" t="s">
        <v>63</v>
      </c>
      <c r="E200" s="18" t="s">
        <v>797</v>
      </c>
      <c r="F200" s="18" t="s">
        <v>772</v>
      </c>
      <c r="G200" s="18" t="s">
        <v>53</v>
      </c>
      <c r="H200" s="18" t="s">
        <v>40</v>
      </c>
      <c r="I200" s="18" t="s">
        <v>45</v>
      </c>
      <c r="J200" s="20">
        <v>46017</v>
      </c>
      <c r="K200" s="18" t="s">
        <v>767</v>
      </c>
      <c r="L200" s="18" t="s">
        <v>767</v>
      </c>
      <c r="M200" s="18" t="s">
        <v>48</v>
      </c>
      <c r="N200" s="18" t="s">
        <v>67</v>
      </c>
      <c r="O200" s="18" t="s">
        <v>522</v>
      </c>
      <c r="P200" s="18" t="s">
        <v>773</v>
      </c>
      <c r="Q200" s="18" t="s">
        <v>473</v>
      </c>
      <c r="R200" s="18" t="s">
        <v>43</v>
      </c>
      <c r="S200" s="18" t="s">
        <v>43</v>
      </c>
      <c r="T200" s="18" t="s">
        <v>70</v>
      </c>
      <c r="U200" s="18">
        <v>1</v>
      </c>
      <c r="V200" s="18" t="s">
        <v>55</v>
      </c>
      <c r="W200" s="18">
        <v>3</v>
      </c>
      <c r="X200" s="18" t="s">
        <v>71</v>
      </c>
      <c r="Y200" s="48">
        <v>2</v>
      </c>
      <c r="Z200" s="48" t="s">
        <v>71</v>
      </c>
      <c r="AA200" s="18" t="s">
        <v>53</v>
      </c>
      <c r="AB200" s="18" t="s">
        <v>40</v>
      </c>
      <c r="AC200" s="18" t="s">
        <v>40</v>
      </c>
      <c r="AD200" s="18" t="s">
        <v>40</v>
      </c>
      <c r="AE200" s="18" t="s">
        <v>40</v>
      </c>
      <c r="AF200" s="18" t="s">
        <v>40</v>
      </c>
      <c r="AG200" s="18" t="s">
        <v>40</v>
      </c>
      <c r="AH200" s="20">
        <v>46197</v>
      </c>
      <c r="AI200" s="17"/>
      <c r="AJ200" s="17"/>
      <c r="AK200" s="17"/>
      <c r="AL200" s="17"/>
      <c r="AM200" s="17"/>
      <c r="AN200" s="17"/>
      <c r="AO200" s="17"/>
      <c r="AP200" s="17"/>
      <c r="AQ200" s="17"/>
      <c r="AR200" s="17"/>
      <c r="AS200" s="17"/>
      <c r="AT200" s="17"/>
      <c r="AU200" s="17"/>
      <c r="AV200" s="17"/>
      <c r="AW200" s="17"/>
      <c r="AX200" s="17"/>
      <c r="AY200" s="17"/>
      <c r="AZ200" s="17"/>
      <c r="BA200" s="17"/>
      <c r="BB200" s="17"/>
      <c r="BC200" s="17"/>
      <c r="BD200" s="17"/>
      <c r="BE200" s="17"/>
      <c r="BF200" s="17"/>
      <c r="BG200" s="17"/>
      <c r="BH200" s="17"/>
      <c r="BI200" s="17"/>
      <c r="BJ200" s="17"/>
      <c r="BK200" s="17"/>
      <c r="BL200" s="17"/>
      <c r="BM200" s="17"/>
      <c r="BN200" s="17"/>
      <c r="BO200" s="17"/>
      <c r="BP200" s="17"/>
      <c r="BQ200" s="17"/>
      <c r="BR200" s="17"/>
      <c r="BS200" s="17"/>
      <c r="BT200" s="17"/>
      <c r="BU200" s="17"/>
      <c r="BV200" s="17"/>
      <c r="BW200" s="17"/>
      <c r="BX200" s="17"/>
      <c r="BY200" s="17"/>
      <c r="BZ200" s="17"/>
      <c r="CA200" s="17"/>
      <c r="CB200" s="17"/>
      <c r="CC200" s="17"/>
      <c r="CD200" s="17"/>
      <c r="CE200" s="17"/>
      <c r="CF200" s="17"/>
      <c r="CG200" s="17"/>
      <c r="CH200" s="17"/>
      <c r="CI200" s="17"/>
      <c r="CJ200" s="17"/>
      <c r="CK200" s="17"/>
      <c r="CL200" s="17"/>
      <c r="CM200" s="17"/>
      <c r="CN200" s="17"/>
    </row>
    <row r="201" spans="1:92" s="22" customFormat="1" ht="63.75" x14ac:dyDescent="0.25">
      <c r="A201" s="11">
        <f t="shared" si="3"/>
        <v>195</v>
      </c>
      <c r="B201" s="18" t="s">
        <v>38</v>
      </c>
      <c r="C201" s="18" t="s">
        <v>301</v>
      </c>
      <c r="D201" s="18" t="s">
        <v>371</v>
      </c>
      <c r="E201" s="18" t="s">
        <v>798</v>
      </c>
      <c r="F201" s="18" t="s">
        <v>799</v>
      </c>
      <c r="G201" s="18" t="s">
        <v>53</v>
      </c>
      <c r="H201" s="18" t="s">
        <v>40</v>
      </c>
      <c r="I201" s="18" t="s">
        <v>45</v>
      </c>
      <c r="J201" s="20">
        <v>45264</v>
      </c>
      <c r="K201" s="18" t="s">
        <v>767</v>
      </c>
      <c r="L201" s="18" t="s">
        <v>767</v>
      </c>
      <c r="M201" s="18" t="s">
        <v>48</v>
      </c>
      <c r="N201" s="18" t="s">
        <v>67</v>
      </c>
      <c r="O201" s="18" t="s">
        <v>522</v>
      </c>
      <c r="P201" s="18" t="s">
        <v>773</v>
      </c>
      <c r="Q201" s="18" t="s">
        <v>473</v>
      </c>
      <c r="R201" s="18" t="s">
        <v>43</v>
      </c>
      <c r="S201" s="18" t="s">
        <v>43</v>
      </c>
      <c r="T201" s="18" t="s">
        <v>70</v>
      </c>
      <c r="U201" s="18"/>
      <c r="V201" s="18" t="s">
        <v>71</v>
      </c>
      <c r="W201" s="18">
        <v>2</v>
      </c>
      <c r="X201" s="18" t="s">
        <v>55</v>
      </c>
      <c r="Y201" s="49"/>
      <c r="Z201" s="49" t="s">
        <v>71</v>
      </c>
      <c r="AA201" s="18" t="s">
        <v>53</v>
      </c>
      <c r="AB201" s="18" t="s">
        <v>40</v>
      </c>
      <c r="AC201" s="18" t="s">
        <v>40</v>
      </c>
      <c r="AD201" s="18" t="s">
        <v>40</v>
      </c>
      <c r="AE201" s="18" t="s">
        <v>40</v>
      </c>
      <c r="AF201" s="18" t="s">
        <v>40</v>
      </c>
      <c r="AG201" s="18" t="s">
        <v>40</v>
      </c>
      <c r="AH201" s="20">
        <v>46197</v>
      </c>
      <c r="AI201" s="17"/>
      <c r="AJ201" s="17"/>
      <c r="AK201" s="17"/>
      <c r="AL201" s="17"/>
      <c r="AM201" s="17"/>
      <c r="AN201" s="17"/>
      <c r="AO201" s="17"/>
      <c r="AP201" s="17"/>
      <c r="AQ201" s="17"/>
      <c r="AR201" s="17"/>
      <c r="AS201" s="17"/>
      <c r="AT201" s="17"/>
      <c r="AU201" s="17"/>
      <c r="AV201" s="17"/>
      <c r="AW201" s="17"/>
      <c r="AX201" s="17"/>
      <c r="AY201" s="17"/>
      <c r="AZ201" s="17"/>
      <c r="BA201" s="17"/>
      <c r="BB201" s="17"/>
      <c r="BC201" s="17"/>
      <c r="BD201" s="17"/>
      <c r="BE201" s="17"/>
      <c r="BF201" s="17"/>
      <c r="BG201" s="17"/>
      <c r="BH201" s="17"/>
      <c r="BI201" s="17"/>
      <c r="BJ201" s="17"/>
      <c r="BK201" s="17"/>
      <c r="BL201" s="17"/>
      <c r="BM201" s="17"/>
      <c r="BN201" s="17"/>
      <c r="BO201" s="17"/>
      <c r="BP201" s="17"/>
      <c r="BQ201" s="17"/>
      <c r="BR201" s="17"/>
      <c r="BS201" s="17"/>
      <c r="BT201" s="17"/>
      <c r="BU201" s="17"/>
      <c r="BV201" s="17"/>
      <c r="BW201" s="17"/>
      <c r="BX201" s="17"/>
      <c r="BY201" s="17"/>
      <c r="BZ201" s="17"/>
      <c r="CA201" s="17"/>
      <c r="CB201" s="17"/>
      <c r="CC201" s="17"/>
      <c r="CD201" s="17"/>
      <c r="CE201" s="17"/>
      <c r="CF201" s="17"/>
      <c r="CG201" s="17"/>
      <c r="CH201" s="17"/>
      <c r="CI201" s="17"/>
      <c r="CJ201" s="17"/>
      <c r="CK201" s="17"/>
      <c r="CL201" s="17"/>
      <c r="CM201" s="17"/>
      <c r="CN201" s="17"/>
    </row>
    <row r="202" spans="1:92" s="22" customFormat="1" ht="63.75" x14ac:dyDescent="0.25">
      <c r="A202" s="11">
        <f t="shared" si="3"/>
        <v>196</v>
      </c>
      <c r="B202" s="18" t="s">
        <v>38</v>
      </c>
      <c r="C202" s="18" t="s">
        <v>301</v>
      </c>
      <c r="D202" s="18" t="s">
        <v>371</v>
      </c>
      <c r="E202" s="18" t="s">
        <v>800</v>
      </c>
      <c r="F202" s="18" t="s">
        <v>801</v>
      </c>
      <c r="G202" s="18" t="s">
        <v>53</v>
      </c>
      <c r="H202" s="18" t="s">
        <v>40</v>
      </c>
      <c r="I202" s="18" t="s">
        <v>45</v>
      </c>
      <c r="J202" s="20">
        <v>46084</v>
      </c>
      <c r="K202" s="18" t="s">
        <v>767</v>
      </c>
      <c r="L202" s="18" t="s">
        <v>767</v>
      </c>
      <c r="M202" s="18" t="s">
        <v>48</v>
      </c>
      <c r="N202" s="18" t="s">
        <v>67</v>
      </c>
      <c r="O202" s="18" t="s">
        <v>522</v>
      </c>
      <c r="P202" s="18" t="s">
        <v>773</v>
      </c>
      <c r="Q202" s="18" t="s">
        <v>473</v>
      </c>
      <c r="R202" s="18" t="s">
        <v>43</v>
      </c>
      <c r="S202" s="18" t="s">
        <v>43</v>
      </c>
      <c r="T202" s="18" t="s">
        <v>70</v>
      </c>
      <c r="U202" s="18"/>
      <c r="V202" s="18" t="s">
        <v>71</v>
      </c>
      <c r="W202" s="18">
        <v>2</v>
      </c>
      <c r="X202" s="18" t="s">
        <v>55</v>
      </c>
      <c r="Y202" s="49"/>
      <c r="Z202" s="49" t="s">
        <v>71</v>
      </c>
      <c r="AA202" s="18" t="s">
        <v>53</v>
      </c>
      <c r="AB202" s="18" t="s">
        <v>40</v>
      </c>
      <c r="AC202" s="18" t="s">
        <v>40</v>
      </c>
      <c r="AD202" s="18" t="s">
        <v>40</v>
      </c>
      <c r="AE202" s="18" t="s">
        <v>40</v>
      </c>
      <c r="AF202" s="18" t="s">
        <v>40</v>
      </c>
      <c r="AG202" s="18" t="s">
        <v>40</v>
      </c>
      <c r="AH202" s="20">
        <v>46197</v>
      </c>
      <c r="AI202" s="17"/>
      <c r="AJ202" s="17"/>
      <c r="AK202" s="17"/>
      <c r="AL202" s="17"/>
      <c r="AM202" s="17"/>
      <c r="AN202" s="17"/>
      <c r="AO202" s="17"/>
      <c r="AP202" s="17"/>
      <c r="AQ202" s="17"/>
      <c r="AR202" s="17"/>
      <c r="AS202" s="17"/>
      <c r="AT202" s="17"/>
      <c r="AU202" s="17"/>
      <c r="AV202" s="17"/>
      <c r="AW202" s="17"/>
      <c r="AX202" s="17"/>
      <c r="AY202" s="17"/>
      <c r="AZ202" s="17"/>
      <c r="BA202" s="17"/>
      <c r="BB202" s="17"/>
      <c r="BC202" s="17"/>
      <c r="BD202" s="17"/>
      <c r="BE202" s="17"/>
      <c r="BF202" s="17"/>
      <c r="BG202" s="17"/>
      <c r="BH202" s="17"/>
      <c r="BI202" s="17"/>
      <c r="BJ202" s="17"/>
      <c r="BK202" s="17"/>
      <c r="BL202" s="17"/>
      <c r="BM202" s="17"/>
      <c r="BN202" s="17"/>
      <c r="BO202" s="17"/>
      <c r="BP202" s="17"/>
      <c r="BQ202" s="17"/>
      <c r="BR202" s="17"/>
      <c r="BS202" s="17"/>
      <c r="BT202" s="17"/>
      <c r="BU202" s="17"/>
      <c r="BV202" s="17"/>
      <c r="BW202" s="17"/>
      <c r="BX202" s="17"/>
      <c r="BY202" s="17"/>
      <c r="BZ202" s="17"/>
      <c r="CA202" s="17"/>
      <c r="CB202" s="17"/>
      <c r="CC202" s="17"/>
      <c r="CD202" s="17"/>
      <c r="CE202" s="17"/>
      <c r="CF202" s="17"/>
      <c r="CG202" s="17"/>
      <c r="CH202" s="17"/>
      <c r="CI202" s="17"/>
      <c r="CJ202" s="17"/>
      <c r="CK202" s="17"/>
      <c r="CL202" s="17"/>
      <c r="CM202" s="17"/>
      <c r="CN202" s="17"/>
    </row>
    <row r="203" spans="1:92" s="22" customFormat="1" ht="76.5" x14ac:dyDescent="0.25">
      <c r="A203" s="11">
        <f t="shared" si="3"/>
        <v>197</v>
      </c>
      <c r="B203" s="18" t="s">
        <v>38</v>
      </c>
      <c r="C203" s="18" t="s">
        <v>301</v>
      </c>
      <c r="D203" s="18" t="s">
        <v>371</v>
      </c>
      <c r="E203" s="18" t="s">
        <v>802</v>
      </c>
      <c r="F203" s="18" t="s">
        <v>803</v>
      </c>
      <c r="G203" s="18" t="s">
        <v>53</v>
      </c>
      <c r="H203" s="18" t="s">
        <v>40</v>
      </c>
      <c r="I203" s="18" t="s">
        <v>45</v>
      </c>
      <c r="J203" s="20">
        <v>45454</v>
      </c>
      <c r="K203" s="18" t="s">
        <v>767</v>
      </c>
      <c r="L203" s="18" t="s">
        <v>767</v>
      </c>
      <c r="M203" s="18" t="s">
        <v>48</v>
      </c>
      <c r="N203" s="18" t="s">
        <v>67</v>
      </c>
      <c r="O203" s="18" t="s">
        <v>522</v>
      </c>
      <c r="P203" s="18" t="s">
        <v>773</v>
      </c>
      <c r="Q203" s="18" t="s">
        <v>473</v>
      </c>
      <c r="R203" s="18" t="s">
        <v>43</v>
      </c>
      <c r="S203" s="18" t="s">
        <v>43</v>
      </c>
      <c r="T203" s="18" t="s">
        <v>70</v>
      </c>
      <c r="U203" s="18"/>
      <c r="V203" s="18" t="s">
        <v>71</v>
      </c>
      <c r="W203" s="18">
        <v>2</v>
      </c>
      <c r="X203" s="18" t="s">
        <v>55</v>
      </c>
      <c r="Y203" s="49"/>
      <c r="Z203" s="49" t="s">
        <v>71</v>
      </c>
      <c r="AA203" s="18" t="s">
        <v>53</v>
      </c>
      <c r="AB203" s="18" t="s">
        <v>40</v>
      </c>
      <c r="AC203" s="18" t="s">
        <v>40</v>
      </c>
      <c r="AD203" s="18" t="s">
        <v>40</v>
      </c>
      <c r="AE203" s="18" t="s">
        <v>40</v>
      </c>
      <c r="AF203" s="18" t="s">
        <v>40</v>
      </c>
      <c r="AG203" s="18" t="s">
        <v>40</v>
      </c>
      <c r="AH203" s="20">
        <v>46197</v>
      </c>
      <c r="AI203" s="17"/>
      <c r="AJ203" s="17"/>
      <c r="AK203" s="17"/>
      <c r="AL203" s="17"/>
      <c r="AM203" s="17"/>
      <c r="AN203" s="17"/>
      <c r="AO203" s="17"/>
      <c r="AP203" s="17"/>
      <c r="AQ203" s="17"/>
      <c r="AR203" s="17"/>
      <c r="AS203" s="17"/>
      <c r="AT203" s="17"/>
      <c r="AU203" s="17"/>
      <c r="AV203" s="17"/>
      <c r="AW203" s="17"/>
      <c r="AX203" s="17"/>
      <c r="AY203" s="17"/>
      <c r="AZ203" s="17"/>
      <c r="BA203" s="17"/>
      <c r="BB203" s="17"/>
      <c r="BC203" s="17"/>
      <c r="BD203" s="17"/>
      <c r="BE203" s="17"/>
      <c r="BF203" s="17"/>
      <c r="BG203" s="17"/>
      <c r="BH203" s="17"/>
      <c r="BI203" s="17"/>
      <c r="BJ203" s="17"/>
      <c r="BK203" s="17"/>
      <c r="BL203" s="17"/>
      <c r="BM203" s="17"/>
      <c r="BN203" s="17"/>
      <c r="BO203" s="17"/>
      <c r="BP203" s="17"/>
      <c r="BQ203" s="17"/>
      <c r="BR203" s="17"/>
      <c r="BS203" s="17"/>
      <c r="BT203" s="17"/>
      <c r="BU203" s="17"/>
      <c r="BV203" s="17"/>
      <c r="BW203" s="17"/>
      <c r="BX203" s="17"/>
      <c r="BY203" s="17"/>
      <c r="BZ203" s="17"/>
      <c r="CA203" s="17"/>
      <c r="CB203" s="17"/>
      <c r="CC203" s="17"/>
      <c r="CD203" s="17"/>
      <c r="CE203" s="17"/>
      <c r="CF203" s="17"/>
      <c r="CG203" s="17"/>
      <c r="CH203" s="17"/>
      <c r="CI203" s="17"/>
      <c r="CJ203" s="17"/>
      <c r="CK203" s="17"/>
      <c r="CL203" s="17"/>
      <c r="CM203" s="17"/>
      <c r="CN203" s="17"/>
    </row>
    <row r="204" spans="1:92" s="21" customFormat="1" ht="75.599999999999994" customHeight="1" x14ac:dyDescent="0.25">
      <c r="A204" s="11">
        <f t="shared" si="3"/>
        <v>198</v>
      </c>
      <c r="B204" s="18" t="s">
        <v>38</v>
      </c>
      <c r="C204" s="18" t="s">
        <v>298</v>
      </c>
      <c r="D204" s="18" t="s">
        <v>40</v>
      </c>
      <c r="E204" s="18" t="s">
        <v>804</v>
      </c>
      <c r="F204" s="18" t="s">
        <v>805</v>
      </c>
      <c r="G204" s="18" t="s">
        <v>53</v>
      </c>
      <c r="H204" s="18" t="s">
        <v>40</v>
      </c>
      <c r="I204" s="18" t="s">
        <v>45</v>
      </c>
      <c r="J204" s="20">
        <v>46197</v>
      </c>
      <c r="K204" s="18" t="s">
        <v>767</v>
      </c>
      <c r="L204" s="18" t="s">
        <v>767</v>
      </c>
      <c r="M204" s="18" t="s">
        <v>48</v>
      </c>
      <c r="N204" s="18" t="s">
        <v>67</v>
      </c>
      <c r="O204" s="18" t="s">
        <v>522</v>
      </c>
      <c r="P204" s="18" t="s">
        <v>806</v>
      </c>
      <c r="Q204" s="18" t="s">
        <v>473</v>
      </c>
      <c r="R204" s="18" t="s">
        <v>43</v>
      </c>
      <c r="S204" s="18" t="s">
        <v>43</v>
      </c>
      <c r="T204" s="18" t="s">
        <v>70</v>
      </c>
      <c r="U204" s="18"/>
      <c r="V204" s="18" t="s">
        <v>71</v>
      </c>
      <c r="W204" s="18">
        <v>2</v>
      </c>
      <c r="X204" s="18" t="s">
        <v>55</v>
      </c>
      <c r="Y204" s="48"/>
      <c r="Z204" s="48" t="s">
        <v>71</v>
      </c>
      <c r="AA204" s="18" t="s">
        <v>53</v>
      </c>
      <c r="AB204" s="18" t="s">
        <v>40</v>
      </c>
      <c r="AC204" s="18" t="s">
        <v>40</v>
      </c>
      <c r="AD204" s="18" t="s">
        <v>40</v>
      </c>
      <c r="AE204" s="18" t="s">
        <v>40</v>
      </c>
      <c r="AF204" s="18" t="s">
        <v>40</v>
      </c>
      <c r="AG204" s="18" t="s">
        <v>40</v>
      </c>
      <c r="AH204" s="20">
        <v>46197</v>
      </c>
      <c r="AI204" s="17"/>
      <c r="AJ204" s="17"/>
      <c r="AK204" s="17"/>
      <c r="AL204" s="17"/>
      <c r="AM204" s="17"/>
      <c r="AN204" s="17"/>
      <c r="AO204" s="17"/>
      <c r="AP204" s="17"/>
      <c r="AQ204" s="17"/>
      <c r="AR204" s="17"/>
      <c r="AS204" s="17"/>
      <c r="AT204" s="17"/>
      <c r="AU204" s="17"/>
      <c r="AV204" s="17"/>
      <c r="AW204" s="17"/>
      <c r="AX204" s="17"/>
      <c r="AY204" s="17"/>
      <c r="AZ204" s="17"/>
      <c r="BA204" s="17"/>
      <c r="BB204" s="17"/>
      <c r="BC204" s="17"/>
      <c r="BD204" s="17"/>
      <c r="BE204" s="17"/>
      <c r="BF204" s="17"/>
      <c r="BG204" s="17"/>
      <c r="BH204" s="17"/>
      <c r="BI204" s="17"/>
      <c r="BJ204" s="17"/>
      <c r="BK204" s="17"/>
      <c r="BL204" s="17"/>
      <c r="BM204" s="17"/>
      <c r="BN204" s="17"/>
      <c r="BO204" s="17"/>
      <c r="BP204" s="17"/>
      <c r="BQ204" s="17"/>
      <c r="BR204" s="17"/>
      <c r="BS204" s="17"/>
      <c r="BT204" s="17"/>
      <c r="BU204" s="17"/>
      <c r="BV204" s="17"/>
      <c r="BW204" s="17"/>
      <c r="BX204" s="17"/>
      <c r="BY204" s="17"/>
      <c r="BZ204" s="17"/>
      <c r="CA204" s="17"/>
      <c r="CB204" s="17"/>
      <c r="CC204" s="17"/>
      <c r="CD204" s="17"/>
      <c r="CE204" s="17"/>
      <c r="CF204" s="17"/>
      <c r="CG204" s="17"/>
      <c r="CH204" s="17"/>
      <c r="CI204" s="17"/>
      <c r="CJ204" s="17"/>
      <c r="CK204" s="17"/>
      <c r="CL204" s="17"/>
      <c r="CM204" s="17"/>
      <c r="CN204" s="17"/>
    </row>
    <row r="205" spans="1:92" s="21" customFormat="1" ht="86.45" customHeight="1" x14ac:dyDescent="0.25">
      <c r="A205" s="11">
        <f t="shared" si="3"/>
        <v>199</v>
      </c>
      <c r="B205" s="18" t="s">
        <v>38</v>
      </c>
      <c r="C205" s="18" t="s">
        <v>308</v>
      </c>
      <c r="D205" s="18" t="s">
        <v>40</v>
      </c>
      <c r="E205" s="18" t="s">
        <v>807</v>
      </c>
      <c r="F205" s="18" t="s">
        <v>805</v>
      </c>
      <c r="G205" s="18" t="s">
        <v>53</v>
      </c>
      <c r="H205" s="18" t="s">
        <v>40</v>
      </c>
      <c r="I205" s="18" t="s">
        <v>45</v>
      </c>
      <c r="J205" s="20">
        <v>46197</v>
      </c>
      <c r="K205" s="18" t="s">
        <v>767</v>
      </c>
      <c r="L205" s="18" t="s">
        <v>767</v>
      </c>
      <c r="M205" s="18" t="s">
        <v>48</v>
      </c>
      <c r="N205" s="18" t="s">
        <v>67</v>
      </c>
      <c r="O205" s="18" t="s">
        <v>522</v>
      </c>
      <c r="P205" s="18" t="s">
        <v>808</v>
      </c>
      <c r="Q205" s="18" t="s">
        <v>473</v>
      </c>
      <c r="R205" s="18" t="s">
        <v>43</v>
      </c>
      <c r="S205" s="18" t="s">
        <v>43</v>
      </c>
      <c r="T205" s="18" t="s">
        <v>70</v>
      </c>
      <c r="U205" s="18"/>
      <c r="V205" s="18" t="s">
        <v>71</v>
      </c>
      <c r="W205" s="18">
        <v>2</v>
      </c>
      <c r="X205" s="18" t="s">
        <v>55</v>
      </c>
      <c r="Y205" s="48"/>
      <c r="Z205" s="48" t="s">
        <v>71</v>
      </c>
      <c r="AA205" s="18" t="s">
        <v>53</v>
      </c>
      <c r="AB205" s="18" t="s">
        <v>40</v>
      </c>
      <c r="AC205" s="18" t="s">
        <v>40</v>
      </c>
      <c r="AD205" s="18" t="s">
        <v>40</v>
      </c>
      <c r="AE205" s="18" t="s">
        <v>40</v>
      </c>
      <c r="AF205" s="18" t="s">
        <v>40</v>
      </c>
      <c r="AG205" s="18" t="s">
        <v>40</v>
      </c>
      <c r="AH205" s="20">
        <v>46197</v>
      </c>
      <c r="AI205" s="17"/>
      <c r="AJ205" s="17"/>
      <c r="AK205" s="17"/>
      <c r="AL205" s="17"/>
      <c r="AM205" s="17"/>
      <c r="AN205" s="17"/>
      <c r="AO205" s="17"/>
      <c r="AP205" s="17"/>
      <c r="AQ205" s="17"/>
      <c r="AR205" s="17"/>
      <c r="AS205" s="17"/>
      <c r="AT205" s="17"/>
      <c r="AU205" s="17"/>
      <c r="AV205" s="17"/>
      <c r="AW205" s="17"/>
      <c r="AX205" s="17"/>
      <c r="AY205" s="17"/>
      <c r="AZ205" s="17"/>
      <c r="BA205" s="17"/>
      <c r="BB205" s="17"/>
      <c r="BC205" s="17"/>
      <c r="BD205" s="17"/>
      <c r="BE205" s="17"/>
      <c r="BF205" s="17"/>
      <c r="BG205" s="17"/>
      <c r="BH205" s="17"/>
      <c r="BI205" s="17"/>
      <c r="BJ205" s="17"/>
      <c r="BK205" s="17"/>
      <c r="BL205" s="17"/>
      <c r="BM205" s="17"/>
      <c r="BN205" s="17"/>
      <c r="BO205" s="17"/>
      <c r="BP205" s="17"/>
      <c r="BQ205" s="17"/>
      <c r="BR205" s="17"/>
      <c r="BS205" s="17"/>
      <c r="BT205" s="17"/>
      <c r="BU205" s="17"/>
      <c r="BV205" s="17"/>
      <c r="BW205" s="17"/>
      <c r="BX205" s="17"/>
      <c r="BY205" s="17"/>
      <c r="BZ205" s="17"/>
      <c r="CA205" s="17"/>
      <c r="CB205" s="17"/>
      <c r="CC205" s="17"/>
      <c r="CD205" s="17"/>
      <c r="CE205" s="17"/>
      <c r="CF205" s="17"/>
      <c r="CG205" s="17"/>
      <c r="CH205" s="17"/>
      <c r="CI205" s="17"/>
      <c r="CJ205" s="17"/>
      <c r="CK205" s="17"/>
      <c r="CL205" s="17"/>
      <c r="CM205" s="17"/>
      <c r="CN205" s="17"/>
    </row>
    <row r="206" spans="1:92" s="15" customFormat="1" ht="153" x14ac:dyDescent="0.25">
      <c r="A206" s="11">
        <f t="shared" si="3"/>
        <v>200</v>
      </c>
      <c r="B206" s="11" t="s">
        <v>38</v>
      </c>
      <c r="C206" s="11" t="s">
        <v>296</v>
      </c>
      <c r="D206" s="11" t="s">
        <v>419</v>
      </c>
      <c r="E206" s="28" t="s">
        <v>809</v>
      </c>
      <c r="F206" s="11" t="s">
        <v>810</v>
      </c>
      <c r="G206" s="11" t="s">
        <v>53</v>
      </c>
      <c r="H206" s="11" t="s">
        <v>811</v>
      </c>
      <c r="I206" s="11" t="s">
        <v>45</v>
      </c>
      <c r="J206" s="11" t="s">
        <v>812</v>
      </c>
      <c r="K206" s="11" t="s">
        <v>483</v>
      </c>
      <c r="L206" s="11" t="s">
        <v>483</v>
      </c>
      <c r="M206" s="11" t="s">
        <v>48</v>
      </c>
      <c r="N206" s="11" t="s">
        <v>67</v>
      </c>
      <c r="O206" s="11"/>
      <c r="P206" s="11" t="s">
        <v>813</v>
      </c>
      <c r="Q206" s="11" t="s">
        <v>92</v>
      </c>
      <c r="R206" s="11" t="s">
        <v>43</v>
      </c>
      <c r="S206" s="11" t="s">
        <v>43</v>
      </c>
      <c r="T206" s="11" t="s">
        <v>70</v>
      </c>
      <c r="U206" s="11" t="e">
        <f>VLOOKUP(T206,[3]!Confidencialidad[#Data],2,FALSE)</f>
        <v>#REF!</v>
      </c>
      <c r="V206" s="11" t="s">
        <v>55</v>
      </c>
      <c r="W206" s="11" t="e">
        <f>VLOOKUP(V206,[3]!Integridad[#Data],2,FALSE)</f>
        <v>#REF!</v>
      </c>
      <c r="X206" s="11" t="s">
        <v>55</v>
      </c>
      <c r="Y206" s="11" t="e">
        <f>VLOOKUP(X206,[3]!Disponibilidad[#Data],2,FALSE)</f>
        <v>#REF!</v>
      </c>
      <c r="Z206" s="18" t="s">
        <v>55</v>
      </c>
      <c r="AA206" s="30" t="s">
        <v>43</v>
      </c>
      <c r="AB206" s="30" t="s">
        <v>814</v>
      </c>
      <c r="AC206" s="30" t="s">
        <v>815</v>
      </c>
      <c r="AD206" s="30" t="s">
        <v>816</v>
      </c>
      <c r="AE206" s="30"/>
      <c r="AF206" s="30" t="s">
        <v>815</v>
      </c>
      <c r="AG206" s="30" t="s">
        <v>817</v>
      </c>
      <c r="AH206" s="29">
        <v>46203</v>
      </c>
      <c r="AI206" s="17"/>
      <c r="AJ206" s="17"/>
      <c r="AK206" s="17"/>
      <c r="AL206" s="17"/>
      <c r="AM206" s="17"/>
      <c r="AN206" s="17"/>
      <c r="AO206" s="17"/>
      <c r="AP206" s="17"/>
      <c r="AQ206" s="17"/>
      <c r="AR206" s="17"/>
      <c r="AS206" s="17"/>
      <c r="AT206" s="17"/>
      <c r="AU206" s="17"/>
      <c r="AV206" s="17"/>
      <c r="AW206" s="17"/>
      <c r="AX206" s="17"/>
      <c r="AY206" s="17"/>
      <c r="AZ206" s="17"/>
      <c r="BA206" s="17"/>
      <c r="BB206" s="17"/>
      <c r="BC206" s="17"/>
      <c r="BD206" s="17"/>
      <c r="BE206" s="17"/>
      <c r="BF206" s="17"/>
      <c r="BG206" s="17"/>
      <c r="BH206" s="17"/>
      <c r="BI206" s="17"/>
      <c r="BJ206" s="17"/>
      <c r="BK206" s="17"/>
      <c r="BL206" s="17"/>
      <c r="BM206" s="17"/>
      <c r="BN206" s="17"/>
      <c r="BO206" s="17"/>
      <c r="BP206" s="17"/>
      <c r="BQ206" s="17"/>
      <c r="BR206" s="17"/>
      <c r="BS206" s="17"/>
      <c r="BT206" s="17"/>
      <c r="BU206" s="17"/>
      <c r="BV206" s="17"/>
      <c r="BW206" s="17"/>
      <c r="BX206" s="17"/>
      <c r="BY206" s="17"/>
      <c r="BZ206" s="17"/>
      <c r="CA206" s="17"/>
      <c r="CB206" s="17"/>
      <c r="CC206" s="17"/>
      <c r="CD206" s="17"/>
      <c r="CE206" s="17"/>
      <c r="CF206" s="17"/>
      <c r="CG206" s="17"/>
      <c r="CH206" s="17"/>
      <c r="CI206" s="17"/>
      <c r="CJ206" s="17"/>
      <c r="CK206" s="17"/>
      <c r="CL206" s="17"/>
      <c r="CM206" s="17"/>
      <c r="CN206" s="17"/>
    </row>
    <row r="207" spans="1:92" s="15" customFormat="1" ht="274.5" customHeight="1" x14ac:dyDescent="0.25">
      <c r="A207" s="11">
        <f t="shared" si="3"/>
        <v>201</v>
      </c>
      <c r="B207" s="11" t="s">
        <v>38</v>
      </c>
      <c r="C207" s="11" t="s">
        <v>308</v>
      </c>
      <c r="D207" s="11" t="str">
        <f>[4]ACTIVOS!$D$8</f>
        <v>INFORMES EVALUACIÓN PAA</v>
      </c>
      <c r="E207" s="11" t="s">
        <v>818</v>
      </c>
      <c r="F207" s="50" t="s">
        <v>819</v>
      </c>
      <c r="G207" s="11" t="s">
        <v>43</v>
      </c>
      <c r="H207" s="11" t="s">
        <v>820</v>
      </c>
      <c r="I207" s="11" t="s">
        <v>468</v>
      </c>
      <c r="J207" s="11" t="s">
        <v>821</v>
      </c>
      <c r="K207" s="11" t="s">
        <v>483</v>
      </c>
      <c r="L207" s="11" t="s">
        <v>483</v>
      </c>
      <c r="M207" s="11" t="s">
        <v>48</v>
      </c>
      <c r="N207" s="11" t="s">
        <v>67</v>
      </c>
      <c r="O207" s="11"/>
      <c r="P207" s="11" t="s">
        <v>822</v>
      </c>
      <c r="Q207" s="11" t="s">
        <v>92</v>
      </c>
      <c r="R207" s="11" t="s">
        <v>43</v>
      </c>
      <c r="S207" s="11" t="s">
        <v>43</v>
      </c>
      <c r="T207" s="11" t="s">
        <v>70</v>
      </c>
      <c r="U207" s="11" t="e">
        <f>VLOOKUP(T207,[3]!Confidencialidad[#Data],2,FALSE)</f>
        <v>#REF!</v>
      </c>
      <c r="V207" s="11" t="s">
        <v>55</v>
      </c>
      <c r="W207" s="11" t="e">
        <f>VLOOKUP(V207,[3]!Integridad[#Data],2,FALSE)</f>
        <v>#REF!</v>
      </c>
      <c r="X207" s="11" t="s">
        <v>55</v>
      </c>
      <c r="Y207" s="11" t="e">
        <f>VLOOKUP(X207,[3]!Disponibilidad[#Data],2,FALSE)</f>
        <v>#REF!</v>
      </c>
      <c r="Z207" s="18" t="s">
        <v>55</v>
      </c>
      <c r="AA207" s="11" t="s">
        <v>43</v>
      </c>
      <c r="AB207" s="30" t="s">
        <v>435</v>
      </c>
      <c r="AC207" s="30" t="s">
        <v>815</v>
      </c>
      <c r="AD207" s="30" t="s">
        <v>816</v>
      </c>
      <c r="AE207" s="30"/>
      <c r="AF207" s="30" t="s">
        <v>815</v>
      </c>
      <c r="AG207" s="30" t="s">
        <v>817</v>
      </c>
      <c r="AH207" s="29">
        <v>46203</v>
      </c>
      <c r="AI207" s="17"/>
      <c r="AJ207" s="17"/>
      <c r="AK207" s="17"/>
      <c r="AL207" s="17"/>
      <c r="AM207" s="17"/>
      <c r="AN207" s="17"/>
      <c r="AO207" s="17"/>
      <c r="AP207" s="17"/>
      <c r="AQ207" s="17"/>
      <c r="AR207" s="17"/>
      <c r="AS207" s="17"/>
      <c r="AT207" s="17"/>
      <c r="AU207" s="17"/>
      <c r="AV207" s="17"/>
      <c r="AW207" s="17"/>
      <c r="AX207" s="17"/>
      <c r="AY207" s="17"/>
      <c r="AZ207" s="17"/>
      <c r="BA207" s="17"/>
      <c r="BB207" s="17"/>
      <c r="BC207" s="17"/>
      <c r="BD207" s="17"/>
      <c r="BE207" s="17"/>
      <c r="BF207" s="17"/>
      <c r="BG207" s="17"/>
      <c r="BH207" s="17"/>
      <c r="BI207" s="17"/>
      <c r="BJ207" s="17"/>
      <c r="BK207" s="17"/>
      <c r="BL207" s="17"/>
      <c r="BM207" s="17"/>
      <c r="BN207" s="17"/>
      <c r="BO207" s="17"/>
      <c r="BP207" s="17"/>
      <c r="BQ207" s="17"/>
      <c r="BR207" s="17"/>
      <c r="BS207" s="17"/>
      <c r="BT207" s="17"/>
      <c r="BU207" s="17"/>
      <c r="BV207" s="17"/>
      <c r="BW207" s="17"/>
      <c r="BX207" s="17"/>
      <c r="BY207" s="17"/>
      <c r="BZ207" s="17"/>
      <c r="CA207" s="17"/>
      <c r="CB207" s="17"/>
      <c r="CC207" s="17"/>
      <c r="CD207" s="17"/>
      <c r="CE207" s="17"/>
      <c r="CF207" s="17"/>
      <c r="CG207" s="17"/>
      <c r="CH207" s="17"/>
      <c r="CI207" s="17"/>
      <c r="CJ207" s="17"/>
      <c r="CK207" s="17"/>
      <c r="CL207" s="17"/>
      <c r="CM207" s="17"/>
      <c r="CN207" s="17"/>
    </row>
    <row r="208" spans="1:92" s="15" customFormat="1" ht="63.75" x14ac:dyDescent="0.25">
      <c r="A208" s="11">
        <f t="shared" si="3"/>
        <v>202</v>
      </c>
      <c r="B208" s="11" t="s">
        <v>38</v>
      </c>
      <c r="C208" s="11" t="s">
        <v>308</v>
      </c>
      <c r="D208" s="11" t="str">
        <f>[4]ACTIVOS!$D$8</f>
        <v>INFORMES EVALUACIÓN PAA</v>
      </c>
      <c r="E208" s="11" t="s">
        <v>823</v>
      </c>
      <c r="F208" s="11" t="s">
        <v>824</v>
      </c>
      <c r="G208" s="11" t="s">
        <v>43</v>
      </c>
      <c r="H208" s="11" t="s">
        <v>820</v>
      </c>
      <c r="I208" s="11" t="s">
        <v>66</v>
      </c>
      <c r="J208" s="11" t="s">
        <v>825</v>
      </c>
      <c r="K208" s="11" t="s">
        <v>483</v>
      </c>
      <c r="L208" s="11" t="s">
        <v>483</v>
      </c>
      <c r="M208" s="11" t="s">
        <v>48</v>
      </c>
      <c r="N208" s="11" t="s">
        <v>67</v>
      </c>
      <c r="O208" s="11"/>
      <c r="P208" s="11" t="s">
        <v>826</v>
      </c>
      <c r="Q208" s="11" t="s">
        <v>92</v>
      </c>
      <c r="R208" s="11" t="s">
        <v>43</v>
      </c>
      <c r="S208" s="11" t="s">
        <v>43</v>
      </c>
      <c r="T208" s="11" t="s">
        <v>70</v>
      </c>
      <c r="U208" s="11" t="e">
        <f>VLOOKUP(T208,[3]!Confidencialidad[#Data],2,FALSE)</f>
        <v>#REF!</v>
      </c>
      <c r="V208" s="11" t="s">
        <v>55</v>
      </c>
      <c r="W208" s="11" t="e">
        <f>VLOOKUP(V208,[3]!Integridad[#Data],2,FALSE)</f>
        <v>#REF!</v>
      </c>
      <c r="X208" s="11" t="s">
        <v>55</v>
      </c>
      <c r="Y208" s="11" t="e">
        <f>VLOOKUP(X208,[3]!Disponibilidad[#Data],2,FALSE)</f>
        <v>#REF!</v>
      </c>
      <c r="Z208" s="18" t="s">
        <v>55</v>
      </c>
      <c r="AA208" s="11" t="s">
        <v>43</v>
      </c>
      <c r="AB208" s="30" t="s">
        <v>435</v>
      </c>
      <c r="AC208" s="30" t="s">
        <v>815</v>
      </c>
      <c r="AD208" s="30" t="s">
        <v>816</v>
      </c>
      <c r="AE208" s="30"/>
      <c r="AF208" s="30" t="s">
        <v>815</v>
      </c>
      <c r="AG208" s="30" t="s">
        <v>817</v>
      </c>
      <c r="AH208" s="29">
        <v>46203</v>
      </c>
      <c r="AI208" s="17"/>
      <c r="AJ208" s="17"/>
      <c r="AK208" s="17"/>
      <c r="AL208" s="17"/>
      <c r="AM208" s="17"/>
      <c r="AN208" s="17"/>
      <c r="AO208" s="17"/>
      <c r="AP208" s="17"/>
      <c r="AQ208" s="17"/>
      <c r="AR208" s="17"/>
      <c r="AS208" s="17"/>
      <c r="AT208" s="17"/>
      <c r="AU208" s="17"/>
      <c r="AV208" s="17"/>
      <c r="AW208" s="17"/>
      <c r="AX208" s="17"/>
      <c r="AY208" s="17"/>
      <c r="AZ208" s="17"/>
      <c r="BA208" s="17"/>
      <c r="BB208" s="17"/>
      <c r="BC208" s="17"/>
      <c r="BD208" s="17"/>
      <c r="BE208" s="17"/>
      <c r="BF208" s="17"/>
      <c r="BG208" s="17"/>
      <c r="BH208" s="17"/>
      <c r="BI208" s="17"/>
      <c r="BJ208" s="17"/>
      <c r="BK208" s="17"/>
      <c r="BL208" s="17"/>
      <c r="BM208" s="17"/>
      <c r="BN208" s="17"/>
      <c r="BO208" s="17"/>
      <c r="BP208" s="17"/>
      <c r="BQ208" s="17"/>
      <c r="BR208" s="17"/>
      <c r="BS208" s="17"/>
      <c r="BT208" s="17"/>
      <c r="BU208" s="17"/>
      <c r="BV208" s="17"/>
      <c r="BW208" s="17"/>
      <c r="BX208" s="17"/>
      <c r="BY208" s="17"/>
      <c r="BZ208" s="17"/>
      <c r="CA208" s="17"/>
      <c r="CB208" s="17"/>
      <c r="CC208" s="17"/>
      <c r="CD208" s="17"/>
      <c r="CE208" s="17"/>
      <c r="CF208" s="17"/>
      <c r="CG208" s="17"/>
      <c r="CH208" s="17"/>
      <c r="CI208" s="17"/>
      <c r="CJ208" s="17"/>
      <c r="CK208" s="17"/>
      <c r="CL208" s="17"/>
      <c r="CM208" s="17"/>
      <c r="CN208" s="17"/>
    </row>
    <row r="209" spans="1:92" s="15" customFormat="1" ht="153" x14ac:dyDescent="0.25">
      <c r="A209" s="11">
        <f t="shared" si="3"/>
        <v>203</v>
      </c>
      <c r="B209" s="11" t="s">
        <v>38</v>
      </c>
      <c r="C209" s="11" t="s">
        <v>308</v>
      </c>
      <c r="D209" s="11" t="str">
        <f>[4]ACTIVOS!$D$8</f>
        <v>INFORMES EVALUACIÓN PAA</v>
      </c>
      <c r="E209" s="11" t="s">
        <v>827</v>
      </c>
      <c r="F209" s="11" t="s">
        <v>828</v>
      </c>
      <c r="G209" s="11" t="s">
        <v>43</v>
      </c>
      <c r="H209" s="11" t="s">
        <v>820</v>
      </c>
      <c r="I209" s="11" t="s">
        <v>66</v>
      </c>
      <c r="J209" s="11" t="s">
        <v>829</v>
      </c>
      <c r="K209" s="11" t="s">
        <v>483</v>
      </c>
      <c r="L209" s="11" t="s">
        <v>483</v>
      </c>
      <c r="M209" s="11" t="s">
        <v>48</v>
      </c>
      <c r="N209" s="11" t="s">
        <v>67</v>
      </c>
      <c r="O209" s="11"/>
      <c r="P209" s="11" t="s">
        <v>830</v>
      </c>
      <c r="Q209" s="11" t="s">
        <v>92</v>
      </c>
      <c r="R209" s="11" t="s">
        <v>43</v>
      </c>
      <c r="S209" s="11" t="s">
        <v>43</v>
      </c>
      <c r="T209" s="11" t="s">
        <v>434</v>
      </c>
      <c r="U209" s="11"/>
      <c r="V209" s="11" t="s">
        <v>55</v>
      </c>
      <c r="W209" s="11"/>
      <c r="X209" s="11" t="s">
        <v>55</v>
      </c>
      <c r="Y209" s="11"/>
      <c r="Z209" s="18" t="s">
        <v>55</v>
      </c>
      <c r="AA209" s="11" t="s">
        <v>43</v>
      </c>
      <c r="AB209" s="30" t="s">
        <v>435</v>
      </c>
      <c r="AC209" s="30" t="s">
        <v>815</v>
      </c>
      <c r="AD209" s="30" t="s">
        <v>816</v>
      </c>
      <c r="AE209" s="30"/>
      <c r="AF209" s="30" t="s">
        <v>815</v>
      </c>
      <c r="AG209" s="30" t="s">
        <v>817</v>
      </c>
      <c r="AH209" s="29">
        <v>46203</v>
      </c>
      <c r="AI209" s="17"/>
      <c r="AJ209" s="17"/>
      <c r="AK209" s="17"/>
      <c r="AL209" s="17"/>
      <c r="AM209" s="17"/>
      <c r="AN209" s="17"/>
      <c r="AO209" s="17"/>
      <c r="AP209" s="17"/>
      <c r="AQ209" s="17"/>
      <c r="AR209" s="17"/>
      <c r="AS209" s="17"/>
      <c r="AT209" s="17"/>
      <c r="AU209" s="17"/>
      <c r="AV209" s="17"/>
      <c r="AW209" s="17"/>
      <c r="AX209" s="17"/>
      <c r="AY209" s="17"/>
      <c r="AZ209" s="17"/>
      <c r="BA209" s="17"/>
      <c r="BB209" s="17"/>
      <c r="BC209" s="17"/>
      <c r="BD209" s="17"/>
      <c r="BE209" s="17"/>
      <c r="BF209" s="17"/>
      <c r="BG209" s="17"/>
      <c r="BH209" s="17"/>
      <c r="BI209" s="17"/>
      <c r="BJ209" s="17"/>
      <c r="BK209" s="17"/>
      <c r="BL209" s="17"/>
      <c r="BM209" s="17"/>
      <c r="BN209" s="17"/>
      <c r="BO209" s="17"/>
      <c r="BP209" s="17"/>
      <c r="BQ209" s="17"/>
      <c r="BR209" s="17"/>
      <c r="BS209" s="17"/>
      <c r="BT209" s="17"/>
      <c r="BU209" s="17"/>
      <c r="BV209" s="17"/>
      <c r="BW209" s="17"/>
      <c r="BX209" s="17"/>
      <c r="BY209" s="17"/>
      <c r="BZ209" s="17"/>
      <c r="CA209" s="17"/>
      <c r="CB209" s="17"/>
      <c r="CC209" s="17"/>
      <c r="CD209" s="17"/>
      <c r="CE209" s="17"/>
      <c r="CF209" s="17"/>
      <c r="CG209" s="17"/>
      <c r="CH209" s="17"/>
      <c r="CI209" s="17"/>
      <c r="CJ209" s="17"/>
      <c r="CK209" s="17"/>
      <c r="CL209" s="17"/>
      <c r="CM209" s="17"/>
      <c r="CN209" s="17"/>
    </row>
    <row r="210" spans="1:92" s="15" customFormat="1" ht="110.25" customHeight="1" x14ac:dyDescent="0.25">
      <c r="A210" s="11">
        <f t="shared" si="3"/>
        <v>204</v>
      </c>
      <c r="B210" s="11" t="s">
        <v>38</v>
      </c>
      <c r="C210" s="11" t="s">
        <v>308</v>
      </c>
      <c r="D210" s="11" t="str">
        <f>[4]ACTIVOS!$D$8</f>
        <v>INFORMES EVALUACIÓN PAA</v>
      </c>
      <c r="E210" s="51" t="s">
        <v>831</v>
      </c>
      <c r="F210" s="11" t="s">
        <v>832</v>
      </c>
      <c r="G210" s="11" t="s">
        <v>43</v>
      </c>
      <c r="H210" s="11" t="s">
        <v>820</v>
      </c>
      <c r="I210" s="11" t="s">
        <v>66</v>
      </c>
      <c r="J210" s="11" t="s">
        <v>833</v>
      </c>
      <c r="K210" s="11" t="s">
        <v>483</v>
      </c>
      <c r="L210" s="11" t="s">
        <v>483</v>
      </c>
      <c r="M210" s="11" t="s">
        <v>48</v>
      </c>
      <c r="N210" s="11" t="s">
        <v>67</v>
      </c>
      <c r="O210" s="11"/>
      <c r="P210" s="11" t="s">
        <v>834</v>
      </c>
      <c r="Q210" s="11" t="s">
        <v>92</v>
      </c>
      <c r="R210" s="11" t="s">
        <v>43</v>
      </c>
      <c r="S210" s="11" t="s">
        <v>43</v>
      </c>
      <c r="T210" s="11" t="s">
        <v>70</v>
      </c>
      <c r="U210" s="11" t="e">
        <f>VLOOKUP(T210,[3]!Confidencialidad[#Data],2,FALSE)</f>
        <v>#REF!</v>
      </c>
      <c r="V210" s="11" t="s">
        <v>55</v>
      </c>
      <c r="W210" s="11" t="e">
        <f>VLOOKUP(V210,[3]!Integridad[#Data],2,FALSE)</f>
        <v>#REF!</v>
      </c>
      <c r="X210" s="11" t="s">
        <v>55</v>
      </c>
      <c r="Y210" s="11" t="e">
        <f>VLOOKUP(X210,[3]!Disponibilidad[#Data],2,FALSE)</f>
        <v>#REF!</v>
      </c>
      <c r="Z210" s="18" t="s">
        <v>55</v>
      </c>
      <c r="AA210" s="11" t="s">
        <v>43</v>
      </c>
      <c r="AB210" s="30" t="s">
        <v>435</v>
      </c>
      <c r="AC210" s="30" t="s">
        <v>815</v>
      </c>
      <c r="AD210" s="30" t="s">
        <v>816</v>
      </c>
      <c r="AE210" s="30"/>
      <c r="AF210" s="30" t="s">
        <v>815</v>
      </c>
      <c r="AG210" s="30" t="s">
        <v>817</v>
      </c>
      <c r="AH210" s="29">
        <v>46203</v>
      </c>
      <c r="AI210" s="17"/>
      <c r="AJ210" s="17"/>
      <c r="AK210" s="17"/>
      <c r="AL210" s="17"/>
      <c r="AM210" s="17"/>
      <c r="AN210" s="17"/>
      <c r="AO210" s="17"/>
      <c r="AP210" s="17"/>
      <c r="AQ210" s="17"/>
      <c r="AR210" s="17"/>
      <c r="AS210" s="17"/>
      <c r="AT210" s="17"/>
      <c r="AU210" s="17"/>
      <c r="AV210" s="17"/>
      <c r="AW210" s="17"/>
      <c r="AX210" s="17"/>
      <c r="AY210" s="17"/>
      <c r="AZ210" s="17"/>
      <c r="BA210" s="17"/>
      <c r="BB210" s="17"/>
      <c r="BC210" s="17"/>
      <c r="BD210" s="17"/>
      <c r="BE210" s="17"/>
      <c r="BF210" s="17"/>
      <c r="BG210" s="17"/>
      <c r="BH210" s="17"/>
      <c r="BI210" s="17"/>
      <c r="BJ210" s="17"/>
      <c r="BK210" s="17"/>
      <c r="BL210" s="17"/>
      <c r="BM210" s="17"/>
      <c r="BN210" s="17"/>
      <c r="BO210" s="17"/>
      <c r="BP210" s="17"/>
      <c r="BQ210" s="17"/>
      <c r="BR210" s="17"/>
      <c r="BS210" s="17"/>
      <c r="BT210" s="17"/>
      <c r="BU210" s="17"/>
      <c r="BV210" s="17"/>
      <c r="BW210" s="17"/>
      <c r="BX210" s="17"/>
      <c r="BY210" s="17"/>
      <c r="BZ210" s="17"/>
      <c r="CA210" s="17"/>
      <c r="CB210" s="17"/>
      <c r="CC210" s="17"/>
      <c r="CD210" s="17"/>
      <c r="CE210" s="17"/>
      <c r="CF210" s="17"/>
      <c r="CG210" s="17"/>
      <c r="CH210" s="17"/>
      <c r="CI210" s="17"/>
      <c r="CJ210" s="17"/>
      <c r="CK210" s="17"/>
      <c r="CL210" s="17"/>
      <c r="CM210" s="17"/>
      <c r="CN210" s="17"/>
    </row>
    <row r="211" spans="1:92" s="15" customFormat="1" ht="102" x14ac:dyDescent="0.25">
      <c r="A211" s="11">
        <f t="shared" si="3"/>
        <v>205</v>
      </c>
      <c r="B211" s="11" t="s">
        <v>38</v>
      </c>
      <c r="C211" s="11" t="s">
        <v>308</v>
      </c>
      <c r="D211" s="11" t="s">
        <v>835</v>
      </c>
      <c r="E211" s="11" t="s">
        <v>836</v>
      </c>
      <c r="F211" s="11" t="s">
        <v>837</v>
      </c>
      <c r="G211" s="11" t="s">
        <v>43</v>
      </c>
      <c r="H211" s="11" t="s">
        <v>838</v>
      </c>
      <c r="I211" s="11" t="s">
        <v>45</v>
      </c>
      <c r="J211" s="11" t="s">
        <v>839</v>
      </c>
      <c r="K211" s="11" t="s">
        <v>483</v>
      </c>
      <c r="L211" s="11" t="s">
        <v>483</v>
      </c>
      <c r="M211" s="11" t="s">
        <v>48</v>
      </c>
      <c r="N211" s="11" t="s">
        <v>67</v>
      </c>
      <c r="O211" s="11"/>
      <c r="P211" s="11" t="s">
        <v>840</v>
      </c>
      <c r="Q211" s="11" t="s">
        <v>92</v>
      </c>
      <c r="R211" s="11" t="s">
        <v>43</v>
      </c>
      <c r="S211" s="11"/>
      <c r="T211" s="11" t="s">
        <v>434</v>
      </c>
      <c r="U211" s="11" t="e">
        <f>VLOOKUP(T211,[3]!Confidencialidad[#Data],2,FALSE)</f>
        <v>#REF!</v>
      </c>
      <c r="V211" s="11" t="s">
        <v>445</v>
      </c>
      <c r="W211" s="11" t="e">
        <f>VLOOKUP(V211,[3]!Integridad[#Data],2,FALSE)</f>
        <v>#REF!</v>
      </c>
      <c r="X211" s="11" t="s">
        <v>55</v>
      </c>
      <c r="Y211" s="11" t="e">
        <f>VLOOKUP(X211,[3]!Disponibilidad[#Data],2,FALSE)</f>
        <v>#REF!</v>
      </c>
      <c r="Z211" s="18" t="s">
        <v>71</v>
      </c>
      <c r="AA211" s="11"/>
      <c r="AB211" s="30" t="s">
        <v>435</v>
      </c>
      <c r="AC211" s="30" t="s">
        <v>815</v>
      </c>
      <c r="AD211" s="30" t="s">
        <v>816</v>
      </c>
      <c r="AE211" s="30"/>
      <c r="AF211" s="30" t="s">
        <v>815</v>
      </c>
      <c r="AG211" s="30" t="s">
        <v>817</v>
      </c>
      <c r="AH211" s="29">
        <v>46203</v>
      </c>
      <c r="AI211" s="17"/>
      <c r="AJ211" s="17"/>
      <c r="AK211" s="17"/>
      <c r="AL211" s="17"/>
      <c r="AM211" s="17"/>
      <c r="AN211" s="17"/>
      <c r="AO211" s="17"/>
      <c r="AP211" s="17"/>
      <c r="AQ211" s="17"/>
      <c r="AR211" s="17"/>
      <c r="AS211" s="17"/>
      <c r="AT211" s="17"/>
      <c r="AU211" s="17"/>
      <c r="AV211" s="17"/>
      <c r="AW211" s="17"/>
      <c r="AX211" s="17"/>
      <c r="AY211" s="17"/>
      <c r="AZ211" s="17"/>
      <c r="BA211" s="17"/>
      <c r="BB211" s="17"/>
      <c r="BC211" s="17"/>
      <c r="BD211" s="17"/>
      <c r="BE211" s="17"/>
      <c r="BF211" s="17"/>
      <c r="BG211" s="17"/>
      <c r="BH211" s="17"/>
      <c r="BI211" s="17"/>
      <c r="BJ211" s="17"/>
      <c r="BK211" s="17"/>
      <c r="BL211" s="17"/>
      <c r="BM211" s="17"/>
      <c r="BN211" s="17"/>
      <c r="BO211" s="17"/>
      <c r="BP211" s="17"/>
      <c r="BQ211" s="17"/>
      <c r="BR211" s="17"/>
      <c r="BS211" s="17"/>
      <c r="BT211" s="17"/>
      <c r="BU211" s="17"/>
      <c r="BV211" s="17"/>
      <c r="BW211" s="17"/>
      <c r="BX211" s="17"/>
      <c r="BY211" s="17"/>
      <c r="BZ211" s="17"/>
      <c r="CA211" s="17"/>
      <c r="CB211" s="17"/>
      <c r="CC211" s="17"/>
      <c r="CD211" s="17"/>
      <c r="CE211" s="17"/>
      <c r="CF211" s="17"/>
      <c r="CG211" s="17"/>
      <c r="CH211" s="17"/>
      <c r="CI211" s="17"/>
      <c r="CJ211" s="17"/>
      <c r="CK211" s="17"/>
      <c r="CL211" s="17"/>
      <c r="CM211" s="17"/>
      <c r="CN211" s="17"/>
    </row>
    <row r="212" spans="1:92" s="15" customFormat="1" ht="293.25" x14ac:dyDescent="0.25">
      <c r="A212" s="11">
        <f t="shared" si="3"/>
        <v>206</v>
      </c>
      <c r="B212" s="11" t="s">
        <v>38</v>
      </c>
      <c r="C212" s="11" t="s">
        <v>308</v>
      </c>
      <c r="D212" s="11" t="s">
        <v>835</v>
      </c>
      <c r="E212" s="11" t="s">
        <v>841</v>
      </c>
      <c r="F212" s="11" t="s">
        <v>842</v>
      </c>
      <c r="G212" s="11" t="s">
        <v>43</v>
      </c>
      <c r="H212" s="11" t="s">
        <v>838</v>
      </c>
      <c r="I212" s="11" t="s">
        <v>471</v>
      </c>
      <c r="J212" s="11" t="s">
        <v>843</v>
      </c>
      <c r="K212" s="11" t="s">
        <v>483</v>
      </c>
      <c r="L212" s="11" t="s">
        <v>483</v>
      </c>
      <c r="M212" s="11" t="s">
        <v>48</v>
      </c>
      <c r="N212" s="11" t="s">
        <v>67</v>
      </c>
      <c r="O212" s="11"/>
      <c r="P212" s="11" t="s">
        <v>844</v>
      </c>
      <c r="Q212" s="11" t="s">
        <v>92</v>
      </c>
      <c r="R212" s="11" t="s">
        <v>43</v>
      </c>
      <c r="S212" s="11" t="s">
        <v>43</v>
      </c>
      <c r="T212" s="11" t="s">
        <v>54</v>
      </c>
      <c r="U212" s="11" t="e">
        <f>VLOOKUP(T212,[3]!Confidencialidad[#Data],2,FALSE)</f>
        <v>#REF!</v>
      </c>
      <c r="V212" s="11" t="s">
        <v>55</v>
      </c>
      <c r="W212" s="11" t="e">
        <f>VLOOKUP(V212,[3]!Integridad[#Data],2,FALSE)</f>
        <v>#REF!</v>
      </c>
      <c r="X212" s="11" t="s">
        <v>55</v>
      </c>
      <c r="Y212" s="11" t="e">
        <f>VLOOKUP(X212,[3]!Disponibilidad[#Data],2,FALSE)</f>
        <v>#REF!</v>
      </c>
      <c r="Z212" s="18" t="s">
        <v>55</v>
      </c>
      <c r="AA212" s="11"/>
      <c r="AB212" s="30" t="s">
        <v>435</v>
      </c>
      <c r="AC212" s="30" t="s">
        <v>815</v>
      </c>
      <c r="AD212" s="30" t="s">
        <v>816</v>
      </c>
      <c r="AE212" s="30"/>
      <c r="AF212" s="30" t="s">
        <v>815</v>
      </c>
      <c r="AG212" s="30" t="s">
        <v>817</v>
      </c>
      <c r="AH212" s="29">
        <v>46203</v>
      </c>
      <c r="AI212" s="17"/>
      <c r="AJ212" s="17"/>
      <c r="AK212" s="17"/>
      <c r="AL212" s="17"/>
      <c r="AM212" s="17"/>
      <c r="AN212" s="17"/>
      <c r="AO212" s="17"/>
      <c r="AP212" s="17"/>
      <c r="AQ212" s="17"/>
      <c r="AR212" s="17"/>
      <c r="AS212" s="17"/>
      <c r="AT212" s="17"/>
      <c r="AU212" s="17"/>
      <c r="AV212" s="17"/>
      <c r="AW212" s="17"/>
      <c r="AX212" s="17"/>
      <c r="AY212" s="17"/>
      <c r="AZ212" s="17"/>
      <c r="BA212" s="17"/>
      <c r="BB212" s="17"/>
      <c r="BC212" s="17"/>
      <c r="BD212" s="17"/>
      <c r="BE212" s="17"/>
      <c r="BF212" s="17"/>
      <c r="BG212" s="17"/>
      <c r="BH212" s="17"/>
      <c r="BI212" s="17"/>
      <c r="BJ212" s="17"/>
      <c r="BK212" s="17"/>
      <c r="BL212" s="17"/>
      <c r="BM212" s="17"/>
      <c r="BN212" s="17"/>
      <c r="BO212" s="17"/>
      <c r="BP212" s="17"/>
      <c r="BQ212" s="17"/>
      <c r="BR212" s="17"/>
      <c r="BS212" s="17"/>
      <c r="BT212" s="17"/>
      <c r="BU212" s="17"/>
      <c r="BV212" s="17"/>
      <c r="BW212" s="17"/>
      <c r="BX212" s="17"/>
      <c r="BY212" s="17"/>
      <c r="BZ212" s="17"/>
      <c r="CA212" s="17"/>
      <c r="CB212" s="17"/>
      <c r="CC212" s="17"/>
      <c r="CD212" s="17"/>
      <c r="CE212" s="17"/>
      <c r="CF212" s="17"/>
      <c r="CG212" s="17"/>
      <c r="CH212" s="17"/>
      <c r="CI212" s="17"/>
      <c r="CJ212" s="17"/>
      <c r="CK212" s="17"/>
      <c r="CL212" s="17"/>
      <c r="CM212" s="17"/>
      <c r="CN212" s="17"/>
    </row>
    <row r="213" spans="1:92" s="15" customFormat="1" ht="216.75" x14ac:dyDescent="0.25">
      <c r="A213" s="11">
        <f t="shared" si="3"/>
        <v>207</v>
      </c>
      <c r="B213" s="11" t="s">
        <v>38</v>
      </c>
      <c r="C213" s="11" t="s">
        <v>308</v>
      </c>
      <c r="D213" s="11" t="s">
        <v>835</v>
      </c>
      <c r="E213" s="11" t="s">
        <v>845</v>
      </c>
      <c r="F213" s="11" t="s">
        <v>846</v>
      </c>
      <c r="G213" s="11" t="s">
        <v>43</v>
      </c>
      <c r="H213" s="11" t="s">
        <v>838</v>
      </c>
      <c r="I213" s="11" t="s">
        <v>45</v>
      </c>
      <c r="J213" s="11" t="s">
        <v>847</v>
      </c>
      <c r="K213" s="11" t="s">
        <v>483</v>
      </c>
      <c r="L213" s="11" t="s">
        <v>483</v>
      </c>
      <c r="M213" s="11" t="s">
        <v>48</v>
      </c>
      <c r="N213" s="11" t="s">
        <v>67</v>
      </c>
      <c r="O213" s="11"/>
      <c r="P213" s="11" t="s">
        <v>848</v>
      </c>
      <c r="Q213" s="11" t="s">
        <v>92</v>
      </c>
      <c r="R213" s="11" t="s">
        <v>43</v>
      </c>
      <c r="S213" s="11"/>
      <c r="T213" s="11" t="s">
        <v>70</v>
      </c>
      <c r="U213" s="11" t="e">
        <f>VLOOKUP(T213,[3]!Confidencialidad[#Data],2,FALSE)</f>
        <v>#REF!</v>
      </c>
      <c r="V213" s="11" t="s">
        <v>55</v>
      </c>
      <c r="W213" s="11" t="e">
        <f>VLOOKUP(V213,[3]!Integridad[#Data],2,FALSE)</f>
        <v>#REF!</v>
      </c>
      <c r="X213" s="11" t="s">
        <v>55</v>
      </c>
      <c r="Y213" s="11" t="e">
        <f>VLOOKUP(X213,[3]!Disponibilidad[#Data],2,FALSE)</f>
        <v>#REF!</v>
      </c>
      <c r="Z213" s="18" t="s">
        <v>55</v>
      </c>
      <c r="AA213" s="11"/>
      <c r="AB213" s="30" t="s">
        <v>435</v>
      </c>
      <c r="AC213" s="30" t="s">
        <v>815</v>
      </c>
      <c r="AD213" s="30" t="s">
        <v>816</v>
      </c>
      <c r="AE213" s="30"/>
      <c r="AF213" s="30" t="s">
        <v>815</v>
      </c>
      <c r="AG213" s="30" t="s">
        <v>817</v>
      </c>
      <c r="AH213" s="29">
        <v>46203</v>
      </c>
      <c r="AI213" s="17"/>
      <c r="AJ213" s="17"/>
      <c r="AK213" s="17"/>
      <c r="AL213" s="17"/>
      <c r="AM213" s="17"/>
      <c r="AN213" s="17"/>
      <c r="AO213" s="17"/>
      <c r="AP213" s="17"/>
      <c r="AQ213" s="17"/>
      <c r="AR213" s="17"/>
      <c r="AS213" s="17"/>
      <c r="AT213" s="17"/>
      <c r="AU213" s="17"/>
      <c r="AV213" s="17"/>
      <c r="AW213" s="17"/>
      <c r="AX213" s="17"/>
      <c r="AY213" s="17"/>
      <c r="AZ213" s="17"/>
      <c r="BA213" s="17"/>
      <c r="BB213" s="17"/>
      <c r="BC213" s="17"/>
      <c r="BD213" s="17"/>
      <c r="BE213" s="17"/>
      <c r="BF213" s="17"/>
      <c r="BG213" s="17"/>
      <c r="BH213" s="17"/>
      <c r="BI213" s="17"/>
      <c r="BJ213" s="17"/>
      <c r="BK213" s="17"/>
      <c r="BL213" s="17"/>
      <c r="BM213" s="17"/>
      <c r="BN213" s="17"/>
      <c r="BO213" s="17"/>
      <c r="BP213" s="17"/>
      <c r="BQ213" s="17"/>
      <c r="BR213" s="17"/>
      <c r="BS213" s="17"/>
      <c r="BT213" s="17"/>
      <c r="BU213" s="17"/>
      <c r="BV213" s="17"/>
      <c r="BW213" s="17"/>
      <c r="BX213" s="17"/>
      <c r="BY213" s="17"/>
      <c r="BZ213" s="17"/>
      <c r="CA213" s="17"/>
      <c r="CB213" s="17"/>
      <c r="CC213" s="17"/>
      <c r="CD213" s="17"/>
      <c r="CE213" s="17"/>
      <c r="CF213" s="17"/>
      <c r="CG213" s="17"/>
      <c r="CH213" s="17"/>
      <c r="CI213" s="17"/>
      <c r="CJ213" s="17"/>
      <c r="CK213" s="17"/>
      <c r="CL213" s="17"/>
      <c r="CM213" s="17"/>
      <c r="CN213" s="17"/>
    </row>
    <row r="214" spans="1:92" s="15" customFormat="1" ht="63.75" x14ac:dyDescent="0.25">
      <c r="A214" s="11">
        <f t="shared" si="3"/>
        <v>208</v>
      </c>
      <c r="B214" s="11" t="s">
        <v>38</v>
      </c>
      <c r="C214" s="11" t="s">
        <v>308</v>
      </c>
      <c r="D214" s="11" t="s">
        <v>835</v>
      </c>
      <c r="E214" s="11" t="s">
        <v>849</v>
      </c>
      <c r="F214" s="11" t="s">
        <v>850</v>
      </c>
      <c r="G214" s="11" t="s">
        <v>43</v>
      </c>
      <c r="H214" s="11" t="s">
        <v>838</v>
      </c>
      <c r="I214" s="11" t="s">
        <v>66</v>
      </c>
      <c r="J214" s="11" t="s">
        <v>851</v>
      </c>
      <c r="K214" s="11" t="s">
        <v>483</v>
      </c>
      <c r="L214" s="11" t="s">
        <v>483</v>
      </c>
      <c r="M214" s="11" t="s">
        <v>48</v>
      </c>
      <c r="N214" s="11" t="s">
        <v>67</v>
      </c>
      <c r="O214" s="11"/>
      <c r="P214" s="11" t="s">
        <v>852</v>
      </c>
      <c r="Q214" s="11" t="s">
        <v>92</v>
      </c>
      <c r="R214" s="11" t="s">
        <v>43</v>
      </c>
      <c r="S214" s="11"/>
      <c r="T214" s="11" t="s">
        <v>70</v>
      </c>
      <c r="U214" s="11" t="e">
        <f>VLOOKUP(T214,[3]!Confidencialidad[#Data],2,FALSE)</f>
        <v>#REF!</v>
      </c>
      <c r="V214" s="11" t="s">
        <v>71</v>
      </c>
      <c r="W214" s="11" t="e">
        <f>VLOOKUP(V214,[3]!Integridad[#Data],2,FALSE)</f>
        <v>#REF!</v>
      </c>
      <c r="X214" s="11" t="s">
        <v>71</v>
      </c>
      <c r="Y214" s="11" t="e">
        <f>VLOOKUP(X214,[3]!Disponibilidad[#Data],2,FALSE)</f>
        <v>#REF!</v>
      </c>
      <c r="Z214" s="18" t="s">
        <v>71</v>
      </c>
      <c r="AA214" s="11"/>
      <c r="AB214" s="30" t="s">
        <v>435</v>
      </c>
      <c r="AC214" s="30" t="s">
        <v>815</v>
      </c>
      <c r="AD214" s="30" t="s">
        <v>816</v>
      </c>
      <c r="AE214" s="30"/>
      <c r="AF214" s="30" t="s">
        <v>815</v>
      </c>
      <c r="AG214" s="30" t="s">
        <v>817</v>
      </c>
      <c r="AH214" s="29">
        <v>46203</v>
      </c>
      <c r="AI214" s="17"/>
      <c r="AJ214" s="17"/>
      <c r="AK214" s="17"/>
      <c r="AL214" s="17"/>
      <c r="AM214" s="17"/>
      <c r="AN214" s="17"/>
      <c r="AO214" s="17"/>
      <c r="AP214" s="17"/>
      <c r="AQ214" s="17"/>
      <c r="AR214" s="17"/>
      <c r="AS214" s="17"/>
      <c r="AT214" s="17"/>
      <c r="AU214" s="17"/>
      <c r="AV214" s="17"/>
      <c r="AW214" s="17"/>
      <c r="AX214" s="17"/>
      <c r="AY214" s="17"/>
      <c r="AZ214" s="17"/>
      <c r="BA214" s="17"/>
      <c r="BB214" s="17"/>
      <c r="BC214" s="17"/>
      <c r="BD214" s="17"/>
      <c r="BE214" s="17"/>
      <c r="BF214" s="17"/>
      <c r="BG214" s="17"/>
      <c r="BH214" s="17"/>
      <c r="BI214" s="17"/>
      <c r="BJ214" s="17"/>
      <c r="BK214" s="17"/>
      <c r="BL214" s="17"/>
      <c r="BM214" s="17"/>
      <c r="BN214" s="17"/>
      <c r="BO214" s="17"/>
      <c r="BP214" s="17"/>
      <c r="BQ214" s="17"/>
      <c r="BR214" s="17"/>
      <c r="BS214" s="17"/>
      <c r="BT214" s="17"/>
      <c r="BU214" s="17"/>
      <c r="BV214" s="17"/>
      <c r="BW214" s="17"/>
      <c r="BX214" s="17"/>
      <c r="BY214" s="17"/>
      <c r="BZ214" s="17"/>
      <c r="CA214" s="17"/>
      <c r="CB214" s="17"/>
      <c r="CC214" s="17"/>
      <c r="CD214" s="17"/>
      <c r="CE214" s="17"/>
      <c r="CF214" s="17"/>
      <c r="CG214" s="17"/>
      <c r="CH214" s="17"/>
      <c r="CI214" s="17"/>
      <c r="CJ214" s="17"/>
      <c r="CK214" s="17"/>
      <c r="CL214" s="17"/>
      <c r="CM214" s="17"/>
      <c r="CN214" s="17"/>
    </row>
    <row r="215" spans="1:92" s="15" customFormat="1" ht="309" customHeight="1" x14ac:dyDescent="0.25">
      <c r="A215" s="11">
        <f t="shared" si="3"/>
        <v>209</v>
      </c>
      <c r="B215" s="11" t="s">
        <v>38</v>
      </c>
      <c r="C215" s="11" t="s">
        <v>308</v>
      </c>
      <c r="D215" s="11" t="s">
        <v>835</v>
      </c>
      <c r="E215" s="11" t="s">
        <v>853</v>
      </c>
      <c r="F215" s="11" t="s">
        <v>854</v>
      </c>
      <c r="G215" s="11" t="s">
        <v>43</v>
      </c>
      <c r="H215" s="11" t="s">
        <v>838</v>
      </c>
      <c r="I215" s="11" t="s">
        <v>468</v>
      </c>
      <c r="J215" s="11" t="s">
        <v>855</v>
      </c>
      <c r="K215" s="11" t="s">
        <v>483</v>
      </c>
      <c r="L215" s="11" t="s">
        <v>483</v>
      </c>
      <c r="M215" s="11" t="s">
        <v>48</v>
      </c>
      <c r="N215" s="11" t="s">
        <v>67</v>
      </c>
      <c r="O215" s="11"/>
      <c r="P215" s="11" t="s">
        <v>856</v>
      </c>
      <c r="Q215" s="11" t="s">
        <v>92</v>
      </c>
      <c r="R215" s="11" t="s">
        <v>43</v>
      </c>
      <c r="S215" s="11"/>
      <c r="T215" s="11" t="s">
        <v>70</v>
      </c>
      <c r="U215" s="11" t="e">
        <f>VLOOKUP(T215,[3]!Confidencialidad[#Data],2,FALSE)</f>
        <v>#REF!</v>
      </c>
      <c r="V215" s="11" t="s">
        <v>71</v>
      </c>
      <c r="W215" s="11" t="e">
        <f>VLOOKUP(V215,[3]!Integridad[#Data],2,FALSE)</f>
        <v>#REF!</v>
      </c>
      <c r="X215" s="11" t="s">
        <v>71</v>
      </c>
      <c r="Y215" s="11" t="e">
        <f>VLOOKUP(X215,[3]!Disponibilidad[#Data],2,FALSE)</f>
        <v>#REF!</v>
      </c>
      <c r="Z215" s="18" t="s">
        <v>71</v>
      </c>
      <c r="AA215" s="11"/>
      <c r="AB215" s="30" t="s">
        <v>435</v>
      </c>
      <c r="AC215" s="30" t="s">
        <v>815</v>
      </c>
      <c r="AD215" s="30" t="s">
        <v>816</v>
      </c>
      <c r="AE215" s="30"/>
      <c r="AF215" s="30" t="s">
        <v>815</v>
      </c>
      <c r="AG215" s="30" t="s">
        <v>817</v>
      </c>
      <c r="AH215" s="29">
        <v>46203</v>
      </c>
      <c r="AI215" s="17"/>
      <c r="AJ215" s="17"/>
      <c r="AK215" s="17"/>
      <c r="AL215" s="17"/>
      <c r="AM215" s="17"/>
      <c r="AN215" s="17"/>
      <c r="AO215" s="17"/>
      <c r="AP215" s="17"/>
      <c r="AQ215" s="17"/>
      <c r="AR215" s="17"/>
      <c r="AS215" s="17"/>
      <c r="AT215" s="17"/>
      <c r="AU215" s="17"/>
      <c r="AV215" s="17"/>
      <c r="AW215" s="17"/>
      <c r="AX215" s="17"/>
      <c r="AY215" s="17"/>
      <c r="AZ215" s="17"/>
      <c r="BA215" s="17"/>
      <c r="BB215" s="17"/>
      <c r="BC215" s="17"/>
      <c r="BD215" s="17"/>
      <c r="BE215" s="17"/>
      <c r="BF215" s="17"/>
      <c r="BG215" s="17"/>
      <c r="BH215" s="17"/>
      <c r="BI215" s="17"/>
      <c r="BJ215" s="17"/>
      <c r="BK215" s="17"/>
      <c r="BL215" s="17"/>
      <c r="BM215" s="17"/>
      <c r="BN215" s="17"/>
      <c r="BO215" s="17"/>
      <c r="BP215" s="17"/>
      <c r="BQ215" s="17"/>
      <c r="BR215" s="17"/>
      <c r="BS215" s="17"/>
      <c r="BT215" s="17"/>
      <c r="BU215" s="17"/>
      <c r="BV215" s="17"/>
      <c r="BW215" s="17"/>
      <c r="BX215" s="17"/>
      <c r="BY215" s="17"/>
      <c r="BZ215" s="17"/>
      <c r="CA215" s="17"/>
      <c r="CB215" s="17"/>
      <c r="CC215" s="17"/>
      <c r="CD215" s="17"/>
      <c r="CE215" s="17"/>
      <c r="CF215" s="17"/>
      <c r="CG215" s="17"/>
      <c r="CH215" s="17"/>
      <c r="CI215" s="17"/>
      <c r="CJ215" s="17"/>
      <c r="CK215" s="17"/>
      <c r="CL215" s="17"/>
      <c r="CM215" s="17"/>
      <c r="CN215" s="17"/>
    </row>
    <row r="216" spans="1:92" s="15" customFormat="1" ht="75.75" customHeight="1" x14ac:dyDescent="0.25">
      <c r="A216" s="11">
        <f t="shared" si="3"/>
        <v>210</v>
      </c>
      <c r="B216" s="11" t="s">
        <v>38</v>
      </c>
      <c r="C216" s="11" t="s">
        <v>308</v>
      </c>
      <c r="D216" s="11" t="s">
        <v>835</v>
      </c>
      <c r="E216" s="11" t="s">
        <v>857</v>
      </c>
      <c r="F216" s="11" t="s">
        <v>858</v>
      </c>
      <c r="G216" s="11" t="s">
        <v>43</v>
      </c>
      <c r="H216" s="11" t="s">
        <v>838</v>
      </c>
      <c r="I216" s="11" t="s">
        <v>66</v>
      </c>
      <c r="J216" s="11" t="s">
        <v>859</v>
      </c>
      <c r="K216" s="11" t="s">
        <v>483</v>
      </c>
      <c r="L216" s="11" t="s">
        <v>483</v>
      </c>
      <c r="M216" s="11" t="s">
        <v>48</v>
      </c>
      <c r="N216" s="11" t="s">
        <v>67</v>
      </c>
      <c r="O216" s="11"/>
      <c r="P216" s="11" t="s">
        <v>860</v>
      </c>
      <c r="Q216" s="11" t="s">
        <v>92</v>
      </c>
      <c r="R216" s="11" t="s">
        <v>43</v>
      </c>
      <c r="S216" s="11"/>
      <c r="T216" s="11" t="s">
        <v>70</v>
      </c>
      <c r="U216" s="11" t="e">
        <f>VLOOKUP(T216,[3]!Confidencialidad[#Data],2,FALSE)</f>
        <v>#REF!</v>
      </c>
      <c r="V216" s="11" t="s">
        <v>71</v>
      </c>
      <c r="W216" s="11" t="e">
        <f>VLOOKUP(V216,[3]!Integridad[#Data],2,FALSE)</f>
        <v>#REF!</v>
      </c>
      <c r="X216" s="11" t="s">
        <v>71</v>
      </c>
      <c r="Y216" s="11" t="e">
        <f>VLOOKUP(X216,[3]!Disponibilidad[#Data],2,FALSE)</f>
        <v>#REF!</v>
      </c>
      <c r="Z216" s="18" t="s">
        <v>71</v>
      </c>
      <c r="AA216" s="11"/>
      <c r="AB216" s="30" t="s">
        <v>435</v>
      </c>
      <c r="AC216" s="30" t="s">
        <v>815</v>
      </c>
      <c r="AD216" s="30" t="s">
        <v>816</v>
      </c>
      <c r="AE216" s="30"/>
      <c r="AF216" s="30" t="s">
        <v>815</v>
      </c>
      <c r="AG216" s="30" t="s">
        <v>817</v>
      </c>
      <c r="AH216" s="29">
        <v>46203</v>
      </c>
      <c r="AI216" s="17"/>
      <c r="AJ216" s="17"/>
      <c r="AK216" s="17"/>
      <c r="AL216" s="17"/>
      <c r="AM216" s="17"/>
      <c r="AN216" s="17"/>
      <c r="AO216" s="17"/>
      <c r="AP216" s="17"/>
      <c r="AQ216" s="17"/>
      <c r="AR216" s="17"/>
      <c r="AS216" s="17"/>
      <c r="AT216" s="17"/>
      <c r="AU216" s="17"/>
      <c r="AV216" s="17"/>
      <c r="AW216" s="17"/>
      <c r="AX216" s="17"/>
      <c r="AY216" s="17"/>
      <c r="AZ216" s="17"/>
      <c r="BA216" s="17"/>
      <c r="BB216" s="17"/>
      <c r="BC216" s="17"/>
      <c r="BD216" s="17"/>
      <c r="BE216" s="17"/>
      <c r="BF216" s="17"/>
      <c r="BG216" s="17"/>
      <c r="BH216" s="17"/>
      <c r="BI216" s="17"/>
      <c r="BJ216" s="17"/>
      <c r="BK216" s="17"/>
      <c r="BL216" s="17"/>
      <c r="BM216" s="17"/>
      <c r="BN216" s="17"/>
      <c r="BO216" s="17"/>
      <c r="BP216" s="17"/>
      <c r="BQ216" s="17"/>
      <c r="BR216" s="17"/>
      <c r="BS216" s="17"/>
      <c r="BT216" s="17"/>
      <c r="BU216" s="17"/>
      <c r="BV216" s="17"/>
      <c r="BW216" s="17"/>
      <c r="BX216" s="17"/>
      <c r="BY216" s="17"/>
      <c r="BZ216" s="17"/>
      <c r="CA216" s="17"/>
      <c r="CB216" s="17"/>
      <c r="CC216" s="17"/>
      <c r="CD216" s="17"/>
      <c r="CE216" s="17"/>
      <c r="CF216" s="17"/>
      <c r="CG216" s="17"/>
      <c r="CH216" s="17"/>
      <c r="CI216" s="17"/>
      <c r="CJ216" s="17"/>
      <c r="CK216" s="17"/>
      <c r="CL216" s="17"/>
      <c r="CM216" s="17"/>
      <c r="CN216" s="17"/>
    </row>
    <row r="217" spans="1:92" s="15" customFormat="1" ht="55.5" customHeight="1" x14ac:dyDescent="0.25">
      <c r="A217" s="11">
        <f t="shared" si="3"/>
        <v>211</v>
      </c>
      <c r="B217" s="11" t="s">
        <v>38</v>
      </c>
      <c r="C217" s="11" t="s">
        <v>308</v>
      </c>
      <c r="D217" s="11" t="s">
        <v>835</v>
      </c>
      <c r="E217" s="11" t="s">
        <v>861</v>
      </c>
      <c r="F217" s="11" t="s">
        <v>862</v>
      </c>
      <c r="G217" s="11" t="s">
        <v>43</v>
      </c>
      <c r="H217" s="11" t="s">
        <v>838</v>
      </c>
      <c r="I217" s="11"/>
      <c r="J217" s="11" t="s">
        <v>863</v>
      </c>
      <c r="K217" s="11" t="s">
        <v>483</v>
      </c>
      <c r="L217" s="11" t="s">
        <v>483</v>
      </c>
      <c r="M217" s="11" t="s">
        <v>48</v>
      </c>
      <c r="N217" s="11" t="s">
        <v>67</v>
      </c>
      <c r="O217" s="11"/>
      <c r="P217" s="11" t="s">
        <v>864</v>
      </c>
      <c r="Q217" s="11" t="s">
        <v>92</v>
      </c>
      <c r="R217" s="11" t="s">
        <v>43</v>
      </c>
      <c r="S217" s="11"/>
      <c r="T217" s="11" t="s">
        <v>70</v>
      </c>
      <c r="U217" s="11" t="e">
        <f>VLOOKUP(T217,[3]!Confidencialidad[#Data],2,FALSE)</f>
        <v>#REF!</v>
      </c>
      <c r="V217" s="11" t="s">
        <v>71</v>
      </c>
      <c r="W217" s="11" t="e">
        <f>VLOOKUP(V217,[3]!Integridad[#Data],2,FALSE)</f>
        <v>#REF!</v>
      </c>
      <c r="X217" s="11" t="s">
        <v>71</v>
      </c>
      <c r="Y217" s="11" t="e">
        <f>VLOOKUP(X217,[3]!Disponibilidad[#Data],2,FALSE)</f>
        <v>#REF!</v>
      </c>
      <c r="Z217" s="18" t="s">
        <v>71</v>
      </c>
      <c r="AA217" s="11"/>
      <c r="AB217" s="30" t="s">
        <v>435</v>
      </c>
      <c r="AC217" s="30" t="s">
        <v>815</v>
      </c>
      <c r="AD217" s="30" t="s">
        <v>816</v>
      </c>
      <c r="AE217" s="30"/>
      <c r="AF217" s="30" t="s">
        <v>815</v>
      </c>
      <c r="AG217" s="30" t="s">
        <v>817</v>
      </c>
      <c r="AH217" s="29">
        <v>46203</v>
      </c>
      <c r="AI217" s="17"/>
      <c r="AJ217" s="17"/>
      <c r="AK217" s="17"/>
      <c r="AL217" s="17"/>
      <c r="AM217" s="17"/>
      <c r="AN217" s="17"/>
      <c r="AO217" s="17"/>
      <c r="AP217" s="17"/>
      <c r="AQ217" s="17"/>
      <c r="AR217" s="17"/>
      <c r="AS217" s="17"/>
      <c r="AT217" s="17"/>
      <c r="AU217" s="17"/>
      <c r="AV217" s="17"/>
      <c r="AW217" s="17"/>
      <c r="AX217" s="17"/>
      <c r="AY217" s="17"/>
      <c r="AZ217" s="17"/>
      <c r="BA217" s="17"/>
      <c r="BB217" s="17"/>
      <c r="BC217" s="17"/>
      <c r="BD217" s="17"/>
      <c r="BE217" s="17"/>
      <c r="BF217" s="17"/>
      <c r="BG217" s="17"/>
      <c r="BH217" s="17"/>
      <c r="BI217" s="17"/>
      <c r="BJ217" s="17"/>
      <c r="BK217" s="17"/>
      <c r="BL217" s="17"/>
      <c r="BM217" s="17"/>
      <c r="BN217" s="17"/>
      <c r="BO217" s="17"/>
      <c r="BP217" s="17"/>
      <c r="BQ217" s="17"/>
      <c r="BR217" s="17"/>
      <c r="BS217" s="17"/>
      <c r="BT217" s="17"/>
      <c r="BU217" s="17"/>
      <c r="BV217" s="17"/>
      <c r="BW217" s="17"/>
      <c r="BX217" s="17"/>
      <c r="BY217" s="17"/>
      <c r="BZ217" s="17"/>
      <c r="CA217" s="17"/>
      <c r="CB217" s="17"/>
      <c r="CC217" s="17"/>
      <c r="CD217" s="17"/>
      <c r="CE217" s="17"/>
      <c r="CF217" s="17"/>
      <c r="CG217" s="17"/>
      <c r="CH217" s="17"/>
      <c r="CI217" s="17"/>
      <c r="CJ217" s="17"/>
      <c r="CK217" s="17"/>
      <c r="CL217" s="17"/>
      <c r="CM217" s="17"/>
      <c r="CN217" s="17"/>
    </row>
    <row r="218" spans="1:92" s="15" customFormat="1" ht="344.25" x14ac:dyDescent="0.25">
      <c r="A218" s="11">
        <f t="shared" si="3"/>
        <v>212</v>
      </c>
      <c r="B218" s="11" t="s">
        <v>38</v>
      </c>
      <c r="C218" s="11" t="s">
        <v>308</v>
      </c>
      <c r="D218" s="11" t="s">
        <v>835</v>
      </c>
      <c r="E218" s="11" t="s">
        <v>865</v>
      </c>
      <c r="F218" s="11" t="s">
        <v>866</v>
      </c>
      <c r="G218" s="11" t="s">
        <v>43</v>
      </c>
      <c r="H218" s="11" t="s">
        <v>838</v>
      </c>
      <c r="I218" s="11" t="s">
        <v>45</v>
      </c>
      <c r="J218" s="11" t="s">
        <v>867</v>
      </c>
      <c r="K218" s="11" t="s">
        <v>483</v>
      </c>
      <c r="L218" s="11" t="s">
        <v>483</v>
      </c>
      <c r="M218" s="11" t="s">
        <v>48</v>
      </c>
      <c r="N218" s="11" t="s">
        <v>67</v>
      </c>
      <c r="O218" s="11"/>
      <c r="P218" s="11" t="s">
        <v>868</v>
      </c>
      <c r="Q218" s="11" t="s">
        <v>92</v>
      </c>
      <c r="R218" s="11" t="s">
        <v>43</v>
      </c>
      <c r="S218" s="11"/>
      <c r="T218" s="11" t="s">
        <v>70</v>
      </c>
      <c r="U218" s="11" t="e">
        <f>VLOOKUP(T218,[3]!Confidencialidad[#Data],2,FALSE)</f>
        <v>#REF!</v>
      </c>
      <c r="V218" s="11" t="s">
        <v>71</v>
      </c>
      <c r="W218" s="11" t="e">
        <f>VLOOKUP(V218,[3]!Integridad[#Data],2,FALSE)</f>
        <v>#REF!</v>
      </c>
      <c r="X218" s="11" t="s">
        <v>71</v>
      </c>
      <c r="Y218" s="11" t="e">
        <f>VLOOKUP(X218,[3]!Disponibilidad[#Data],2,FALSE)</f>
        <v>#REF!</v>
      </c>
      <c r="Z218" s="18" t="s">
        <v>71</v>
      </c>
      <c r="AA218" s="11"/>
      <c r="AB218" s="30" t="s">
        <v>435</v>
      </c>
      <c r="AC218" s="30" t="s">
        <v>815</v>
      </c>
      <c r="AD218" s="30" t="s">
        <v>816</v>
      </c>
      <c r="AE218" s="30"/>
      <c r="AF218" s="30" t="s">
        <v>815</v>
      </c>
      <c r="AG218" s="30" t="s">
        <v>817</v>
      </c>
      <c r="AH218" s="29">
        <v>46203</v>
      </c>
      <c r="AI218" s="17"/>
      <c r="AJ218" s="17"/>
      <c r="AK218" s="17"/>
      <c r="AL218" s="17"/>
      <c r="AM218" s="17"/>
      <c r="AN218" s="17"/>
      <c r="AO218" s="17"/>
      <c r="AP218" s="17"/>
      <c r="AQ218" s="17"/>
      <c r="AR218" s="17"/>
      <c r="AS218" s="17"/>
      <c r="AT218" s="17"/>
      <c r="AU218" s="17"/>
      <c r="AV218" s="17"/>
      <c r="AW218" s="17"/>
      <c r="AX218" s="17"/>
      <c r="AY218" s="17"/>
      <c r="AZ218" s="17"/>
      <c r="BA218" s="17"/>
      <c r="BB218" s="17"/>
      <c r="BC218" s="17"/>
      <c r="BD218" s="17"/>
      <c r="BE218" s="17"/>
      <c r="BF218" s="17"/>
      <c r="BG218" s="17"/>
      <c r="BH218" s="17"/>
      <c r="BI218" s="17"/>
      <c r="BJ218" s="17"/>
      <c r="BK218" s="17"/>
      <c r="BL218" s="17"/>
      <c r="BM218" s="17"/>
      <c r="BN218" s="17"/>
      <c r="BO218" s="17"/>
      <c r="BP218" s="17"/>
      <c r="BQ218" s="17"/>
      <c r="BR218" s="17"/>
      <c r="BS218" s="17"/>
      <c r="BT218" s="17"/>
      <c r="BU218" s="17"/>
      <c r="BV218" s="17"/>
      <c r="BW218" s="17"/>
      <c r="BX218" s="17"/>
      <c r="BY218" s="17"/>
      <c r="BZ218" s="17"/>
      <c r="CA218" s="17"/>
      <c r="CB218" s="17"/>
      <c r="CC218" s="17"/>
      <c r="CD218" s="17"/>
      <c r="CE218" s="17"/>
      <c r="CF218" s="17"/>
      <c r="CG218" s="17"/>
      <c r="CH218" s="17"/>
      <c r="CI218" s="17"/>
      <c r="CJ218" s="17"/>
      <c r="CK218" s="17"/>
      <c r="CL218" s="17"/>
      <c r="CM218" s="17"/>
      <c r="CN218" s="17"/>
    </row>
    <row r="219" spans="1:92" s="15" customFormat="1" ht="63.75" x14ac:dyDescent="0.25">
      <c r="A219" s="11">
        <f t="shared" si="3"/>
        <v>213</v>
      </c>
      <c r="B219" s="11" t="s">
        <v>38</v>
      </c>
      <c r="C219" s="11" t="s">
        <v>308</v>
      </c>
      <c r="D219" s="11" t="s">
        <v>835</v>
      </c>
      <c r="E219" s="11" t="s">
        <v>869</v>
      </c>
      <c r="F219" s="11" t="s">
        <v>870</v>
      </c>
      <c r="G219" s="11" t="s">
        <v>43</v>
      </c>
      <c r="H219" s="11" t="s">
        <v>838</v>
      </c>
      <c r="I219" s="11" t="s">
        <v>66</v>
      </c>
      <c r="J219" s="11" t="s">
        <v>871</v>
      </c>
      <c r="K219" s="11" t="s">
        <v>483</v>
      </c>
      <c r="L219" s="11" t="s">
        <v>483</v>
      </c>
      <c r="M219" s="11" t="s">
        <v>48</v>
      </c>
      <c r="N219" s="11" t="s">
        <v>67</v>
      </c>
      <c r="O219" s="11"/>
      <c r="P219" s="11" t="s">
        <v>872</v>
      </c>
      <c r="Q219" s="11" t="s">
        <v>92</v>
      </c>
      <c r="R219" s="11" t="s">
        <v>43</v>
      </c>
      <c r="S219" s="11"/>
      <c r="T219" s="11" t="s">
        <v>70</v>
      </c>
      <c r="U219" s="11" t="e">
        <f>VLOOKUP(T219,[3]!Confidencialidad[#Data],2,FALSE)</f>
        <v>#REF!</v>
      </c>
      <c r="V219" s="11" t="s">
        <v>55</v>
      </c>
      <c r="W219" s="11" t="e">
        <f>VLOOKUP(V219,[3]!Integridad[#Data],2,FALSE)</f>
        <v>#REF!</v>
      </c>
      <c r="X219" s="11" t="s">
        <v>55</v>
      </c>
      <c r="Y219" s="11" t="e">
        <f>VLOOKUP(X219,[3]!Disponibilidad[#Data],2,FALSE)</f>
        <v>#REF!</v>
      </c>
      <c r="Z219" s="18" t="s">
        <v>55</v>
      </c>
      <c r="AA219" s="11"/>
      <c r="AB219" s="30" t="s">
        <v>435</v>
      </c>
      <c r="AC219" s="30" t="s">
        <v>815</v>
      </c>
      <c r="AD219" s="30" t="s">
        <v>816</v>
      </c>
      <c r="AE219" s="30"/>
      <c r="AF219" s="30" t="s">
        <v>815</v>
      </c>
      <c r="AG219" s="52" t="s">
        <v>817</v>
      </c>
      <c r="AH219" s="29">
        <v>46203</v>
      </c>
      <c r="AI219" s="17"/>
      <c r="AJ219" s="17"/>
      <c r="AK219" s="17"/>
      <c r="AL219" s="17"/>
      <c r="AM219" s="17"/>
      <c r="AN219" s="17"/>
      <c r="AO219" s="17"/>
      <c r="AP219" s="17"/>
      <c r="AQ219" s="17"/>
      <c r="AR219" s="17"/>
      <c r="AS219" s="17"/>
      <c r="AT219" s="17"/>
      <c r="AU219" s="17"/>
      <c r="AV219" s="17"/>
      <c r="AW219" s="17"/>
      <c r="AX219" s="17"/>
      <c r="AY219" s="17"/>
      <c r="AZ219" s="17"/>
      <c r="BA219" s="17"/>
      <c r="BB219" s="17"/>
      <c r="BC219" s="17"/>
      <c r="BD219" s="17"/>
      <c r="BE219" s="17"/>
      <c r="BF219" s="17"/>
      <c r="BG219" s="17"/>
      <c r="BH219" s="17"/>
      <c r="BI219" s="17"/>
      <c r="BJ219" s="17"/>
      <c r="BK219" s="17"/>
      <c r="BL219" s="17"/>
      <c r="BM219" s="17"/>
      <c r="BN219" s="17"/>
      <c r="BO219" s="17"/>
      <c r="BP219" s="17"/>
      <c r="BQ219" s="17"/>
      <c r="BR219" s="17"/>
      <c r="BS219" s="17"/>
      <c r="BT219" s="17"/>
      <c r="BU219" s="17"/>
      <c r="BV219" s="17"/>
      <c r="BW219" s="17"/>
      <c r="BX219" s="17"/>
      <c r="BY219" s="17"/>
      <c r="BZ219" s="17"/>
      <c r="CA219" s="17"/>
      <c r="CB219" s="17"/>
      <c r="CC219" s="17"/>
      <c r="CD219" s="17"/>
      <c r="CE219" s="17"/>
      <c r="CF219" s="17"/>
      <c r="CG219" s="17"/>
      <c r="CH219" s="17"/>
      <c r="CI219" s="17"/>
      <c r="CJ219" s="17"/>
      <c r="CK219" s="17"/>
      <c r="CL219" s="17"/>
      <c r="CM219" s="17"/>
      <c r="CN219" s="17"/>
    </row>
    <row r="220" spans="1:92" s="15" customFormat="1" ht="165.75" x14ac:dyDescent="0.25">
      <c r="A220" s="11">
        <f t="shared" si="3"/>
        <v>214</v>
      </c>
      <c r="B220" s="11" t="s">
        <v>38</v>
      </c>
      <c r="C220" s="11" t="s">
        <v>308</v>
      </c>
      <c r="D220" s="53" t="s">
        <v>835</v>
      </c>
      <c r="E220" s="11" t="s">
        <v>873</v>
      </c>
      <c r="F220" s="11" t="s">
        <v>874</v>
      </c>
      <c r="G220" s="11" t="s">
        <v>43</v>
      </c>
      <c r="H220" s="11" t="s">
        <v>838</v>
      </c>
      <c r="I220" s="11" t="s">
        <v>66</v>
      </c>
      <c r="J220" s="11" t="s">
        <v>875</v>
      </c>
      <c r="K220" s="11" t="s">
        <v>483</v>
      </c>
      <c r="L220" s="11" t="s">
        <v>483</v>
      </c>
      <c r="M220" s="11" t="s">
        <v>48</v>
      </c>
      <c r="N220" s="11" t="s">
        <v>67</v>
      </c>
      <c r="O220" s="11"/>
      <c r="P220" s="11" t="s">
        <v>876</v>
      </c>
      <c r="Q220" s="11" t="s">
        <v>92</v>
      </c>
      <c r="R220" s="11" t="s">
        <v>43</v>
      </c>
      <c r="S220" s="11"/>
      <c r="T220" s="11" t="s">
        <v>70</v>
      </c>
      <c r="U220" s="11" t="e">
        <f>VLOOKUP(T220,[3]!Confidencialidad[#Data],2,FALSE)</f>
        <v>#REF!</v>
      </c>
      <c r="V220" s="11" t="s">
        <v>71</v>
      </c>
      <c r="W220" s="11" t="e">
        <f>VLOOKUP(V220,[3]!Integridad[#Data],2,FALSE)</f>
        <v>#REF!</v>
      </c>
      <c r="X220" s="11" t="s">
        <v>71</v>
      </c>
      <c r="Y220" s="11" t="e">
        <f>VLOOKUP(X220,[3]!Disponibilidad[#Data],2,FALSE)</f>
        <v>#REF!</v>
      </c>
      <c r="Z220" s="18" t="s">
        <v>71</v>
      </c>
      <c r="AA220" s="11"/>
      <c r="AB220" s="30" t="s">
        <v>435</v>
      </c>
      <c r="AC220" s="30" t="s">
        <v>815</v>
      </c>
      <c r="AD220" s="30" t="s">
        <v>816</v>
      </c>
      <c r="AE220" s="30"/>
      <c r="AF220" s="30" t="s">
        <v>815</v>
      </c>
      <c r="AG220" s="52" t="s">
        <v>817</v>
      </c>
      <c r="AH220" s="29">
        <v>46203</v>
      </c>
      <c r="AI220" s="17"/>
      <c r="AJ220" s="17"/>
      <c r="AK220" s="17"/>
      <c r="AL220" s="17"/>
      <c r="AM220" s="17"/>
      <c r="AN220" s="17"/>
      <c r="AO220" s="17"/>
      <c r="AP220" s="17"/>
      <c r="AQ220" s="17"/>
      <c r="AR220" s="17"/>
      <c r="AS220" s="17"/>
      <c r="AT220" s="17"/>
      <c r="AU220" s="17"/>
      <c r="AV220" s="17"/>
      <c r="AW220" s="17"/>
      <c r="AX220" s="17"/>
      <c r="AY220" s="17"/>
      <c r="AZ220" s="17"/>
      <c r="BA220" s="17"/>
      <c r="BB220" s="17"/>
      <c r="BC220" s="17"/>
      <c r="BD220" s="17"/>
      <c r="BE220" s="17"/>
      <c r="BF220" s="17"/>
      <c r="BG220" s="17"/>
      <c r="BH220" s="17"/>
      <c r="BI220" s="17"/>
      <c r="BJ220" s="17"/>
      <c r="BK220" s="17"/>
      <c r="BL220" s="17"/>
      <c r="BM220" s="17"/>
      <c r="BN220" s="17"/>
      <c r="BO220" s="17"/>
      <c r="BP220" s="17"/>
      <c r="BQ220" s="17"/>
      <c r="BR220" s="17"/>
      <c r="BS220" s="17"/>
      <c r="BT220" s="17"/>
      <c r="BU220" s="17"/>
      <c r="BV220" s="17"/>
      <c r="BW220" s="17"/>
      <c r="BX220" s="17"/>
      <c r="BY220" s="17"/>
      <c r="BZ220" s="17"/>
      <c r="CA220" s="17"/>
      <c r="CB220" s="17"/>
      <c r="CC220" s="17"/>
      <c r="CD220" s="17"/>
      <c r="CE220" s="17"/>
      <c r="CF220" s="17"/>
      <c r="CG220" s="17"/>
      <c r="CH220" s="17"/>
      <c r="CI220" s="17"/>
      <c r="CJ220" s="17"/>
      <c r="CK220" s="17"/>
      <c r="CL220" s="17"/>
      <c r="CM220" s="17"/>
      <c r="CN220" s="17"/>
    </row>
    <row r="221" spans="1:92" s="15" customFormat="1" ht="318.75" x14ac:dyDescent="0.25">
      <c r="A221" s="11">
        <f t="shared" si="3"/>
        <v>215</v>
      </c>
      <c r="B221" s="11" t="s">
        <v>38</v>
      </c>
      <c r="C221" s="11" t="s">
        <v>308</v>
      </c>
      <c r="D221" s="53" t="s">
        <v>835</v>
      </c>
      <c r="E221" s="11" t="s">
        <v>877</v>
      </c>
      <c r="F221" s="11" t="s">
        <v>878</v>
      </c>
      <c r="G221" s="11" t="s">
        <v>43</v>
      </c>
      <c r="H221" s="11" t="s">
        <v>838</v>
      </c>
      <c r="I221" s="11" t="s">
        <v>468</v>
      </c>
      <c r="J221" s="11" t="s">
        <v>879</v>
      </c>
      <c r="K221" s="11" t="s">
        <v>483</v>
      </c>
      <c r="L221" s="11" t="s">
        <v>483</v>
      </c>
      <c r="M221" s="11" t="s">
        <v>48</v>
      </c>
      <c r="N221" s="11" t="s">
        <v>67</v>
      </c>
      <c r="O221" s="11"/>
      <c r="P221" s="11" t="s">
        <v>880</v>
      </c>
      <c r="Q221" s="11" t="s">
        <v>92</v>
      </c>
      <c r="R221" s="11" t="s">
        <v>43</v>
      </c>
      <c r="S221" s="11"/>
      <c r="T221" s="11" t="s">
        <v>70</v>
      </c>
      <c r="U221" s="11" t="e">
        <f>VLOOKUP(T221,[3]!Confidencialidad[#Data],2,FALSE)</f>
        <v>#REF!</v>
      </c>
      <c r="V221" s="11" t="s">
        <v>71</v>
      </c>
      <c r="W221" s="11" t="e">
        <f>VLOOKUP(V221,[3]!Integridad[#Data],2,FALSE)</f>
        <v>#REF!</v>
      </c>
      <c r="X221" s="11" t="s">
        <v>71</v>
      </c>
      <c r="Y221" s="11" t="e">
        <f>VLOOKUP(X221,[3]!Disponibilidad[#Data],2,FALSE)</f>
        <v>#REF!</v>
      </c>
      <c r="Z221" s="18" t="s">
        <v>71</v>
      </c>
      <c r="AA221" s="11"/>
      <c r="AB221" s="30" t="s">
        <v>435</v>
      </c>
      <c r="AC221" s="30" t="s">
        <v>815</v>
      </c>
      <c r="AD221" s="30" t="s">
        <v>816</v>
      </c>
      <c r="AE221" s="30"/>
      <c r="AF221" s="30" t="s">
        <v>815</v>
      </c>
      <c r="AG221" s="52" t="s">
        <v>817</v>
      </c>
      <c r="AH221" s="29">
        <v>46203</v>
      </c>
      <c r="AI221" s="17"/>
      <c r="AJ221" s="17"/>
      <c r="AK221" s="17"/>
      <c r="AL221" s="17"/>
      <c r="AM221" s="17"/>
      <c r="AN221" s="17"/>
      <c r="AO221" s="17"/>
      <c r="AP221" s="17"/>
      <c r="AQ221" s="17"/>
      <c r="AR221" s="17"/>
      <c r="AS221" s="17"/>
      <c r="AT221" s="17"/>
      <c r="AU221" s="17"/>
      <c r="AV221" s="17"/>
      <c r="AW221" s="17"/>
      <c r="AX221" s="17"/>
      <c r="AY221" s="17"/>
      <c r="AZ221" s="17"/>
      <c r="BA221" s="17"/>
      <c r="BB221" s="17"/>
      <c r="BC221" s="17"/>
      <c r="BD221" s="17"/>
      <c r="BE221" s="17"/>
      <c r="BF221" s="17"/>
      <c r="BG221" s="17"/>
      <c r="BH221" s="17"/>
      <c r="BI221" s="17"/>
      <c r="BJ221" s="17"/>
      <c r="BK221" s="17"/>
      <c r="BL221" s="17"/>
      <c r="BM221" s="17"/>
      <c r="BN221" s="17"/>
      <c r="BO221" s="17"/>
      <c r="BP221" s="17"/>
      <c r="BQ221" s="17"/>
      <c r="BR221" s="17"/>
      <c r="BS221" s="17"/>
      <c r="BT221" s="17"/>
      <c r="BU221" s="17"/>
      <c r="BV221" s="17"/>
      <c r="BW221" s="17"/>
      <c r="BX221" s="17"/>
      <c r="BY221" s="17"/>
      <c r="BZ221" s="17"/>
      <c r="CA221" s="17"/>
      <c r="CB221" s="17"/>
      <c r="CC221" s="17"/>
      <c r="CD221" s="17"/>
      <c r="CE221" s="17"/>
      <c r="CF221" s="17"/>
      <c r="CG221" s="17"/>
      <c r="CH221" s="17"/>
      <c r="CI221" s="17"/>
      <c r="CJ221" s="17"/>
      <c r="CK221" s="17"/>
      <c r="CL221" s="17"/>
      <c r="CM221" s="17"/>
      <c r="CN221" s="17"/>
    </row>
    <row r="222" spans="1:92" s="15" customFormat="1" ht="255" x14ac:dyDescent="0.25">
      <c r="A222" s="11">
        <f t="shared" si="3"/>
        <v>216</v>
      </c>
      <c r="B222" s="11" t="s">
        <v>38</v>
      </c>
      <c r="C222" s="11" t="s">
        <v>308</v>
      </c>
      <c r="D222" s="11" t="s">
        <v>835</v>
      </c>
      <c r="E222" s="11" t="s">
        <v>881</v>
      </c>
      <c r="F222" s="11" t="s">
        <v>882</v>
      </c>
      <c r="G222" s="11" t="s">
        <v>43</v>
      </c>
      <c r="H222" s="11" t="s">
        <v>838</v>
      </c>
      <c r="I222" s="11" t="s">
        <v>66</v>
      </c>
      <c r="J222" s="11" t="s">
        <v>883</v>
      </c>
      <c r="K222" s="11" t="s">
        <v>483</v>
      </c>
      <c r="L222" s="11" t="s">
        <v>483</v>
      </c>
      <c r="M222" s="11" t="s">
        <v>48</v>
      </c>
      <c r="N222" s="11" t="s">
        <v>67</v>
      </c>
      <c r="O222" s="11"/>
      <c r="P222" s="11" t="s">
        <v>884</v>
      </c>
      <c r="Q222" s="11" t="s">
        <v>92</v>
      </c>
      <c r="R222" s="11" t="s">
        <v>43</v>
      </c>
      <c r="S222" s="11"/>
      <c r="T222" s="11" t="s">
        <v>434</v>
      </c>
      <c r="U222" s="11" t="e">
        <f>VLOOKUP(T222,[3]!Confidencialidad[#Data],2,FALSE)</f>
        <v>#REF!</v>
      </c>
      <c r="V222" s="11" t="s">
        <v>55</v>
      </c>
      <c r="W222" s="11" t="e">
        <f>VLOOKUP(V222,[3]!Integridad[#Data],2,FALSE)</f>
        <v>#REF!</v>
      </c>
      <c r="X222" s="11" t="s">
        <v>55</v>
      </c>
      <c r="Y222" s="11" t="e">
        <f>VLOOKUP(X222,[3]!Disponibilidad[#Data],2,FALSE)</f>
        <v>#REF!</v>
      </c>
      <c r="Z222" s="18" t="s">
        <v>55</v>
      </c>
      <c r="AA222" s="11"/>
      <c r="AB222" s="30" t="s">
        <v>435</v>
      </c>
      <c r="AC222" s="30" t="s">
        <v>815</v>
      </c>
      <c r="AD222" s="30" t="s">
        <v>816</v>
      </c>
      <c r="AE222" s="30"/>
      <c r="AF222" s="30" t="s">
        <v>815</v>
      </c>
      <c r="AG222" s="52" t="s">
        <v>817</v>
      </c>
      <c r="AH222" s="29">
        <v>46203</v>
      </c>
      <c r="AI222" s="17"/>
      <c r="AJ222" s="17"/>
      <c r="AK222" s="17"/>
      <c r="AL222" s="17"/>
      <c r="AM222" s="17"/>
      <c r="AN222" s="17"/>
      <c r="AO222" s="17"/>
      <c r="AP222" s="17"/>
      <c r="AQ222" s="17"/>
      <c r="AR222" s="17"/>
      <c r="AS222" s="17"/>
      <c r="AT222" s="17"/>
      <c r="AU222" s="17"/>
      <c r="AV222" s="17"/>
      <c r="AW222" s="17"/>
      <c r="AX222" s="17"/>
      <c r="AY222" s="17"/>
      <c r="AZ222" s="17"/>
      <c r="BA222" s="17"/>
      <c r="BB222" s="17"/>
      <c r="BC222" s="17"/>
      <c r="BD222" s="17"/>
      <c r="BE222" s="17"/>
      <c r="BF222" s="17"/>
      <c r="BG222" s="17"/>
      <c r="BH222" s="17"/>
      <c r="BI222" s="17"/>
      <c r="BJ222" s="17"/>
      <c r="BK222" s="17"/>
      <c r="BL222" s="17"/>
      <c r="BM222" s="17"/>
      <c r="BN222" s="17"/>
      <c r="BO222" s="17"/>
      <c r="BP222" s="17"/>
      <c r="BQ222" s="17"/>
      <c r="BR222" s="17"/>
      <c r="BS222" s="17"/>
      <c r="BT222" s="17"/>
      <c r="BU222" s="17"/>
      <c r="BV222" s="17"/>
      <c r="BW222" s="17"/>
      <c r="BX222" s="17"/>
      <c r="BY222" s="17"/>
      <c r="BZ222" s="17"/>
      <c r="CA222" s="17"/>
      <c r="CB222" s="17"/>
      <c r="CC222" s="17"/>
      <c r="CD222" s="17"/>
      <c r="CE222" s="17"/>
      <c r="CF222" s="17"/>
      <c r="CG222" s="17"/>
      <c r="CH222" s="17"/>
      <c r="CI222" s="17"/>
      <c r="CJ222" s="17"/>
      <c r="CK222" s="17"/>
      <c r="CL222" s="17"/>
      <c r="CM222" s="17"/>
      <c r="CN222" s="17"/>
    </row>
    <row r="223" spans="1:92" s="15" customFormat="1" ht="229.5" x14ac:dyDescent="0.25">
      <c r="A223" s="11">
        <f t="shared" si="3"/>
        <v>217</v>
      </c>
      <c r="B223" s="11" t="s">
        <v>38</v>
      </c>
      <c r="C223" s="11" t="s">
        <v>308</v>
      </c>
      <c r="D223" s="11" t="s">
        <v>835</v>
      </c>
      <c r="E223" s="11" t="s">
        <v>885</v>
      </c>
      <c r="F223" s="11" t="s">
        <v>886</v>
      </c>
      <c r="G223" s="11" t="s">
        <v>43</v>
      </c>
      <c r="H223" s="11" t="s">
        <v>838</v>
      </c>
      <c r="I223" s="11" t="s">
        <v>468</v>
      </c>
      <c r="J223" s="11" t="s">
        <v>887</v>
      </c>
      <c r="K223" s="11" t="s">
        <v>483</v>
      </c>
      <c r="L223" s="11" t="s">
        <v>483</v>
      </c>
      <c r="M223" s="11" t="s">
        <v>48</v>
      </c>
      <c r="N223" s="11" t="s">
        <v>67</v>
      </c>
      <c r="O223" s="11"/>
      <c r="P223" s="11" t="s">
        <v>888</v>
      </c>
      <c r="Q223" s="11" t="s">
        <v>92</v>
      </c>
      <c r="R223" s="11" t="s">
        <v>43</v>
      </c>
      <c r="S223" s="11"/>
      <c r="T223" s="11" t="s">
        <v>70</v>
      </c>
      <c r="U223" s="11" t="e">
        <f>VLOOKUP(T223,[3]!Confidencialidad[#Data],2,FALSE)</f>
        <v>#REF!</v>
      </c>
      <c r="V223" s="11" t="s">
        <v>55</v>
      </c>
      <c r="W223" s="11" t="e">
        <f>VLOOKUP(V223,[3]!Integridad[#Data],2,FALSE)</f>
        <v>#REF!</v>
      </c>
      <c r="X223" s="11" t="s">
        <v>55</v>
      </c>
      <c r="Y223" s="11" t="e">
        <f>VLOOKUP(X223,[3]!Disponibilidad[#Data],2,FALSE)</f>
        <v>#REF!</v>
      </c>
      <c r="Z223" s="18" t="s">
        <v>55</v>
      </c>
      <c r="AA223" s="11"/>
      <c r="AB223" s="30" t="s">
        <v>435</v>
      </c>
      <c r="AC223" s="30" t="s">
        <v>815</v>
      </c>
      <c r="AD223" s="30" t="s">
        <v>816</v>
      </c>
      <c r="AE223" s="30"/>
      <c r="AF223" s="30" t="s">
        <v>815</v>
      </c>
      <c r="AG223" s="52" t="s">
        <v>817</v>
      </c>
      <c r="AH223" s="29">
        <v>46203</v>
      </c>
      <c r="AI223" s="17"/>
      <c r="AJ223" s="17"/>
      <c r="AK223" s="17"/>
      <c r="AL223" s="17"/>
      <c r="AM223" s="17"/>
      <c r="AN223" s="17"/>
      <c r="AO223" s="17"/>
      <c r="AP223" s="17"/>
      <c r="AQ223" s="17"/>
      <c r="AR223" s="17"/>
      <c r="AS223" s="17"/>
      <c r="AT223" s="17"/>
      <c r="AU223" s="17"/>
      <c r="AV223" s="17"/>
      <c r="AW223" s="17"/>
      <c r="AX223" s="17"/>
      <c r="AY223" s="17"/>
      <c r="AZ223" s="17"/>
      <c r="BA223" s="17"/>
      <c r="BB223" s="17"/>
      <c r="BC223" s="17"/>
      <c r="BD223" s="17"/>
      <c r="BE223" s="17"/>
      <c r="BF223" s="17"/>
      <c r="BG223" s="17"/>
      <c r="BH223" s="17"/>
      <c r="BI223" s="17"/>
      <c r="BJ223" s="17"/>
      <c r="BK223" s="17"/>
      <c r="BL223" s="17"/>
      <c r="BM223" s="17"/>
      <c r="BN223" s="17"/>
      <c r="BO223" s="17"/>
      <c r="BP223" s="17"/>
      <c r="BQ223" s="17"/>
      <c r="BR223" s="17"/>
      <c r="BS223" s="17"/>
      <c r="BT223" s="17"/>
      <c r="BU223" s="17"/>
      <c r="BV223" s="17"/>
      <c r="BW223" s="17"/>
      <c r="BX223" s="17"/>
      <c r="BY223" s="17"/>
      <c r="BZ223" s="17"/>
      <c r="CA223" s="17"/>
      <c r="CB223" s="17"/>
      <c r="CC223" s="17"/>
      <c r="CD223" s="17"/>
      <c r="CE223" s="17"/>
      <c r="CF223" s="17"/>
      <c r="CG223" s="17"/>
      <c r="CH223" s="17"/>
      <c r="CI223" s="17"/>
      <c r="CJ223" s="17"/>
      <c r="CK223" s="17"/>
      <c r="CL223" s="17"/>
      <c r="CM223" s="17"/>
      <c r="CN223" s="17"/>
    </row>
    <row r="224" spans="1:92" s="15" customFormat="1" ht="114.75" x14ac:dyDescent="0.25">
      <c r="A224" s="11">
        <f t="shared" si="3"/>
        <v>218</v>
      </c>
      <c r="B224" s="11" t="s">
        <v>38</v>
      </c>
      <c r="C224" s="11" t="s">
        <v>308</v>
      </c>
      <c r="D224" s="11" t="s">
        <v>835</v>
      </c>
      <c r="E224" s="11" t="s">
        <v>889</v>
      </c>
      <c r="F224" s="11" t="s">
        <v>890</v>
      </c>
      <c r="G224" s="11" t="s">
        <v>43</v>
      </c>
      <c r="H224" s="11" t="s">
        <v>838</v>
      </c>
      <c r="I224" s="11" t="s">
        <v>66</v>
      </c>
      <c r="J224" s="11" t="s">
        <v>891</v>
      </c>
      <c r="K224" s="11" t="s">
        <v>483</v>
      </c>
      <c r="L224" s="11" t="s">
        <v>483</v>
      </c>
      <c r="M224" s="11" t="s">
        <v>48</v>
      </c>
      <c r="N224" s="11" t="s">
        <v>67</v>
      </c>
      <c r="O224" s="11"/>
      <c r="P224" s="11" t="s">
        <v>892</v>
      </c>
      <c r="Q224" s="11" t="s">
        <v>92</v>
      </c>
      <c r="R224" s="11" t="s">
        <v>43</v>
      </c>
      <c r="S224" s="11"/>
      <c r="T224" s="11" t="s">
        <v>70</v>
      </c>
      <c r="U224" s="11" t="e">
        <f>VLOOKUP(T224,[3]!Confidencialidad[#Data],2,FALSE)</f>
        <v>#REF!</v>
      </c>
      <c r="V224" s="11" t="s">
        <v>71</v>
      </c>
      <c r="W224" s="11" t="e">
        <f>VLOOKUP(V224,[3]!Integridad[#Data],2,FALSE)</f>
        <v>#REF!</v>
      </c>
      <c r="X224" s="11" t="s">
        <v>71</v>
      </c>
      <c r="Y224" s="11" t="e">
        <f>VLOOKUP(X224,[3]!Disponibilidad[#Data],2,FALSE)</f>
        <v>#REF!</v>
      </c>
      <c r="Z224" s="18" t="s">
        <v>71</v>
      </c>
      <c r="AA224" s="11"/>
      <c r="AB224" s="30" t="s">
        <v>435</v>
      </c>
      <c r="AC224" s="30" t="s">
        <v>815</v>
      </c>
      <c r="AD224" s="30" t="s">
        <v>816</v>
      </c>
      <c r="AE224" s="30"/>
      <c r="AF224" s="30" t="s">
        <v>815</v>
      </c>
      <c r="AG224" s="52" t="s">
        <v>817</v>
      </c>
      <c r="AH224" s="29">
        <v>46203</v>
      </c>
      <c r="AI224" s="17"/>
      <c r="AJ224" s="17"/>
      <c r="AK224" s="17"/>
      <c r="AL224" s="17"/>
      <c r="AM224" s="17"/>
      <c r="AN224" s="17"/>
      <c r="AO224" s="17"/>
      <c r="AP224" s="17"/>
      <c r="AQ224" s="17"/>
      <c r="AR224" s="17"/>
      <c r="AS224" s="17"/>
      <c r="AT224" s="17"/>
      <c r="AU224" s="17"/>
      <c r="AV224" s="17"/>
      <c r="AW224" s="17"/>
      <c r="AX224" s="17"/>
      <c r="AY224" s="17"/>
      <c r="AZ224" s="17"/>
      <c r="BA224" s="17"/>
      <c r="BB224" s="17"/>
      <c r="BC224" s="17"/>
      <c r="BD224" s="17"/>
      <c r="BE224" s="17"/>
      <c r="BF224" s="17"/>
      <c r="BG224" s="17"/>
      <c r="BH224" s="17"/>
      <c r="BI224" s="17"/>
      <c r="BJ224" s="17"/>
      <c r="BK224" s="17"/>
      <c r="BL224" s="17"/>
      <c r="BM224" s="17"/>
      <c r="BN224" s="17"/>
      <c r="BO224" s="17"/>
      <c r="BP224" s="17"/>
      <c r="BQ224" s="17"/>
      <c r="BR224" s="17"/>
      <c r="BS224" s="17"/>
      <c r="BT224" s="17"/>
      <c r="BU224" s="17"/>
      <c r="BV224" s="17"/>
      <c r="BW224" s="17"/>
      <c r="BX224" s="17"/>
      <c r="BY224" s="17"/>
      <c r="BZ224" s="17"/>
      <c r="CA224" s="17"/>
      <c r="CB224" s="17"/>
      <c r="CC224" s="17"/>
      <c r="CD224" s="17"/>
      <c r="CE224" s="17"/>
      <c r="CF224" s="17"/>
      <c r="CG224" s="17"/>
      <c r="CH224" s="17"/>
      <c r="CI224" s="17"/>
      <c r="CJ224" s="17"/>
      <c r="CK224" s="17"/>
      <c r="CL224" s="17"/>
      <c r="CM224" s="17"/>
      <c r="CN224" s="17"/>
    </row>
    <row r="225" spans="1:92" s="15" customFormat="1" ht="165.75" x14ac:dyDescent="0.25">
      <c r="A225" s="11">
        <f t="shared" si="3"/>
        <v>219</v>
      </c>
      <c r="B225" s="11" t="s">
        <v>38</v>
      </c>
      <c r="C225" s="11" t="s">
        <v>308</v>
      </c>
      <c r="D225" s="11" t="s">
        <v>835</v>
      </c>
      <c r="E225" s="11" t="s">
        <v>893</v>
      </c>
      <c r="F225" s="11" t="s">
        <v>894</v>
      </c>
      <c r="G225" s="11" t="s">
        <v>43</v>
      </c>
      <c r="H225" s="11" t="s">
        <v>838</v>
      </c>
      <c r="I225" s="11" t="s">
        <v>66</v>
      </c>
      <c r="J225" s="11" t="s">
        <v>895</v>
      </c>
      <c r="K225" s="11" t="s">
        <v>483</v>
      </c>
      <c r="L225" s="11" t="s">
        <v>483</v>
      </c>
      <c r="M225" s="11" t="s">
        <v>48</v>
      </c>
      <c r="N225" s="11" t="s">
        <v>67</v>
      </c>
      <c r="O225" s="11"/>
      <c r="P225" s="11" t="s">
        <v>896</v>
      </c>
      <c r="Q225" s="11" t="s">
        <v>92</v>
      </c>
      <c r="R225" s="11" t="s">
        <v>43</v>
      </c>
      <c r="S225" s="11"/>
      <c r="T225" s="11" t="s">
        <v>70</v>
      </c>
      <c r="U225" s="11" t="e">
        <f>VLOOKUP(T225,[3]!Confidencialidad[#Data],2,FALSE)</f>
        <v>#REF!</v>
      </c>
      <c r="V225" s="11" t="s">
        <v>71</v>
      </c>
      <c r="W225" s="11" t="e">
        <f>VLOOKUP(V225,[3]!Integridad[#Data],2,FALSE)</f>
        <v>#REF!</v>
      </c>
      <c r="X225" s="11" t="s">
        <v>71</v>
      </c>
      <c r="Y225" s="11" t="e">
        <f>VLOOKUP(X225,[3]!Disponibilidad[#Data],2,FALSE)</f>
        <v>#REF!</v>
      </c>
      <c r="Z225" s="18" t="s">
        <v>71</v>
      </c>
      <c r="AA225" s="11"/>
      <c r="AB225" s="30" t="s">
        <v>435</v>
      </c>
      <c r="AC225" s="30" t="s">
        <v>815</v>
      </c>
      <c r="AD225" s="30" t="s">
        <v>816</v>
      </c>
      <c r="AE225" s="30"/>
      <c r="AF225" s="30" t="s">
        <v>815</v>
      </c>
      <c r="AG225" s="52" t="s">
        <v>817</v>
      </c>
      <c r="AH225" s="29">
        <v>46203</v>
      </c>
      <c r="AI225" s="17"/>
      <c r="AJ225" s="17"/>
      <c r="AK225" s="17"/>
      <c r="AL225" s="17"/>
      <c r="AM225" s="17"/>
      <c r="AN225" s="17"/>
      <c r="AO225" s="17"/>
      <c r="AP225" s="17"/>
      <c r="AQ225" s="17"/>
      <c r="AR225" s="17"/>
      <c r="AS225" s="17"/>
      <c r="AT225" s="17"/>
      <c r="AU225" s="17"/>
      <c r="AV225" s="17"/>
      <c r="AW225" s="17"/>
      <c r="AX225" s="17"/>
      <c r="AY225" s="17"/>
      <c r="AZ225" s="17"/>
      <c r="BA225" s="17"/>
      <c r="BB225" s="17"/>
      <c r="BC225" s="17"/>
      <c r="BD225" s="17"/>
      <c r="BE225" s="17"/>
      <c r="BF225" s="17"/>
      <c r="BG225" s="17"/>
      <c r="BH225" s="17"/>
      <c r="BI225" s="17"/>
      <c r="BJ225" s="17"/>
      <c r="BK225" s="17"/>
      <c r="BL225" s="17"/>
      <c r="BM225" s="17"/>
      <c r="BN225" s="17"/>
      <c r="BO225" s="17"/>
      <c r="BP225" s="17"/>
      <c r="BQ225" s="17"/>
      <c r="BR225" s="17"/>
      <c r="BS225" s="17"/>
      <c r="BT225" s="17"/>
      <c r="BU225" s="17"/>
      <c r="BV225" s="17"/>
      <c r="BW225" s="17"/>
      <c r="BX225" s="17"/>
      <c r="BY225" s="17"/>
      <c r="BZ225" s="17"/>
      <c r="CA225" s="17"/>
      <c r="CB225" s="17"/>
      <c r="CC225" s="17"/>
      <c r="CD225" s="17"/>
      <c r="CE225" s="17"/>
      <c r="CF225" s="17"/>
      <c r="CG225" s="17"/>
      <c r="CH225" s="17"/>
      <c r="CI225" s="17"/>
      <c r="CJ225" s="17"/>
      <c r="CK225" s="17"/>
      <c r="CL225" s="17"/>
      <c r="CM225" s="17"/>
      <c r="CN225" s="17"/>
    </row>
    <row r="226" spans="1:92" s="15" customFormat="1" ht="114.75" x14ac:dyDescent="0.25">
      <c r="A226" s="11">
        <f t="shared" si="3"/>
        <v>220</v>
      </c>
      <c r="B226" s="11" t="s">
        <v>38</v>
      </c>
      <c r="C226" s="11" t="s">
        <v>308</v>
      </c>
      <c r="D226" s="11" t="s">
        <v>835</v>
      </c>
      <c r="E226" s="11" t="s">
        <v>897</v>
      </c>
      <c r="F226" s="11" t="s">
        <v>898</v>
      </c>
      <c r="G226" s="11" t="s">
        <v>43</v>
      </c>
      <c r="H226" s="11" t="s">
        <v>838</v>
      </c>
      <c r="I226" s="11" t="s">
        <v>66</v>
      </c>
      <c r="J226" s="11" t="s">
        <v>899</v>
      </c>
      <c r="K226" s="11" t="s">
        <v>483</v>
      </c>
      <c r="L226" s="11" t="s">
        <v>483</v>
      </c>
      <c r="M226" s="11" t="s">
        <v>48</v>
      </c>
      <c r="N226" s="11" t="s">
        <v>67</v>
      </c>
      <c r="O226" s="11"/>
      <c r="P226" s="11" t="s">
        <v>900</v>
      </c>
      <c r="Q226" s="11" t="s">
        <v>92</v>
      </c>
      <c r="R226" s="11" t="s">
        <v>43</v>
      </c>
      <c r="S226" s="11"/>
      <c r="T226" s="11" t="s">
        <v>70</v>
      </c>
      <c r="U226" s="11" t="e">
        <f>VLOOKUP(T226,[3]!Confidencialidad[#Data],2,FALSE)</f>
        <v>#REF!</v>
      </c>
      <c r="V226" s="11" t="s">
        <v>71</v>
      </c>
      <c r="W226" s="11" t="e">
        <f>VLOOKUP(V226,[3]!Integridad[#Data],2,FALSE)</f>
        <v>#REF!</v>
      </c>
      <c r="X226" s="11" t="s">
        <v>71</v>
      </c>
      <c r="Y226" s="11" t="e">
        <f>VLOOKUP(X226,[3]!Disponibilidad[#Data],2,FALSE)</f>
        <v>#REF!</v>
      </c>
      <c r="Z226" s="18" t="s">
        <v>71</v>
      </c>
      <c r="AA226" s="11"/>
      <c r="AB226" s="30" t="s">
        <v>435</v>
      </c>
      <c r="AC226" s="30" t="s">
        <v>815</v>
      </c>
      <c r="AD226" s="30" t="s">
        <v>816</v>
      </c>
      <c r="AE226" s="30"/>
      <c r="AF226" s="30" t="s">
        <v>815</v>
      </c>
      <c r="AG226" s="52" t="s">
        <v>817</v>
      </c>
      <c r="AH226" s="29">
        <v>46203</v>
      </c>
      <c r="AI226" s="17"/>
      <c r="AJ226" s="17"/>
      <c r="AK226" s="17"/>
      <c r="AL226" s="17"/>
      <c r="AM226" s="17"/>
      <c r="AN226" s="17"/>
      <c r="AO226" s="17"/>
      <c r="AP226" s="17"/>
      <c r="AQ226" s="17"/>
      <c r="AR226" s="17"/>
      <c r="AS226" s="17"/>
      <c r="AT226" s="17"/>
      <c r="AU226" s="17"/>
      <c r="AV226" s="17"/>
      <c r="AW226" s="17"/>
      <c r="AX226" s="17"/>
      <c r="AY226" s="17"/>
      <c r="AZ226" s="17"/>
      <c r="BA226" s="17"/>
      <c r="BB226" s="17"/>
      <c r="BC226" s="17"/>
      <c r="BD226" s="17"/>
      <c r="BE226" s="17"/>
      <c r="BF226" s="17"/>
      <c r="BG226" s="17"/>
      <c r="BH226" s="17"/>
      <c r="BI226" s="17"/>
      <c r="BJ226" s="17"/>
      <c r="BK226" s="17"/>
      <c r="BL226" s="17"/>
      <c r="BM226" s="17"/>
      <c r="BN226" s="17"/>
      <c r="BO226" s="17"/>
      <c r="BP226" s="17"/>
      <c r="BQ226" s="17"/>
      <c r="BR226" s="17"/>
      <c r="BS226" s="17"/>
      <c r="BT226" s="17"/>
      <c r="BU226" s="17"/>
      <c r="BV226" s="17"/>
      <c r="BW226" s="17"/>
      <c r="BX226" s="17"/>
      <c r="BY226" s="17"/>
      <c r="BZ226" s="17"/>
      <c r="CA226" s="17"/>
      <c r="CB226" s="17"/>
      <c r="CC226" s="17"/>
      <c r="CD226" s="17"/>
      <c r="CE226" s="17"/>
      <c r="CF226" s="17"/>
      <c r="CG226" s="17"/>
      <c r="CH226" s="17"/>
      <c r="CI226" s="17"/>
      <c r="CJ226" s="17"/>
      <c r="CK226" s="17"/>
      <c r="CL226" s="17"/>
      <c r="CM226" s="17"/>
      <c r="CN226" s="17"/>
    </row>
    <row r="227" spans="1:92" s="15" customFormat="1" ht="204" x14ac:dyDescent="0.25">
      <c r="A227" s="11">
        <f t="shared" si="3"/>
        <v>221</v>
      </c>
      <c r="B227" s="11" t="s">
        <v>38</v>
      </c>
      <c r="C227" s="11" t="s">
        <v>308</v>
      </c>
      <c r="D227" s="11" t="s">
        <v>835</v>
      </c>
      <c r="E227" s="11" t="s">
        <v>901</v>
      </c>
      <c r="F227" s="11" t="s">
        <v>902</v>
      </c>
      <c r="G227" s="11" t="s">
        <v>43</v>
      </c>
      <c r="H227" s="11" t="s">
        <v>838</v>
      </c>
      <c r="I227" s="11" t="s">
        <v>66</v>
      </c>
      <c r="J227" s="11" t="s">
        <v>903</v>
      </c>
      <c r="K227" s="11" t="s">
        <v>483</v>
      </c>
      <c r="L227" s="11" t="s">
        <v>483</v>
      </c>
      <c r="M227" s="11" t="s">
        <v>48</v>
      </c>
      <c r="N227" s="11" t="s">
        <v>67</v>
      </c>
      <c r="O227" s="11"/>
      <c r="P227" s="11" t="s">
        <v>904</v>
      </c>
      <c r="Q227" s="11" t="s">
        <v>92</v>
      </c>
      <c r="R227" s="11" t="s">
        <v>43</v>
      </c>
      <c r="S227" s="11" t="s">
        <v>43</v>
      </c>
      <c r="T227" s="11" t="s">
        <v>70</v>
      </c>
      <c r="U227" s="11" t="e">
        <f>VLOOKUP(T227,[3]!Confidencialidad[#Data],2,FALSE)</f>
        <v>#REF!</v>
      </c>
      <c r="V227" s="11" t="s">
        <v>71</v>
      </c>
      <c r="W227" s="11" t="e">
        <f>VLOOKUP(V227,[3]!Integridad[#Data],2,FALSE)</f>
        <v>#REF!</v>
      </c>
      <c r="X227" s="11" t="s">
        <v>55</v>
      </c>
      <c r="Y227" s="11" t="e">
        <f>VLOOKUP(X227,[3]!Disponibilidad[#Data],2,FALSE)</f>
        <v>#REF!</v>
      </c>
      <c r="Z227" s="18" t="s">
        <v>71</v>
      </c>
      <c r="AA227" s="11" t="s">
        <v>43</v>
      </c>
      <c r="AB227" s="30" t="s">
        <v>435</v>
      </c>
      <c r="AC227" s="30" t="s">
        <v>815</v>
      </c>
      <c r="AD227" s="30" t="s">
        <v>816</v>
      </c>
      <c r="AE227" s="30"/>
      <c r="AF227" s="30" t="s">
        <v>815</v>
      </c>
      <c r="AG227" s="52" t="s">
        <v>817</v>
      </c>
      <c r="AH227" s="29">
        <v>46203</v>
      </c>
      <c r="AI227" s="17"/>
      <c r="AJ227" s="17"/>
      <c r="AK227" s="17"/>
      <c r="AL227" s="17"/>
      <c r="AM227" s="17"/>
      <c r="AN227" s="17"/>
      <c r="AO227" s="17"/>
      <c r="AP227" s="17"/>
      <c r="AQ227" s="17"/>
      <c r="AR227" s="17"/>
      <c r="AS227" s="17"/>
      <c r="AT227" s="17"/>
      <c r="AU227" s="17"/>
      <c r="AV227" s="17"/>
      <c r="AW227" s="17"/>
      <c r="AX227" s="17"/>
      <c r="AY227" s="17"/>
      <c r="AZ227" s="17"/>
      <c r="BA227" s="17"/>
      <c r="BB227" s="17"/>
      <c r="BC227" s="17"/>
      <c r="BD227" s="17"/>
      <c r="BE227" s="17"/>
      <c r="BF227" s="17"/>
      <c r="BG227" s="17"/>
      <c r="BH227" s="17"/>
      <c r="BI227" s="17"/>
      <c r="BJ227" s="17"/>
      <c r="BK227" s="17"/>
      <c r="BL227" s="17"/>
      <c r="BM227" s="17"/>
      <c r="BN227" s="17"/>
      <c r="BO227" s="17"/>
      <c r="BP227" s="17"/>
      <c r="BQ227" s="17"/>
      <c r="BR227" s="17"/>
      <c r="BS227" s="17"/>
      <c r="BT227" s="17"/>
      <c r="BU227" s="17"/>
      <c r="BV227" s="17"/>
      <c r="BW227" s="17"/>
      <c r="BX227" s="17"/>
      <c r="BY227" s="17"/>
      <c r="BZ227" s="17"/>
      <c r="CA227" s="17"/>
      <c r="CB227" s="17"/>
      <c r="CC227" s="17"/>
      <c r="CD227" s="17"/>
      <c r="CE227" s="17"/>
      <c r="CF227" s="17"/>
      <c r="CG227" s="17"/>
      <c r="CH227" s="17"/>
      <c r="CI227" s="17"/>
      <c r="CJ227" s="17"/>
      <c r="CK227" s="17"/>
      <c r="CL227" s="17"/>
      <c r="CM227" s="17"/>
      <c r="CN227" s="17"/>
    </row>
    <row r="228" spans="1:92" s="1" customFormat="1" ht="76.5" x14ac:dyDescent="0.3">
      <c r="A228" s="11">
        <f t="shared" si="3"/>
        <v>222</v>
      </c>
      <c r="B228" s="11" t="s">
        <v>38</v>
      </c>
      <c r="C228" s="11" t="s">
        <v>308</v>
      </c>
      <c r="D228" s="11" t="s">
        <v>835</v>
      </c>
      <c r="E228" s="11" t="s">
        <v>905</v>
      </c>
      <c r="F228" s="11" t="s">
        <v>906</v>
      </c>
      <c r="G228" s="11" t="s">
        <v>43</v>
      </c>
      <c r="H228" s="11" t="s">
        <v>838</v>
      </c>
      <c r="I228" s="11" t="s">
        <v>66</v>
      </c>
      <c r="J228" s="11" t="s">
        <v>907</v>
      </c>
      <c r="K228" s="11" t="s">
        <v>483</v>
      </c>
      <c r="L228" s="11" t="s">
        <v>483</v>
      </c>
      <c r="M228" s="11" t="s">
        <v>48</v>
      </c>
      <c r="N228" s="11" t="s">
        <v>67</v>
      </c>
      <c r="O228" s="11"/>
      <c r="P228" s="11" t="s">
        <v>908</v>
      </c>
      <c r="Q228" s="11" t="s">
        <v>92</v>
      </c>
      <c r="R228" s="11" t="s">
        <v>43</v>
      </c>
      <c r="S228" s="11" t="s">
        <v>43</v>
      </c>
      <c r="T228" s="11" t="s">
        <v>70</v>
      </c>
      <c r="U228" s="11" t="e">
        <f>VLOOKUP(T228,[3]!Confidencialidad[#Data],2,FALSE)</f>
        <v>#REF!</v>
      </c>
      <c r="V228" s="11" t="s">
        <v>71</v>
      </c>
      <c r="W228" s="11" t="e">
        <f>VLOOKUP(V228,[3]!Integridad[#Data],2,FALSE)</f>
        <v>#REF!</v>
      </c>
      <c r="X228" s="11" t="s">
        <v>55</v>
      </c>
      <c r="Y228" s="11" t="e">
        <f>VLOOKUP(X228,[3]!Disponibilidad[#Data],2,FALSE)</f>
        <v>#REF!</v>
      </c>
      <c r="Z228" s="18" t="s">
        <v>71</v>
      </c>
      <c r="AA228" s="11" t="s">
        <v>43</v>
      </c>
      <c r="AB228" s="30" t="s">
        <v>435</v>
      </c>
      <c r="AC228" s="30" t="s">
        <v>815</v>
      </c>
      <c r="AD228" s="30" t="s">
        <v>816</v>
      </c>
      <c r="AE228" s="30"/>
      <c r="AF228" s="30" t="s">
        <v>815</v>
      </c>
      <c r="AG228" s="11" t="s">
        <v>817</v>
      </c>
      <c r="AH228" s="29">
        <v>46203</v>
      </c>
      <c r="AI228" s="26"/>
      <c r="AJ228" s="26"/>
      <c r="AK228" s="26"/>
      <c r="AL228" s="26"/>
      <c r="AM228" s="26"/>
      <c r="AN228" s="26"/>
      <c r="AO228" s="26"/>
      <c r="AP228" s="26"/>
      <c r="AQ228" s="26"/>
      <c r="AR228" s="26"/>
      <c r="AS228" s="26"/>
      <c r="AT228" s="26"/>
      <c r="AU228" s="26"/>
      <c r="AV228" s="26"/>
      <c r="AW228" s="26"/>
      <c r="AX228" s="26"/>
      <c r="AY228" s="26"/>
      <c r="AZ228" s="26"/>
      <c r="BA228" s="26"/>
      <c r="BB228" s="26"/>
      <c r="BC228" s="26"/>
      <c r="BD228" s="26"/>
      <c r="BE228" s="26"/>
      <c r="BF228" s="26"/>
      <c r="BG228" s="26"/>
      <c r="BH228" s="26"/>
      <c r="BI228" s="26"/>
      <c r="BJ228" s="26"/>
      <c r="BK228" s="26"/>
      <c r="BL228" s="26"/>
      <c r="BM228" s="26"/>
      <c r="BN228" s="26"/>
      <c r="BO228" s="26"/>
      <c r="BP228" s="26"/>
      <c r="BQ228" s="26"/>
      <c r="BR228" s="26"/>
      <c r="BS228" s="26"/>
      <c r="BT228" s="26"/>
      <c r="BU228" s="26"/>
      <c r="BV228" s="26"/>
      <c r="BW228" s="26"/>
      <c r="BX228" s="26"/>
      <c r="BY228" s="26"/>
      <c r="BZ228" s="26"/>
      <c r="CA228" s="26"/>
      <c r="CB228" s="26"/>
      <c r="CC228" s="26"/>
      <c r="CD228" s="26"/>
      <c r="CE228" s="26"/>
      <c r="CF228" s="26"/>
      <c r="CG228" s="26"/>
      <c r="CH228" s="26"/>
      <c r="CI228" s="26"/>
      <c r="CJ228" s="26"/>
      <c r="CK228" s="26"/>
      <c r="CL228" s="26"/>
      <c r="CM228" s="26"/>
      <c r="CN228" s="26"/>
    </row>
    <row r="229" spans="1:92" s="1" customFormat="1" ht="58.5" customHeight="1" x14ac:dyDescent="0.3">
      <c r="A229" s="11">
        <f t="shared" si="3"/>
        <v>223</v>
      </c>
      <c r="B229" s="11" t="s">
        <v>38</v>
      </c>
      <c r="C229" s="11" t="s">
        <v>308</v>
      </c>
      <c r="D229" s="11" t="s">
        <v>835</v>
      </c>
      <c r="E229" s="11" t="s">
        <v>909</v>
      </c>
      <c r="F229" s="11" t="s">
        <v>910</v>
      </c>
      <c r="G229" s="11" t="s">
        <v>43</v>
      </c>
      <c r="H229" s="11" t="s">
        <v>838</v>
      </c>
      <c r="I229" s="11" t="s">
        <v>66</v>
      </c>
      <c r="J229" s="11" t="s">
        <v>911</v>
      </c>
      <c r="K229" s="11" t="s">
        <v>483</v>
      </c>
      <c r="L229" s="11" t="s">
        <v>483</v>
      </c>
      <c r="M229" s="11" t="s">
        <v>48</v>
      </c>
      <c r="N229" s="11" t="s">
        <v>67</v>
      </c>
      <c r="O229" s="11"/>
      <c r="P229" s="11" t="s">
        <v>912</v>
      </c>
      <c r="Q229" s="11" t="s">
        <v>92</v>
      </c>
      <c r="R229" s="11" t="s">
        <v>43</v>
      </c>
      <c r="S229" s="11" t="s">
        <v>43</v>
      </c>
      <c r="T229" s="11" t="s">
        <v>70</v>
      </c>
      <c r="U229" s="11" t="e">
        <f>VLOOKUP(T229,[3]!Confidencialidad[#Data],2,FALSE)</f>
        <v>#REF!</v>
      </c>
      <c r="V229" s="11" t="s">
        <v>71</v>
      </c>
      <c r="W229" s="11" t="e">
        <f>VLOOKUP(V229,[3]!Integridad[#Data],2,FALSE)</f>
        <v>#REF!</v>
      </c>
      <c r="X229" s="11" t="s">
        <v>55</v>
      </c>
      <c r="Y229" s="11" t="e">
        <f>VLOOKUP(X229,[3]!Disponibilidad[#Data],2,FALSE)</f>
        <v>#REF!</v>
      </c>
      <c r="Z229" s="18" t="s">
        <v>71</v>
      </c>
      <c r="AA229" s="11" t="s">
        <v>43</v>
      </c>
      <c r="AB229" s="30" t="s">
        <v>435</v>
      </c>
      <c r="AC229" s="30" t="s">
        <v>815</v>
      </c>
      <c r="AD229" s="30" t="s">
        <v>816</v>
      </c>
      <c r="AE229" s="30"/>
      <c r="AF229" s="30" t="s">
        <v>815</v>
      </c>
      <c r="AG229" s="11" t="s">
        <v>817</v>
      </c>
      <c r="AH229" s="29">
        <v>46203</v>
      </c>
      <c r="AI229" s="26"/>
      <c r="AJ229" s="26"/>
      <c r="AK229" s="26"/>
      <c r="AL229" s="26"/>
      <c r="AM229" s="26"/>
      <c r="AN229" s="26"/>
      <c r="AO229" s="26"/>
      <c r="AP229" s="26"/>
      <c r="AQ229" s="26"/>
      <c r="AR229" s="26"/>
      <c r="AS229" s="26"/>
      <c r="AT229" s="26"/>
      <c r="AU229" s="26"/>
      <c r="AV229" s="26"/>
      <c r="AW229" s="26"/>
      <c r="AX229" s="26"/>
      <c r="AY229" s="26"/>
      <c r="AZ229" s="26"/>
      <c r="BA229" s="26"/>
      <c r="BB229" s="26"/>
      <c r="BC229" s="26"/>
      <c r="BD229" s="26"/>
      <c r="BE229" s="26"/>
      <c r="BF229" s="26"/>
      <c r="BG229" s="26"/>
      <c r="BH229" s="26"/>
      <c r="BI229" s="26"/>
      <c r="BJ229" s="26"/>
      <c r="BK229" s="26"/>
      <c r="BL229" s="26"/>
      <c r="BM229" s="26"/>
      <c r="BN229" s="26"/>
      <c r="BO229" s="26"/>
      <c r="BP229" s="26"/>
      <c r="BQ229" s="26"/>
      <c r="BR229" s="26"/>
      <c r="BS229" s="26"/>
      <c r="BT229" s="26"/>
      <c r="BU229" s="26"/>
      <c r="BV229" s="26"/>
      <c r="BW229" s="26"/>
      <c r="BX229" s="26"/>
      <c r="BY229" s="26"/>
      <c r="BZ229" s="26"/>
      <c r="CA229" s="26"/>
      <c r="CB229" s="26"/>
      <c r="CC229" s="26"/>
      <c r="CD229" s="26"/>
      <c r="CE229" s="26"/>
      <c r="CF229" s="26"/>
      <c r="CG229" s="26"/>
      <c r="CH229" s="26"/>
      <c r="CI229" s="26"/>
      <c r="CJ229" s="26"/>
      <c r="CK229" s="26"/>
      <c r="CL229" s="26"/>
      <c r="CM229" s="26"/>
      <c r="CN229" s="26"/>
    </row>
    <row r="230" spans="1:92" s="1" customFormat="1" ht="168.75" customHeight="1" x14ac:dyDescent="0.3">
      <c r="A230" s="11">
        <f t="shared" si="3"/>
        <v>224</v>
      </c>
      <c r="B230" s="11" t="s">
        <v>38</v>
      </c>
      <c r="C230" s="11" t="s">
        <v>308</v>
      </c>
      <c r="D230" s="11" t="s">
        <v>835</v>
      </c>
      <c r="E230" s="11" t="s">
        <v>913</v>
      </c>
      <c r="F230" s="11" t="s">
        <v>914</v>
      </c>
      <c r="G230" s="11" t="s">
        <v>43</v>
      </c>
      <c r="H230" s="11" t="s">
        <v>838</v>
      </c>
      <c r="I230" s="11" t="s">
        <v>45</v>
      </c>
      <c r="J230" s="29" t="s">
        <v>915</v>
      </c>
      <c r="K230" s="11" t="s">
        <v>483</v>
      </c>
      <c r="L230" s="11" t="s">
        <v>483</v>
      </c>
      <c r="M230" s="11" t="s">
        <v>48</v>
      </c>
      <c r="N230" s="11" t="s">
        <v>67</v>
      </c>
      <c r="O230" s="11"/>
      <c r="P230" s="11" t="s">
        <v>916</v>
      </c>
      <c r="Q230" s="11" t="s">
        <v>92</v>
      </c>
      <c r="R230" s="11" t="s">
        <v>43</v>
      </c>
      <c r="S230" s="11" t="s">
        <v>43</v>
      </c>
      <c r="T230" s="11" t="s">
        <v>70</v>
      </c>
      <c r="U230" s="11" t="e">
        <f>VLOOKUP(T230,[3]!Confidencialidad[#Data],2,FALSE)</f>
        <v>#REF!</v>
      </c>
      <c r="V230" s="11" t="s">
        <v>71</v>
      </c>
      <c r="W230" s="11" t="e">
        <f>VLOOKUP(V230,[3]!Integridad[#Data],2,FALSE)</f>
        <v>#REF!</v>
      </c>
      <c r="X230" s="11" t="s">
        <v>55</v>
      </c>
      <c r="Y230" s="11" t="e">
        <f>VLOOKUP(X230,[3]!Disponibilidad[#Data],2,FALSE)</f>
        <v>#REF!</v>
      </c>
      <c r="Z230" s="18" t="s">
        <v>71</v>
      </c>
      <c r="AA230" s="11" t="s">
        <v>43</v>
      </c>
      <c r="AB230" s="30" t="s">
        <v>435</v>
      </c>
      <c r="AC230" s="30" t="s">
        <v>815</v>
      </c>
      <c r="AD230" s="30" t="s">
        <v>816</v>
      </c>
      <c r="AE230" s="30"/>
      <c r="AF230" s="30" t="s">
        <v>815</v>
      </c>
      <c r="AG230" s="11" t="s">
        <v>817</v>
      </c>
      <c r="AH230" s="29">
        <v>46203</v>
      </c>
      <c r="AI230" s="26"/>
      <c r="AJ230" s="26"/>
      <c r="AK230" s="26"/>
      <c r="AL230" s="26"/>
      <c r="AM230" s="26"/>
      <c r="AN230" s="26"/>
      <c r="AO230" s="26"/>
      <c r="AP230" s="26"/>
      <c r="AQ230" s="26"/>
      <c r="AR230" s="26"/>
      <c r="AS230" s="26"/>
      <c r="AT230" s="26"/>
      <c r="AU230" s="26"/>
      <c r="AV230" s="26"/>
      <c r="AW230" s="26"/>
      <c r="AX230" s="26"/>
      <c r="AY230" s="26"/>
      <c r="AZ230" s="26"/>
      <c r="BA230" s="26"/>
      <c r="BB230" s="26"/>
      <c r="BC230" s="26"/>
      <c r="BD230" s="26"/>
      <c r="BE230" s="26"/>
      <c r="BF230" s="26"/>
      <c r="BG230" s="26"/>
      <c r="BH230" s="26"/>
      <c r="BI230" s="26"/>
      <c r="BJ230" s="26"/>
      <c r="BK230" s="26"/>
      <c r="BL230" s="26"/>
      <c r="BM230" s="26"/>
      <c r="BN230" s="26"/>
      <c r="BO230" s="26"/>
      <c r="BP230" s="26"/>
      <c r="BQ230" s="26"/>
      <c r="BR230" s="26"/>
      <c r="BS230" s="26"/>
      <c r="BT230" s="26"/>
      <c r="BU230" s="26"/>
      <c r="BV230" s="26"/>
      <c r="BW230" s="26"/>
      <c r="BX230" s="26"/>
      <c r="BY230" s="26"/>
      <c r="BZ230" s="26"/>
      <c r="CA230" s="26"/>
      <c r="CB230" s="26"/>
      <c r="CC230" s="26"/>
      <c r="CD230" s="26"/>
      <c r="CE230" s="26"/>
      <c r="CF230" s="26"/>
      <c r="CG230" s="26"/>
      <c r="CH230" s="26"/>
      <c r="CI230" s="26"/>
      <c r="CJ230" s="26"/>
      <c r="CK230" s="26"/>
      <c r="CL230" s="26"/>
      <c r="CM230" s="26"/>
      <c r="CN230" s="26"/>
    </row>
    <row r="231" spans="1:92" s="1" customFormat="1" ht="76.5" x14ac:dyDescent="0.3">
      <c r="A231" s="11">
        <f t="shared" si="3"/>
        <v>225</v>
      </c>
      <c r="B231" s="11" t="s">
        <v>38</v>
      </c>
      <c r="C231" s="11" t="s">
        <v>308</v>
      </c>
      <c r="D231" s="11" t="s">
        <v>835</v>
      </c>
      <c r="E231" s="11" t="s">
        <v>917</v>
      </c>
      <c r="F231" s="11" t="s">
        <v>918</v>
      </c>
      <c r="G231" s="11" t="s">
        <v>43</v>
      </c>
      <c r="H231" s="11" t="s">
        <v>838</v>
      </c>
      <c r="I231" s="11" t="s">
        <v>66</v>
      </c>
      <c r="J231" s="29" t="s">
        <v>919</v>
      </c>
      <c r="K231" s="11" t="s">
        <v>483</v>
      </c>
      <c r="L231" s="11" t="s">
        <v>483</v>
      </c>
      <c r="M231" s="11" t="s">
        <v>48</v>
      </c>
      <c r="N231" s="11" t="s">
        <v>67</v>
      </c>
      <c r="O231" s="11"/>
      <c r="P231" s="11" t="s">
        <v>920</v>
      </c>
      <c r="Q231" s="11" t="s">
        <v>92</v>
      </c>
      <c r="R231" s="11" t="s">
        <v>43</v>
      </c>
      <c r="S231" s="11" t="s">
        <v>43</v>
      </c>
      <c r="T231" s="11" t="s">
        <v>70</v>
      </c>
      <c r="U231" s="11" t="e">
        <f>VLOOKUP(T231,[3]!Confidencialidad[#Data],2,FALSE)</f>
        <v>#REF!</v>
      </c>
      <c r="V231" s="11" t="s">
        <v>55</v>
      </c>
      <c r="W231" s="11" t="e">
        <f>VLOOKUP(V231,[3]!Integridad[#Data],2,FALSE)</f>
        <v>#REF!</v>
      </c>
      <c r="X231" s="11" t="s">
        <v>55</v>
      </c>
      <c r="Y231" s="11" t="e">
        <f>VLOOKUP(X231,[3]!Disponibilidad[#Data],2,FALSE)</f>
        <v>#REF!</v>
      </c>
      <c r="Z231" s="18" t="s">
        <v>55</v>
      </c>
      <c r="AA231" s="11" t="s">
        <v>43</v>
      </c>
      <c r="AB231" s="30" t="s">
        <v>435</v>
      </c>
      <c r="AC231" s="30" t="s">
        <v>815</v>
      </c>
      <c r="AD231" s="30" t="s">
        <v>816</v>
      </c>
      <c r="AE231" s="30"/>
      <c r="AF231" s="30" t="s">
        <v>815</v>
      </c>
      <c r="AG231" s="11" t="s">
        <v>817</v>
      </c>
      <c r="AH231" s="29">
        <v>46203</v>
      </c>
      <c r="AI231" s="26"/>
      <c r="AJ231" s="26"/>
      <c r="AK231" s="26"/>
      <c r="AL231" s="26"/>
      <c r="AM231" s="26"/>
      <c r="AN231" s="26"/>
      <c r="AO231" s="26"/>
      <c r="AP231" s="26"/>
      <c r="AQ231" s="26"/>
      <c r="AR231" s="26"/>
      <c r="AS231" s="26"/>
      <c r="AT231" s="26"/>
      <c r="AU231" s="26"/>
      <c r="AV231" s="26"/>
      <c r="AW231" s="26"/>
      <c r="AX231" s="26"/>
      <c r="AY231" s="26"/>
      <c r="AZ231" s="26"/>
      <c r="BA231" s="26"/>
      <c r="BB231" s="26"/>
      <c r="BC231" s="26"/>
      <c r="BD231" s="26"/>
      <c r="BE231" s="26"/>
      <c r="BF231" s="26"/>
      <c r="BG231" s="26"/>
      <c r="BH231" s="26"/>
      <c r="BI231" s="26"/>
      <c r="BJ231" s="26"/>
      <c r="BK231" s="26"/>
      <c r="BL231" s="26"/>
      <c r="BM231" s="26"/>
      <c r="BN231" s="26"/>
      <c r="BO231" s="26"/>
      <c r="BP231" s="26"/>
      <c r="BQ231" s="26"/>
      <c r="BR231" s="26"/>
      <c r="BS231" s="26"/>
      <c r="BT231" s="26"/>
      <c r="BU231" s="26"/>
      <c r="BV231" s="26"/>
      <c r="BW231" s="26"/>
      <c r="BX231" s="26"/>
      <c r="BY231" s="26"/>
      <c r="BZ231" s="26"/>
      <c r="CA231" s="26"/>
      <c r="CB231" s="26"/>
      <c r="CC231" s="26"/>
      <c r="CD231" s="26"/>
      <c r="CE231" s="26"/>
      <c r="CF231" s="26"/>
      <c r="CG231" s="26"/>
      <c r="CH231" s="26"/>
      <c r="CI231" s="26"/>
      <c r="CJ231" s="26"/>
      <c r="CK231" s="26"/>
      <c r="CL231" s="26"/>
      <c r="CM231" s="26"/>
      <c r="CN231" s="26"/>
    </row>
    <row r="232" spans="1:92" s="1" customFormat="1" ht="114.75" x14ac:dyDescent="0.3">
      <c r="A232" s="11">
        <f t="shared" si="3"/>
        <v>226</v>
      </c>
      <c r="B232" s="11" t="s">
        <v>38</v>
      </c>
      <c r="C232" s="11" t="s">
        <v>308</v>
      </c>
      <c r="D232" s="11" t="s">
        <v>835</v>
      </c>
      <c r="E232" s="11" t="s">
        <v>921</v>
      </c>
      <c r="F232" s="11" t="s">
        <v>922</v>
      </c>
      <c r="G232" s="11" t="s">
        <v>43</v>
      </c>
      <c r="H232" s="54" t="s">
        <v>838</v>
      </c>
      <c r="I232" s="11" t="s">
        <v>453</v>
      </c>
      <c r="J232" s="11" t="s">
        <v>923</v>
      </c>
      <c r="K232" s="11" t="s">
        <v>483</v>
      </c>
      <c r="L232" s="11" t="s">
        <v>483</v>
      </c>
      <c r="M232" s="11" t="s">
        <v>48</v>
      </c>
      <c r="N232" s="11" t="s">
        <v>67</v>
      </c>
      <c r="O232" s="11"/>
      <c r="P232" s="11" t="s">
        <v>924</v>
      </c>
      <c r="Q232" s="11" t="s">
        <v>92</v>
      </c>
      <c r="R232" s="11" t="s">
        <v>43</v>
      </c>
      <c r="S232" s="11" t="s">
        <v>43</v>
      </c>
      <c r="T232" s="11" t="s">
        <v>70</v>
      </c>
      <c r="U232" s="11" t="e">
        <f>VLOOKUP(T232,[3]!Confidencialidad[#Data],2,FALSE)</f>
        <v>#REF!</v>
      </c>
      <c r="V232" s="11" t="s">
        <v>71</v>
      </c>
      <c r="W232" s="11" t="e">
        <f>VLOOKUP(V232,[3]!Integridad[#Data],2,FALSE)</f>
        <v>#REF!</v>
      </c>
      <c r="X232" s="11" t="s">
        <v>55</v>
      </c>
      <c r="Y232" s="11" t="e">
        <f>VLOOKUP(X232,[3]!Disponibilidad[#Data],2,FALSE)</f>
        <v>#REF!</v>
      </c>
      <c r="Z232" s="18" t="s">
        <v>71</v>
      </c>
      <c r="AA232" s="11" t="s">
        <v>43</v>
      </c>
      <c r="AB232" s="30" t="s">
        <v>435</v>
      </c>
      <c r="AC232" s="30" t="s">
        <v>815</v>
      </c>
      <c r="AD232" s="30" t="s">
        <v>816</v>
      </c>
      <c r="AE232" s="30"/>
      <c r="AF232" s="30" t="s">
        <v>815</v>
      </c>
      <c r="AG232" s="11" t="s">
        <v>817</v>
      </c>
      <c r="AH232" s="29">
        <v>46203</v>
      </c>
      <c r="AI232" s="26"/>
      <c r="AJ232" s="26"/>
      <c r="AK232" s="26"/>
      <c r="AL232" s="26"/>
      <c r="AM232" s="26"/>
      <c r="AN232" s="26"/>
      <c r="AO232" s="26"/>
      <c r="AP232" s="26"/>
      <c r="AQ232" s="26"/>
      <c r="AR232" s="26"/>
      <c r="AS232" s="26"/>
      <c r="AT232" s="26"/>
      <c r="AU232" s="26"/>
      <c r="AV232" s="26"/>
      <c r="AW232" s="26"/>
      <c r="AX232" s="26"/>
      <c r="AY232" s="26"/>
      <c r="AZ232" s="26"/>
      <c r="BA232" s="26"/>
      <c r="BB232" s="26"/>
      <c r="BC232" s="26"/>
      <c r="BD232" s="26"/>
      <c r="BE232" s="26"/>
      <c r="BF232" s="26"/>
      <c r="BG232" s="26"/>
      <c r="BH232" s="26"/>
      <c r="BI232" s="26"/>
      <c r="BJ232" s="26"/>
      <c r="BK232" s="26"/>
      <c r="BL232" s="26"/>
      <c r="BM232" s="26"/>
      <c r="BN232" s="26"/>
      <c r="BO232" s="26"/>
      <c r="BP232" s="26"/>
      <c r="BQ232" s="26"/>
      <c r="BR232" s="26"/>
      <c r="BS232" s="26"/>
      <c r="BT232" s="26"/>
      <c r="BU232" s="26"/>
      <c r="BV232" s="26"/>
      <c r="BW232" s="26"/>
      <c r="BX232" s="26"/>
      <c r="BY232" s="26"/>
      <c r="BZ232" s="26"/>
      <c r="CA232" s="26"/>
      <c r="CB232" s="26"/>
      <c r="CC232" s="26"/>
      <c r="CD232" s="26"/>
      <c r="CE232" s="26"/>
      <c r="CF232" s="26"/>
      <c r="CG232" s="26"/>
      <c r="CH232" s="26"/>
      <c r="CI232" s="26"/>
      <c r="CJ232" s="26"/>
      <c r="CK232" s="26"/>
      <c r="CL232" s="26"/>
      <c r="CM232" s="26"/>
      <c r="CN232" s="26"/>
    </row>
    <row r="233" spans="1:92" s="1" customFormat="1" ht="293.25" x14ac:dyDescent="0.3">
      <c r="A233" s="11">
        <f t="shared" si="3"/>
        <v>227</v>
      </c>
      <c r="B233" s="11" t="s">
        <v>38</v>
      </c>
      <c r="C233" s="11" t="s">
        <v>308</v>
      </c>
      <c r="D233" s="11" t="s">
        <v>835</v>
      </c>
      <c r="E233" s="11" t="s">
        <v>925</v>
      </c>
      <c r="F233" s="11" t="s">
        <v>926</v>
      </c>
      <c r="G233" s="11" t="s">
        <v>43</v>
      </c>
      <c r="H233" s="11" t="s">
        <v>838</v>
      </c>
      <c r="I233" s="11" t="s">
        <v>453</v>
      </c>
      <c r="J233" s="11" t="s">
        <v>927</v>
      </c>
      <c r="K233" s="11" t="s">
        <v>483</v>
      </c>
      <c r="L233" s="11" t="s">
        <v>483</v>
      </c>
      <c r="M233" s="11" t="s">
        <v>48</v>
      </c>
      <c r="N233" s="11" t="s">
        <v>67</v>
      </c>
      <c r="O233" s="11"/>
      <c r="P233" s="11" t="s">
        <v>928</v>
      </c>
      <c r="Q233" s="11" t="s">
        <v>92</v>
      </c>
      <c r="R233" s="11" t="s">
        <v>43</v>
      </c>
      <c r="S233" s="11" t="s">
        <v>43</v>
      </c>
      <c r="T233" s="11" t="s">
        <v>70</v>
      </c>
      <c r="U233" s="11" t="e">
        <f>VLOOKUP(T233,[3]!Confidencialidad[#Data],2,FALSE)</f>
        <v>#REF!</v>
      </c>
      <c r="V233" s="11" t="s">
        <v>55</v>
      </c>
      <c r="W233" s="11" t="e">
        <f>VLOOKUP(V233,[3]!Integridad[#Data],2,FALSE)</f>
        <v>#REF!</v>
      </c>
      <c r="X233" s="11" t="s">
        <v>55</v>
      </c>
      <c r="Y233" s="11" t="e">
        <f>VLOOKUP(X233,[3]!Disponibilidad[#Data],2,FALSE)</f>
        <v>#REF!</v>
      </c>
      <c r="Z233" s="18" t="s">
        <v>55</v>
      </c>
      <c r="AA233" s="11" t="s">
        <v>43</v>
      </c>
      <c r="AB233" s="30" t="s">
        <v>435</v>
      </c>
      <c r="AC233" s="30" t="s">
        <v>815</v>
      </c>
      <c r="AD233" s="30" t="s">
        <v>816</v>
      </c>
      <c r="AE233" s="30"/>
      <c r="AF233" s="30" t="s">
        <v>815</v>
      </c>
      <c r="AG233" s="11" t="s">
        <v>817</v>
      </c>
      <c r="AH233" s="29">
        <v>46203</v>
      </c>
      <c r="AI233" s="26"/>
      <c r="AJ233" s="26"/>
      <c r="AK233" s="26"/>
      <c r="AL233" s="26"/>
      <c r="AM233" s="26"/>
      <c r="AN233" s="26"/>
      <c r="AO233" s="26"/>
      <c r="AP233" s="26"/>
      <c r="AQ233" s="26"/>
      <c r="AR233" s="26"/>
      <c r="AS233" s="26"/>
      <c r="AT233" s="26"/>
      <c r="AU233" s="26"/>
      <c r="AV233" s="26"/>
      <c r="AW233" s="26"/>
      <c r="AX233" s="26"/>
      <c r="AY233" s="26"/>
      <c r="AZ233" s="26"/>
      <c r="BA233" s="26"/>
      <c r="BB233" s="26"/>
      <c r="BC233" s="26"/>
      <c r="BD233" s="26"/>
      <c r="BE233" s="26"/>
      <c r="BF233" s="26"/>
      <c r="BG233" s="26"/>
      <c r="BH233" s="26"/>
      <c r="BI233" s="26"/>
      <c r="BJ233" s="26"/>
      <c r="BK233" s="26"/>
      <c r="BL233" s="26"/>
      <c r="BM233" s="26"/>
      <c r="BN233" s="26"/>
      <c r="BO233" s="26"/>
      <c r="BP233" s="26"/>
      <c r="BQ233" s="26"/>
      <c r="BR233" s="26"/>
      <c r="BS233" s="26"/>
      <c r="BT233" s="26"/>
      <c r="BU233" s="26"/>
      <c r="BV233" s="26"/>
      <c r="BW233" s="26"/>
      <c r="BX233" s="26"/>
      <c r="BY233" s="26"/>
      <c r="BZ233" s="26"/>
      <c r="CA233" s="26"/>
      <c r="CB233" s="26"/>
      <c r="CC233" s="26"/>
      <c r="CD233" s="26"/>
      <c r="CE233" s="26"/>
      <c r="CF233" s="26"/>
      <c r="CG233" s="26"/>
      <c r="CH233" s="26"/>
      <c r="CI233" s="26"/>
      <c r="CJ233" s="26"/>
      <c r="CK233" s="26"/>
      <c r="CL233" s="26"/>
      <c r="CM233" s="26"/>
      <c r="CN233" s="26"/>
    </row>
    <row r="234" spans="1:92" s="1" customFormat="1" ht="395.25" x14ac:dyDescent="0.3">
      <c r="A234" s="11">
        <f t="shared" si="3"/>
        <v>228</v>
      </c>
      <c r="B234" s="11" t="s">
        <v>38</v>
      </c>
      <c r="C234" s="11" t="s">
        <v>308</v>
      </c>
      <c r="D234" s="11" t="s">
        <v>835</v>
      </c>
      <c r="E234" s="11" t="s">
        <v>929</v>
      </c>
      <c r="F234" s="11" t="s">
        <v>930</v>
      </c>
      <c r="G234" s="11" t="s">
        <v>43</v>
      </c>
      <c r="H234" s="11" t="s">
        <v>838</v>
      </c>
      <c r="I234" s="11" t="s">
        <v>471</v>
      </c>
      <c r="J234" s="11" t="s">
        <v>931</v>
      </c>
      <c r="K234" s="11" t="s">
        <v>483</v>
      </c>
      <c r="L234" s="11" t="s">
        <v>483</v>
      </c>
      <c r="M234" s="11" t="s">
        <v>48</v>
      </c>
      <c r="N234" s="11" t="s">
        <v>67</v>
      </c>
      <c r="O234" s="11"/>
      <c r="P234" s="11" t="s">
        <v>932</v>
      </c>
      <c r="Q234" s="11" t="s">
        <v>92</v>
      </c>
      <c r="R234" s="11" t="s">
        <v>43</v>
      </c>
      <c r="S234" s="11" t="s">
        <v>43</v>
      </c>
      <c r="T234" s="11" t="s">
        <v>70</v>
      </c>
      <c r="U234" s="11" t="e">
        <f>VLOOKUP(T234,[3]!Confidencialidad[#Data],2,FALSE)</f>
        <v>#REF!</v>
      </c>
      <c r="V234" s="11" t="s">
        <v>55</v>
      </c>
      <c r="W234" s="11" t="e">
        <f>VLOOKUP(V234,[3]!Integridad[#Data],2,FALSE)</f>
        <v>#REF!</v>
      </c>
      <c r="X234" s="11" t="s">
        <v>55</v>
      </c>
      <c r="Y234" s="11" t="e">
        <f>VLOOKUP(X234,[3]!Disponibilidad[#Data],2,FALSE)</f>
        <v>#REF!</v>
      </c>
      <c r="Z234" s="18" t="s">
        <v>55</v>
      </c>
      <c r="AA234" s="11" t="s">
        <v>43</v>
      </c>
      <c r="AB234" s="30" t="s">
        <v>435</v>
      </c>
      <c r="AC234" s="30" t="s">
        <v>815</v>
      </c>
      <c r="AD234" s="30" t="s">
        <v>816</v>
      </c>
      <c r="AE234" s="30"/>
      <c r="AF234" s="30" t="s">
        <v>815</v>
      </c>
      <c r="AG234" s="11" t="s">
        <v>817</v>
      </c>
      <c r="AH234" s="29">
        <v>46203</v>
      </c>
      <c r="AI234" s="26"/>
      <c r="AJ234" s="26"/>
      <c r="AK234" s="26"/>
      <c r="AL234" s="26"/>
      <c r="AM234" s="26"/>
      <c r="AN234" s="26"/>
      <c r="AO234" s="26"/>
      <c r="AP234" s="26"/>
      <c r="AQ234" s="26"/>
      <c r="AR234" s="26"/>
      <c r="AS234" s="26"/>
      <c r="AT234" s="26"/>
      <c r="AU234" s="26"/>
      <c r="AV234" s="26"/>
      <c r="AW234" s="26"/>
      <c r="AX234" s="26"/>
      <c r="AY234" s="26"/>
      <c r="AZ234" s="26"/>
      <c r="BA234" s="26"/>
      <c r="BB234" s="26"/>
      <c r="BC234" s="26"/>
      <c r="BD234" s="26"/>
      <c r="BE234" s="26"/>
      <c r="BF234" s="26"/>
      <c r="BG234" s="26"/>
      <c r="BH234" s="26"/>
      <c r="BI234" s="26"/>
      <c r="BJ234" s="26"/>
      <c r="BK234" s="26"/>
      <c r="BL234" s="26"/>
      <c r="BM234" s="26"/>
      <c r="BN234" s="26"/>
      <c r="BO234" s="26"/>
      <c r="BP234" s="26"/>
      <c r="BQ234" s="26"/>
      <c r="BR234" s="26"/>
      <c r="BS234" s="26"/>
      <c r="BT234" s="26"/>
      <c r="BU234" s="26"/>
      <c r="BV234" s="26"/>
      <c r="BW234" s="26"/>
      <c r="BX234" s="26"/>
      <c r="BY234" s="26"/>
      <c r="BZ234" s="26"/>
      <c r="CA234" s="26"/>
      <c r="CB234" s="26"/>
      <c r="CC234" s="26"/>
      <c r="CD234" s="26"/>
      <c r="CE234" s="26"/>
      <c r="CF234" s="26"/>
      <c r="CG234" s="26"/>
      <c r="CH234" s="26"/>
      <c r="CI234" s="26"/>
      <c r="CJ234" s="26"/>
      <c r="CK234" s="26"/>
      <c r="CL234" s="26"/>
      <c r="CM234" s="26"/>
      <c r="CN234" s="26"/>
    </row>
    <row r="235" spans="1:92" s="1" customFormat="1" ht="76.5" x14ac:dyDescent="0.3">
      <c r="A235" s="11">
        <f t="shared" si="3"/>
        <v>229</v>
      </c>
      <c r="B235" s="11" t="s">
        <v>38</v>
      </c>
      <c r="C235" s="11" t="s">
        <v>308</v>
      </c>
      <c r="D235" s="11" t="s">
        <v>835</v>
      </c>
      <c r="E235" s="11" t="s">
        <v>933</v>
      </c>
      <c r="F235" s="11" t="s">
        <v>934</v>
      </c>
      <c r="G235" s="11" t="s">
        <v>43</v>
      </c>
      <c r="H235" s="11" t="s">
        <v>838</v>
      </c>
      <c r="I235" s="11"/>
      <c r="J235" s="29">
        <v>46010</v>
      </c>
      <c r="K235" s="11" t="s">
        <v>483</v>
      </c>
      <c r="L235" s="11" t="s">
        <v>483</v>
      </c>
      <c r="M235" s="11" t="s">
        <v>48</v>
      </c>
      <c r="N235" s="11" t="s">
        <v>67</v>
      </c>
      <c r="O235" s="11"/>
      <c r="P235" s="11" t="s">
        <v>935</v>
      </c>
      <c r="Q235" s="11" t="s">
        <v>92</v>
      </c>
      <c r="R235" s="11" t="s">
        <v>43</v>
      </c>
      <c r="S235" s="11" t="s">
        <v>43</v>
      </c>
      <c r="T235" s="11" t="s">
        <v>70</v>
      </c>
      <c r="U235" s="11" t="e">
        <f>VLOOKUP(T235,[3]!Confidencialidad[#Data],2,FALSE)</f>
        <v>#REF!</v>
      </c>
      <c r="V235" s="11" t="s">
        <v>55</v>
      </c>
      <c r="W235" s="11" t="e">
        <f>VLOOKUP(V235,[3]!Integridad[#Data],2,FALSE)</f>
        <v>#REF!</v>
      </c>
      <c r="X235" s="11" t="s">
        <v>55</v>
      </c>
      <c r="Y235" s="11" t="e">
        <f>VLOOKUP(X235,[3]!Disponibilidad[#Data],2,FALSE)</f>
        <v>#REF!</v>
      </c>
      <c r="Z235" s="18" t="s">
        <v>55</v>
      </c>
      <c r="AA235" s="11" t="s">
        <v>43</v>
      </c>
      <c r="AB235" s="11" t="s">
        <v>435</v>
      </c>
      <c r="AC235" s="30" t="s">
        <v>815</v>
      </c>
      <c r="AD235" s="30" t="s">
        <v>816</v>
      </c>
      <c r="AE235" s="30"/>
      <c r="AF235" s="30" t="s">
        <v>815</v>
      </c>
      <c r="AG235" s="11" t="s">
        <v>817</v>
      </c>
      <c r="AH235" s="29">
        <v>46203</v>
      </c>
      <c r="AI235" s="26"/>
      <c r="AJ235" s="26"/>
      <c r="AK235" s="26"/>
      <c r="AL235" s="26"/>
      <c r="AM235" s="26"/>
      <c r="AN235" s="26"/>
      <c r="AO235" s="26"/>
      <c r="AP235" s="26"/>
      <c r="AQ235" s="26"/>
      <c r="AR235" s="26"/>
      <c r="AS235" s="26"/>
      <c r="AT235" s="26"/>
      <c r="AU235" s="26"/>
      <c r="AV235" s="26"/>
      <c r="AW235" s="26"/>
      <c r="AX235" s="26"/>
      <c r="AY235" s="26"/>
      <c r="AZ235" s="26"/>
      <c r="BA235" s="26"/>
      <c r="BB235" s="26"/>
      <c r="BC235" s="26"/>
      <c r="BD235" s="26"/>
      <c r="BE235" s="26"/>
      <c r="BF235" s="26"/>
      <c r="BG235" s="26"/>
      <c r="BH235" s="26"/>
      <c r="BI235" s="26"/>
      <c r="BJ235" s="26"/>
      <c r="BK235" s="26"/>
      <c r="BL235" s="26"/>
      <c r="BM235" s="26"/>
      <c r="BN235" s="26"/>
      <c r="BO235" s="26"/>
      <c r="BP235" s="26"/>
      <c r="BQ235" s="26"/>
      <c r="BR235" s="26"/>
      <c r="BS235" s="26"/>
      <c r="BT235" s="26"/>
      <c r="BU235" s="26"/>
      <c r="BV235" s="26"/>
      <c r="BW235" s="26"/>
      <c r="BX235" s="26"/>
      <c r="BY235" s="26"/>
      <c r="BZ235" s="26"/>
      <c r="CA235" s="26"/>
      <c r="CB235" s="26"/>
      <c r="CC235" s="26"/>
      <c r="CD235" s="26"/>
      <c r="CE235" s="26"/>
      <c r="CF235" s="26"/>
      <c r="CG235" s="26"/>
      <c r="CH235" s="26"/>
      <c r="CI235" s="26"/>
      <c r="CJ235" s="26"/>
      <c r="CK235" s="26"/>
      <c r="CL235" s="26"/>
      <c r="CM235" s="26"/>
      <c r="CN235" s="26"/>
    </row>
    <row r="236" spans="1:92" s="1" customFormat="1" ht="93.75" customHeight="1" x14ac:dyDescent="0.3">
      <c r="A236" s="11">
        <f t="shared" si="3"/>
        <v>230</v>
      </c>
      <c r="B236" s="11" t="s">
        <v>38</v>
      </c>
      <c r="C236" s="11" t="s">
        <v>308</v>
      </c>
      <c r="D236" s="11" t="s">
        <v>835</v>
      </c>
      <c r="E236" s="11" t="s">
        <v>936</v>
      </c>
      <c r="F236" s="11" t="s">
        <v>937</v>
      </c>
      <c r="G236" s="11" t="s">
        <v>43</v>
      </c>
      <c r="H236" s="11" t="s">
        <v>838</v>
      </c>
      <c r="I236" s="11" t="s">
        <v>468</v>
      </c>
      <c r="J236" s="11" t="s">
        <v>938</v>
      </c>
      <c r="K236" s="11" t="s">
        <v>483</v>
      </c>
      <c r="L236" s="11" t="s">
        <v>483</v>
      </c>
      <c r="M236" s="11" t="s">
        <v>48</v>
      </c>
      <c r="N236" s="11" t="s">
        <v>49</v>
      </c>
      <c r="O236" s="11"/>
      <c r="P236" s="11" t="s">
        <v>939</v>
      </c>
      <c r="Q236" s="11" t="s">
        <v>92</v>
      </c>
      <c r="R236" s="11" t="s">
        <v>43</v>
      </c>
      <c r="S236" s="11" t="s">
        <v>43</v>
      </c>
      <c r="T236" s="11" t="s">
        <v>70</v>
      </c>
      <c r="U236" s="11"/>
      <c r="V236" s="11" t="s">
        <v>55</v>
      </c>
      <c r="W236" s="11"/>
      <c r="X236" s="11" t="s">
        <v>55</v>
      </c>
      <c r="Y236" s="11" t="e">
        <f>VLOOKUP(X236,[3]!Disponibilidad[#Data],2,FALSE)</f>
        <v>#REF!</v>
      </c>
      <c r="Z236" s="18" t="s">
        <v>55</v>
      </c>
      <c r="AA236" s="11" t="s">
        <v>43</v>
      </c>
      <c r="AB236" s="11" t="s">
        <v>435</v>
      </c>
      <c r="AC236" s="11" t="s">
        <v>815</v>
      </c>
      <c r="AD236" s="11" t="s">
        <v>816</v>
      </c>
      <c r="AE236" s="11"/>
      <c r="AF236" s="11" t="s">
        <v>815</v>
      </c>
      <c r="AG236" s="11" t="s">
        <v>817</v>
      </c>
      <c r="AH236" s="29">
        <v>46203</v>
      </c>
      <c r="AI236" s="26"/>
      <c r="AJ236" s="26"/>
      <c r="AK236" s="26"/>
      <c r="AL236" s="26"/>
      <c r="AM236" s="26"/>
      <c r="AN236" s="26"/>
      <c r="AO236" s="26"/>
      <c r="AP236" s="26"/>
      <c r="AQ236" s="26"/>
      <c r="AR236" s="26"/>
      <c r="AS236" s="26"/>
      <c r="AT236" s="26"/>
      <c r="AU236" s="26"/>
      <c r="AV236" s="26"/>
      <c r="AW236" s="26"/>
      <c r="AX236" s="26"/>
      <c r="AY236" s="26"/>
      <c r="AZ236" s="26"/>
      <c r="BA236" s="26"/>
      <c r="BB236" s="26"/>
      <c r="BC236" s="26"/>
      <c r="BD236" s="26"/>
      <c r="BE236" s="26"/>
      <c r="BF236" s="26"/>
      <c r="BG236" s="26"/>
      <c r="BH236" s="26"/>
      <c r="BI236" s="26"/>
      <c r="BJ236" s="26"/>
      <c r="BK236" s="26"/>
      <c r="BL236" s="26"/>
      <c r="BM236" s="26"/>
      <c r="BN236" s="26"/>
      <c r="BO236" s="26"/>
      <c r="BP236" s="26"/>
      <c r="BQ236" s="26"/>
      <c r="BR236" s="26"/>
      <c r="BS236" s="26"/>
      <c r="BT236" s="26"/>
      <c r="BU236" s="26"/>
      <c r="BV236" s="26"/>
      <c r="BW236" s="26"/>
      <c r="BX236" s="26"/>
      <c r="BY236" s="26"/>
      <c r="BZ236" s="26"/>
      <c r="CA236" s="26"/>
      <c r="CB236" s="26"/>
      <c r="CC236" s="26"/>
      <c r="CD236" s="26"/>
      <c r="CE236" s="26"/>
      <c r="CF236" s="26"/>
      <c r="CG236" s="26"/>
      <c r="CH236" s="26"/>
      <c r="CI236" s="26"/>
      <c r="CJ236" s="26"/>
      <c r="CK236" s="26"/>
      <c r="CL236" s="26"/>
      <c r="CM236" s="26"/>
      <c r="CN236" s="26"/>
    </row>
    <row r="237" spans="1:92" s="1" customFormat="1" ht="63.75" x14ac:dyDescent="0.3">
      <c r="A237" s="11">
        <f t="shared" si="3"/>
        <v>231</v>
      </c>
      <c r="B237" s="11" t="s">
        <v>38</v>
      </c>
      <c r="C237" s="11" t="s">
        <v>308</v>
      </c>
      <c r="D237" s="11" t="s">
        <v>835</v>
      </c>
      <c r="E237" s="11" t="s">
        <v>940</v>
      </c>
      <c r="F237" s="11" t="s">
        <v>941</v>
      </c>
      <c r="G237" s="11" t="s">
        <v>43</v>
      </c>
      <c r="H237" s="11" t="s">
        <v>838</v>
      </c>
      <c r="I237" s="11" t="s">
        <v>66</v>
      </c>
      <c r="J237" s="11" t="s">
        <v>942</v>
      </c>
      <c r="K237" s="11" t="s">
        <v>483</v>
      </c>
      <c r="L237" s="11" t="s">
        <v>483</v>
      </c>
      <c r="M237" s="11" t="s">
        <v>48</v>
      </c>
      <c r="N237" s="11" t="s">
        <v>49</v>
      </c>
      <c r="O237" s="11"/>
      <c r="P237" s="11" t="s">
        <v>943</v>
      </c>
      <c r="Q237" s="11" t="s">
        <v>92</v>
      </c>
      <c r="R237" s="11" t="s">
        <v>43</v>
      </c>
      <c r="S237" s="11" t="s">
        <v>43</v>
      </c>
      <c r="T237" s="11" t="s">
        <v>70</v>
      </c>
      <c r="U237" s="11"/>
      <c r="V237" s="11" t="s">
        <v>55</v>
      </c>
      <c r="W237" s="11"/>
      <c r="X237" s="11" t="s">
        <v>55</v>
      </c>
      <c r="Y237" s="11" t="e">
        <f>VLOOKUP(X237,[3]!Disponibilidad[#Data],2,FALSE)</f>
        <v>#REF!</v>
      </c>
      <c r="Z237" s="18" t="s">
        <v>55</v>
      </c>
      <c r="AA237" s="11" t="s">
        <v>43</v>
      </c>
      <c r="AB237" s="11" t="s">
        <v>435</v>
      </c>
      <c r="AC237" s="11" t="s">
        <v>815</v>
      </c>
      <c r="AD237" s="11" t="s">
        <v>816</v>
      </c>
      <c r="AE237" s="11"/>
      <c r="AF237" s="11" t="s">
        <v>815</v>
      </c>
      <c r="AG237" s="11" t="s">
        <v>817</v>
      </c>
      <c r="AH237" s="29">
        <v>46203</v>
      </c>
      <c r="AI237" s="26"/>
      <c r="AJ237" s="26"/>
      <c r="AK237" s="26"/>
      <c r="AL237" s="26"/>
      <c r="AM237" s="26"/>
      <c r="AN237" s="26"/>
      <c r="AO237" s="26"/>
      <c r="AP237" s="26"/>
      <c r="AQ237" s="26"/>
      <c r="AR237" s="26"/>
      <c r="AS237" s="26"/>
      <c r="AT237" s="26"/>
      <c r="AU237" s="26"/>
      <c r="AV237" s="26"/>
      <c r="AW237" s="26"/>
      <c r="AX237" s="26"/>
      <c r="AY237" s="26"/>
      <c r="AZ237" s="26"/>
      <c r="BA237" s="26"/>
      <c r="BB237" s="26"/>
      <c r="BC237" s="26"/>
      <c r="BD237" s="26"/>
      <c r="BE237" s="26"/>
      <c r="BF237" s="26"/>
      <c r="BG237" s="26"/>
      <c r="BH237" s="26"/>
      <c r="BI237" s="26"/>
      <c r="BJ237" s="26"/>
      <c r="BK237" s="26"/>
      <c r="BL237" s="26"/>
      <c r="BM237" s="26"/>
      <c r="BN237" s="26"/>
      <c r="BO237" s="26"/>
      <c r="BP237" s="26"/>
      <c r="BQ237" s="26"/>
      <c r="BR237" s="26"/>
      <c r="BS237" s="26"/>
      <c r="BT237" s="26"/>
      <c r="BU237" s="26"/>
      <c r="BV237" s="26"/>
      <c r="BW237" s="26"/>
      <c r="BX237" s="26"/>
      <c r="BY237" s="26"/>
      <c r="BZ237" s="26"/>
      <c r="CA237" s="26"/>
      <c r="CB237" s="26"/>
      <c r="CC237" s="26"/>
      <c r="CD237" s="26"/>
      <c r="CE237" s="26"/>
      <c r="CF237" s="26"/>
      <c r="CG237" s="26"/>
      <c r="CH237" s="26"/>
      <c r="CI237" s="26"/>
      <c r="CJ237" s="26"/>
      <c r="CK237" s="26"/>
      <c r="CL237" s="26"/>
      <c r="CM237" s="26"/>
      <c r="CN237" s="26"/>
    </row>
    <row r="238" spans="1:92" s="1" customFormat="1" ht="76.5" x14ac:dyDescent="0.3">
      <c r="A238" s="11">
        <f t="shared" si="3"/>
        <v>232</v>
      </c>
      <c r="B238" s="11" t="s">
        <v>38</v>
      </c>
      <c r="C238" s="11" t="s">
        <v>308</v>
      </c>
      <c r="D238" s="11" t="s">
        <v>835</v>
      </c>
      <c r="E238" s="11" t="s">
        <v>944</v>
      </c>
      <c r="F238" s="11" t="s">
        <v>945</v>
      </c>
      <c r="G238" s="11" t="s">
        <v>43</v>
      </c>
      <c r="H238" s="11" t="s">
        <v>838</v>
      </c>
      <c r="I238" s="11" t="s">
        <v>66</v>
      </c>
      <c r="J238" s="11" t="s">
        <v>946</v>
      </c>
      <c r="K238" s="11" t="s">
        <v>483</v>
      </c>
      <c r="L238" s="11" t="s">
        <v>483</v>
      </c>
      <c r="M238" s="11" t="s">
        <v>48</v>
      </c>
      <c r="N238" s="11" t="s">
        <v>49</v>
      </c>
      <c r="O238" s="11"/>
      <c r="P238" s="11" t="s">
        <v>947</v>
      </c>
      <c r="Q238" s="11" t="s">
        <v>92</v>
      </c>
      <c r="R238" s="11" t="s">
        <v>43</v>
      </c>
      <c r="S238" s="11" t="s">
        <v>43</v>
      </c>
      <c r="T238" s="11" t="s">
        <v>70</v>
      </c>
      <c r="U238" s="11"/>
      <c r="V238" s="11" t="s">
        <v>55</v>
      </c>
      <c r="W238" s="11"/>
      <c r="X238" s="11" t="s">
        <v>55</v>
      </c>
      <c r="Y238" s="11" t="e">
        <f>VLOOKUP(X238,[3]!Disponibilidad[#Data],2,FALSE)</f>
        <v>#REF!</v>
      </c>
      <c r="Z238" s="18" t="s">
        <v>55</v>
      </c>
      <c r="AA238" s="11" t="s">
        <v>43</v>
      </c>
      <c r="AB238" s="11" t="s">
        <v>435</v>
      </c>
      <c r="AC238" s="11" t="s">
        <v>815</v>
      </c>
      <c r="AD238" s="11" t="s">
        <v>816</v>
      </c>
      <c r="AE238" s="11"/>
      <c r="AF238" s="11" t="s">
        <v>815</v>
      </c>
      <c r="AG238" s="11" t="s">
        <v>817</v>
      </c>
      <c r="AH238" s="29">
        <v>46203</v>
      </c>
      <c r="AI238" s="26"/>
      <c r="AJ238" s="26"/>
      <c r="AK238" s="26"/>
      <c r="AL238" s="26"/>
      <c r="AM238" s="26"/>
      <c r="AN238" s="26"/>
      <c r="AO238" s="26"/>
      <c r="AP238" s="26"/>
      <c r="AQ238" s="26"/>
      <c r="AR238" s="26"/>
      <c r="AS238" s="26"/>
      <c r="AT238" s="26"/>
      <c r="AU238" s="26"/>
      <c r="AV238" s="26"/>
      <c r="AW238" s="26"/>
      <c r="AX238" s="26"/>
      <c r="AY238" s="26"/>
      <c r="AZ238" s="26"/>
      <c r="BA238" s="26"/>
      <c r="BB238" s="26"/>
      <c r="BC238" s="26"/>
      <c r="BD238" s="26"/>
      <c r="BE238" s="26"/>
      <c r="BF238" s="26"/>
      <c r="BG238" s="26"/>
      <c r="BH238" s="26"/>
      <c r="BI238" s="26"/>
      <c r="BJ238" s="26"/>
      <c r="BK238" s="26"/>
      <c r="BL238" s="26"/>
      <c r="BM238" s="26"/>
      <c r="BN238" s="26"/>
      <c r="BO238" s="26"/>
      <c r="BP238" s="26"/>
      <c r="BQ238" s="26"/>
      <c r="BR238" s="26"/>
      <c r="BS238" s="26"/>
      <c r="BT238" s="26"/>
      <c r="BU238" s="26"/>
      <c r="BV238" s="26"/>
      <c r="BW238" s="26"/>
      <c r="BX238" s="26"/>
      <c r="BY238" s="26"/>
      <c r="BZ238" s="26"/>
      <c r="CA238" s="26"/>
      <c r="CB238" s="26"/>
      <c r="CC238" s="26"/>
      <c r="CD238" s="26"/>
      <c r="CE238" s="26"/>
      <c r="CF238" s="26"/>
      <c r="CG238" s="26"/>
      <c r="CH238" s="26"/>
      <c r="CI238" s="26"/>
      <c r="CJ238" s="26"/>
      <c r="CK238" s="26"/>
      <c r="CL238" s="26"/>
      <c r="CM238" s="26"/>
      <c r="CN238" s="26"/>
    </row>
    <row r="239" spans="1:92" s="1" customFormat="1" ht="306" x14ac:dyDescent="0.3">
      <c r="A239" s="11">
        <f t="shared" si="3"/>
        <v>233</v>
      </c>
      <c r="B239" s="11" t="s">
        <v>38</v>
      </c>
      <c r="C239" s="11" t="s">
        <v>308</v>
      </c>
      <c r="D239" s="11" t="s">
        <v>835</v>
      </c>
      <c r="E239" s="11" t="s">
        <v>948</v>
      </c>
      <c r="F239" s="11" t="s">
        <v>949</v>
      </c>
      <c r="G239" s="11" t="s">
        <v>43</v>
      </c>
      <c r="H239" s="11" t="s">
        <v>838</v>
      </c>
      <c r="I239" s="11" t="s">
        <v>66</v>
      </c>
      <c r="J239" s="11" t="s">
        <v>950</v>
      </c>
      <c r="K239" s="11" t="s">
        <v>483</v>
      </c>
      <c r="L239" s="11" t="s">
        <v>483</v>
      </c>
      <c r="M239" s="11" t="s">
        <v>48</v>
      </c>
      <c r="N239" s="11" t="s">
        <v>49</v>
      </c>
      <c r="O239" s="11"/>
      <c r="P239" s="11" t="s">
        <v>951</v>
      </c>
      <c r="Q239" s="11" t="s">
        <v>92</v>
      </c>
      <c r="R239" s="11" t="s">
        <v>43</v>
      </c>
      <c r="S239" s="11" t="s">
        <v>43</v>
      </c>
      <c r="T239" s="11" t="s">
        <v>70</v>
      </c>
      <c r="U239" s="11"/>
      <c r="V239" s="11" t="s">
        <v>55</v>
      </c>
      <c r="W239" s="11"/>
      <c r="X239" s="11" t="s">
        <v>55</v>
      </c>
      <c r="Y239" s="11" t="e">
        <f>VLOOKUP(X239,[3]!Disponibilidad[#Data],2,FALSE)</f>
        <v>#REF!</v>
      </c>
      <c r="Z239" s="18" t="s">
        <v>55</v>
      </c>
      <c r="AA239" s="11" t="s">
        <v>43</v>
      </c>
      <c r="AB239" s="11" t="s">
        <v>435</v>
      </c>
      <c r="AC239" s="11" t="s">
        <v>815</v>
      </c>
      <c r="AD239" s="11" t="s">
        <v>816</v>
      </c>
      <c r="AE239" s="11"/>
      <c r="AF239" s="11" t="s">
        <v>815</v>
      </c>
      <c r="AG239" s="11" t="s">
        <v>817</v>
      </c>
      <c r="AH239" s="29">
        <v>46203</v>
      </c>
      <c r="AI239" s="26"/>
      <c r="AJ239" s="26"/>
      <c r="AK239" s="26"/>
      <c r="AL239" s="26"/>
      <c r="AM239" s="26"/>
      <c r="AN239" s="26"/>
      <c r="AO239" s="26"/>
      <c r="AP239" s="26"/>
      <c r="AQ239" s="26"/>
      <c r="AR239" s="26"/>
      <c r="AS239" s="26"/>
      <c r="AT239" s="26"/>
      <c r="AU239" s="26"/>
      <c r="AV239" s="26"/>
      <c r="AW239" s="26"/>
      <c r="AX239" s="26"/>
      <c r="AY239" s="26"/>
      <c r="AZ239" s="26"/>
      <c r="BA239" s="26"/>
      <c r="BB239" s="26"/>
      <c r="BC239" s="26"/>
      <c r="BD239" s="26"/>
      <c r="BE239" s="26"/>
      <c r="BF239" s="26"/>
      <c r="BG239" s="26"/>
      <c r="BH239" s="26"/>
      <c r="BI239" s="26"/>
      <c r="BJ239" s="26"/>
      <c r="BK239" s="26"/>
      <c r="BL239" s="26"/>
      <c r="BM239" s="26"/>
      <c r="BN239" s="26"/>
      <c r="BO239" s="26"/>
      <c r="BP239" s="26"/>
      <c r="BQ239" s="26"/>
      <c r="BR239" s="26"/>
      <c r="BS239" s="26"/>
      <c r="BT239" s="26"/>
      <c r="BU239" s="26"/>
      <c r="BV239" s="26"/>
      <c r="BW239" s="26"/>
      <c r="BX239" s="26"/>
      <c r="BY239" s="26"/>
      <c r="BZ239" s="26"/>
      <c r="CA239" s="26"/>
      <c r="CB239" s="26"/>
      <c r="CC239" s="26"/>
      <c r="CD239" s="26"/>
      <c r="CE239" s="26"/>
      <c r="CF239" s="26"/>
      <c r="CG239" s="26"/>
      <c r="CH239" s="26"/>
      <c r="CI239" s="26"/>
      <c r="CJ239" s="26"/>
      <c r="CK239" s="26"/>
      <c r="CL239" s="26"/>
      <c r="CM239" s="26"/>
      <c r="CN239" s="26"/>
    </row>
    <row r="240" spans="1:92" s="1" customFormat="1" ht="102" x14ac:dyDescent="0.3">
      <c r="A240" s="11">
        <f t="shared" si="3"/>
        <v>234</v>
      </c>
      <c r="B240" s="11" t="s">
        <v>38</v>
      </c>
      <c r="C240" s="11" t="s">
        <v>308</v>
      </c>
      <c r="D240" s="11" t="s">
        <v>835</v>
      </c>
      <c r="E240" s="11" t="s">
        <v>952</v>
      </c>
      <c r="F240" s="11" t="s">
        <v>953</v>
      </c>
      <c r="G240" s="11" t="s">
        <v>43</v>
      </c>
      <c r="H240" s="11" t="s">
        <v>838</v>
      </c>
      <c r="I240" s="11" t="s">
        <v>66</v>
      </c>
      <c r="J240" s="11" t="s">
        <v>954</v>
      </c>
      <c r="K240" s="11" t="s">
        <v>483</v>
      </c>
      <c r="L240" s="11" t="s">
        <v>483</v>
      </c>
      <c r="M240" s="11" t="s">
        <v>48</v>
      </c>
      <c r="N240" s="11" t="s">
        <v>49</v>
      </c>
      <c r="O240" s="11"/>
      <c r="P240" s="11" t="s">
        <v>955</v>
      </c>
      <c r="Q240" s="11" t="s">
        <v>92</v>
      </c>
      <c r="R240" s="11" t="s">
        <v>43</v>
      </c>
      <c r="S240" s="11" t="s">
        <v>43</v>
      </c>
      <c r="T240" s="11" t="s">
        <v>70</v>
      </c>
      <c r="U240" s="11"/>
      <c r="V240" s="11" t="s">
        <v>55</v>
      </c>
      <c r="W240" s="11"/>
      <c r="X240" s="11" t="s">
        <v>55</v>
      </c>
      <c r="Y240" s="11" t="e">
        <f>VLOOKUP(X240,[3]!Disponibilidad[#Data],2,FALSE)</f>
        <v>#REF!</v>
      </c>
      <c r="Z240" s="18" t="s">
        <v>55</v>
      </c>
      <c r="AA240" s="11" t="s">
        <v>43</v>
      </c>
      <c r="AB240" s="11" t="s">
        <v>435</v>
      </c>
      <c r="AC240" s="11" t="s">
        <v>815</v>
      </c>
      <c r="AD240" s="11" t="s">
        <v>816</v>
      </c>
      <c r="AE240" s="11"/>
      <c r="AF240" s="11" t="s">
        <v>815</v>
      </c>
      <c r="AG240" s="11" t="s">
        <v>817</v>
      </c>
      <c r="AH240" s="29">
        <v>46203</v>
      </c>
      <c r="AI240" s="26"/>
      <c r="AJ240" s="26"/>
      <c r="AK240" s="26"/>
      <c r="AL240" s="26"/>
      <c r="AM240" s="26"/>
      <c r="AN240" s="26"/>
      <c r="AO240" s="26"/>
      <c r="AP240" s="26"/>
      <c r="AQ240" s="26"/>
      <c r="AR240" s="26"/>
      <c r="AS240" s="26"/>
      <c r="AT240" s="26"/>
      <c r="AU240" s="26"/>
      <c r="AV240" s="26"/>
      <c r="AW240" s="26"/>
      <c r="AX240" s="26"/>
      <c r="AY240" s="26"/>
      <c r="AZ240" s="26"/>
      <c r="BA240" s="26"/>
      <c r="BB240" s="26"/>
      <c r="BC240" s="26"/>
      <c r="BD240" s="26"/>
      <c r="BE240" s="26"/>
      <c r="BF240" s="26"/>
      <c r="BG240" s="26"/>
      <c r="BH240" s="26"/>
      <c r="BI240" s="26"/>
      <c r="BJ240" s="26"/>
      <c r="BK240" s="26"/>
      <c r="BL240" s="26"/>
      <c r="BM240" s="26"/>
      <c r="BN240" s="26"/>
      <c r="BO240" s="26"/>
      <c r="BP240" s="26"/>
      <c r="BQ240" s="26"/>
      <c r="BR240" s="26"/>
      <c r="BS240" s="26"/>
      <c r="BT240" s="26"/>
      <c r="BU240" s="26"/>
      <c r="BV240" s="26"/>
      <c r="BW240" s="26"/>
      <c r="BX240" s="26"/>
      <c r="BY240" s="26"/>
      <c r="BZ240" s="26"/>
      <c r="CA240" s="26"/>
      <c r="CB240" s="26"/>
      <c r="CC240" s="26"/>
      <c r="CD240" s="26"/>
      <c r="CE240" s="26"/>
      <c r="CF240" s="26"/>
      <c r="CG240" s="26"/>
      <c r="CH240" s="26"/>
      <c r="CI240" s="26"/>
      <c r="CJ240" s="26"/>
      <c r="CK240" s="26"/>
      <c r="CL240" s="26"/>
      <c r="CM240" s="26"/>
      <c r="CN240" s="26"/>
    </row>
    <row r="241" spans="1:92" s="1" customFormat="1" ht="114.75" x14ac:dyDescent="0.3">
      <c r="A241" s="11">
        <f t="shared" si="3"/>
        <v>235</v>
      </c>
      <c r="B241" s="11" t="s">
        <v>38</v>
      </c>
      <c r="C241" s="11" t="s">
        <v>308</v>
      </c>
      <c r="D241" s="11" t="s">
        <v>835</v>
      </c>
      <c r="E241" s="11" t="s">
        <v>956</v>
      </c>
      <c r="F241" s="11" t="s">
        <v>957</v>
      </c>
      <c r="G241" s="11" t="s">
        <v>43</v>
      </c>
      <c r="H241" s="11" t="s">
        <v>838</v>
      </c>
      <c r="I241" s="11" t="s">
        <v>66</v>
      </c>
      <c r="J241" s="11" t="s">
        <v>958</v>
      </c>
      <c r="K241" s="11" t="s">
        <v>483</v>
      </c>
      <c r="L241" s="11" t="s">
        <v>483</v>
      </c>
      <c r="M241" s="11" t="s">
        <v>48</v>
      </c>
      <c r="N241" s="11" t="s">
        <v>49</v>
      </c>
      <c r="O241" s="11"/>
      <c r="P241" s="11" t="s">
        <v>959</v>
      </c>
      <c r="Q241" s="11" t="s">
        <v>92</v>
      </c>
      <c r="R241" s="11" t="s">
        <v>43</v>
      </c>
      <c r="S241" s="11" t="s">
        <v>43</v>
      </c>
      <c r="T241" s="11" t="s">
        <v>70</v>
      </c>
      <c r="U241" s="11"/>
      <c r="V241" s="11" t="s">
        <v>55</v>
      </c>
      <c r="W241" s="11"/>
      <c r="X241" s="11" t="s">
        <v>55</v>
      </c>
      <c r="Y241" s="11" t="e">
        <f>VLOOKUP(X241,[3]!Disponibilidad[#Data],2,FALSE)</f>
        <v>#REF!</v>
      </c>
      <c r="Z241" s="18" t="s">
        <v>55</v>
      </c>
      <c r="AA241" s="11" t="s">
        <v>43</v>
      </c>
      <c r="AB241" s="11" t="s">
        <v>435</v>
      </c>
      <c r="AC241" s="11" t="s">
        <v>815</v>
      </c>
      <c r="AD241" s="11" t="s">
        <v>816</v>
      </c>
      <c r="AE241" s="11"/>
      <c r="AF241" s="11" t="s">
        <v>815</v>
      </c>
      <c r="AG241" s="11" t="s">
        <v>817</v>
      </c>
      <c r="AH241" s="29">
        <v>46203</v>
      </c>
      <c r="AI241" s="26"/>
      <c r="AJ241" s="26"/>
      <c r="AK241" s="26"/>
      <c r="AL241" s="26"/>
      <c r="AM241" s="26"/>
      <c r="AN241" s="26"/>
      <c r="AO241" s="26"/>
      <c r="AP241" s="26"/>
      <c r="AQ241" s="26"/>
      <c r="AR241" s="26"/>
      <c r="AS241" s="26"/>
      <c r="AT241" s="26"/>
      <c r="AU241" s="26"/>
      <c r="AV241" s="26"/>
      <c r="AW241" s="26"/>
      <c r="AX241" s="26"/>
      <c r="AY241" s="26"/>
      <c r="AZ241" s="26"/>
      <c r="BA241" s="26"/>
      <c r="BB241" s="26"/>
      <c r="BC241" s="26"/>
      <c r="BD241" s="26"/>
      <c r="BE241" s="26"/>
      <c r="BF241" s="26"/>
      <c r="BG241" s="26"/>
      <c r="BH241" s="26"/>
      <c r="BI241" s="26"/>
      <c r="BJ241" s="26"/>
      <c r="BK241" s="26"/>
      <c r="BL241" s="26"/>
      <c r="BM241" s="26"/>
      <c r="BN241" s="26"/>
      <c r="BO241" s="26"/>
      <c r="BP241" s="26"/>
      <c r="BQ241" s="26"/>
      <c r="BR241" s="26"/>
      <c r="BS241" s="26"/>
      <c r="BT241" s="26"/>
      <c r="BU241" s="26"/>
      <c r="BV241" s="26"/>
      <c r="BW241" s="26"/>
      <c r="BX241" s="26"/>
      <c r="BY241" s="26"/>
      <c r="BZ241" s="26"/>
      <c r="CA241" s="26"/>
      <c r="CB241" s="26"/>
      <c r="CC241" s="26"/>
      <c r="CD241" s="26"/>
      <c r="CE241" s="26"/>
      <c r="CF241" s="26"/>
      <c r="CG241" s="26"/>
      <c r="CH241" s="26"/>
      <c r="CI241" s="26"/>
      <c r="CJ241" s="26"/>
      <c r="CK241" s="26"/>
      <c r="CL241" s="26"/>
      <c r="CM241" s="26"/>
      <c r="CN241" s="26"/>
    </row>
    <row r="242" spans="1:92" s="1" customFormat="1" ht="89.25" x14ac:dyDescent="0.3">
      <c r="A242" s="11">
        <f t="shared" si="3"/>
        <v>236</v>
      </c>
      <c r="B242" s="11" t="s">
        <v>38</v>
      </c>
      <c r="C242" s="11" t="s">
        <v>308</v>
      </c>
      <c r="D242" s="11" t="s">
        <v>835</v>
      </c>
      <c r="E242" s="11" t="s">
        <v>960</v>
      </c>
      <c r="F242" s="11" t="s">
        <v>961</v>
      </c>
      <c r="G242" s="11" t="s">
        <v>43</v>
      </c>
      <c r="H242" s="11" t="s">
        <v>838</v>
      </c>
      <c r="I242" s="11" t="s">
        <v>66</v>
      </c>
      <c r="J242" s="11" t="s">
        <v>907</v>
      </c>
      <c r="K242" s="11" t="s">
        <v>483</v>
      </c>
      <c r="L242" s="11" t="s">
        <v>483</v>
      </c>
      <c r="M242" s="11" t="s">
        <v>48</v>
      </c>
      <c r="N242" s="11" t="s">
        <v>49</v>
      </c>
      <c r="O242" s="11"/>
      <c r="P242" s="11" t="s">
        <v>962</v>
      </c>
      <c r="Q242" s="11" t="s">
        <v>92</v>
      </c>
      <c r="R242" s="11" t="s">
        <v>43</v>
      </c>
      <c r="S242" s="11" t="s">
        <v>43</v>
      </c>
      <c r="T242" s="11" t="s">
        <v>70</v>
      </c>
      <c r="U242" s="11"/>
      <c r="V242" s="11" t="s">
        <v>55</v>
      </c>
      <c r="W242" s="11"/>
      <c r="X242" s="11" t="s">
        <v>55</v>
      </c>
      <c r="Y242" s="11" t="e">
        <f>VLOOKUP(X242,[3]!Disponibilidad[#Data],2,FALSE)</f>
        <v>#REF!</v>
      </c>
      <c r="Z242" s="18" t="s">
        <v>55</v>
      </c>
      <c r="AA242" s="11" t="s">
        <v>43</v>
      </c>
      <c r="AB242" s="11" t="s">
        <v>435</v>
      </c>
      <c r="AC242" s="11" t="s">
        <v>815</v>
      </c>
      <c r="AD242" s="11" t="s">
        <v>816</v>
      </c>
      <c r="AE242" s="11"/>
      <c r="AF242" s="11" t="s">
        <v>815</v>
      </c>
      <c r="AG242" s="11" t="s">
        <v>817</v>
      </c>
      <c r="AH242" s="29">
        <v>46203</v>
      </c>
      <c r="AI242" s="26"/>
      <c r="AJ242" s="26"/>
      <c r="AK242" s="26"/>
      <c r="AL242" s="26"/>
      <c r="AM242" s="26"/>
      <c r="AN242" s="26"/>
      <c r="AO242" s="26"/>
      <c r="AP242" s="26"/>
      <c r="AQ242" s="26"/>
      <c r="AR242" s="26"/>
      <c r="AS242" s="26"/>
      <c r="AT242" s="26"/>
      <c r="AU242" s="26"/>
      <c r="AV242" s="26"/>
      <c r="AW242" s="26"/>
      <c r="AX242" s="26"/>
      <c r="AY242" s="26"/>
      <c r="AZ242" s="26"/>
      <c r="BA242" s="26"/>
      <c r="BB242" s="26"/>
      <c r="BC242" s="26"/>
      <c r="BD242" s="26"/>
      <c r="BE242" s="26"/>
      <c r="BF242" s="26"/>
      <c r="BG242" s="26"/>
      <c r="BH242" s="26"/>
      <c r="BI242" s="26"/>
      <c r="BJ242" s="26"/>
      <c r="BK242" s="26"/>
      <c r="BL242" s="26"/>
      <c r="BM242" s="26"/>
      <c r="BN242" s="26"/>
      <c r="BO242" s="26"/>
      <c r="BP242" s="26"/>
      <c r="BQ242" s="26"/>
      <c r="BR242" s="26"/>
      <c r="BS242" s="26"/>
      <c r="BT242" s="26"/>
      <c r="BU242" s="26"/>
      <c r="BV242" s="26"/>
      <c r="BW242" s="26"/>
      <c r="BX242" s="26"/>
      <c r="BY242" s="26"/>
      <c r="BZ242" s="26"/>
      <c r="CA242" s="26"/>
      <c r="CB242" s="26"/>
      <c r="CC242" s="26"/>
      <c r="CD242" s="26"/>
      <c r="CE242" s="26"/>
      <c r="CF242" s="26"/>
      <c r="CG242" s="26"/>
      <c r="CH242" s="26"/>
      <c r="CI242" s="26"/>
      <c r="CJ242" s="26"/>
      <c r="CK242" s="26"/>
      <c r="CL242" s="26"/>
      <c r="CM242" s="26"/>
      <c r="CN242" s="26"/>
    </row>
    <row r="243" spans="1:92" s="1" customFormat="1" ht="89.25" x14ac:dyDescent="0.3">
      <c r="A243" s="11">
        <f t="shared" si="3"/>
        <v>237</v>
      </c>
      <c r="B243" s="11" t="s">
        <v>38</v>
      </c>
      <c r="C243" s="11" t="s">
        <v>308</v>
      </c>
      <c r="D243" s="11" t="s">
        <v>835</v>
      </c>
      <c r="E243" s="11" t="s">
        <v>963</v>
      </c>
      <c r="F243" s="11" t="s">
        <v>964</v>
      </c>
      <c r="G243" s="11" t="s">
        <v>43</v>
      </c>
      <c r="H243" s="11" t="s">
        <v>838</v>
      </c>
      <c r="I243" s="11" t="s">
        <v>66</v>
      </c>
      <c r="J243" s="11" t="s">
        <v>919</v>
      </c>
      <c r="K243" s="11" t="s">
        <v>483</v>
      </c>
      <c r="L243" s="11" t="s">
        <v>483</v>
      </c>
      <c r="M243" s="11" t="s">
        <v>48</v>
      </c>
      <c r="N243" s="11" t="s">
        <v>49</v>
      </c>
      <c r="O243" s="11"/>
      <c r="P243" s="11" t="s">
        <v>965</v>
      </c>
      <c r="Q243" s="11" t="s">
        <v>92</v>
      </c>
      <c r="R243" s="11" t="s">
        <v>43</v>
      </c>
      <c r="S243" s="11" t="s">
        <v>43</v>
      </c>
      <c r="T243" s="11" t="s">
        <v>70</v>
      </c>
      <c r="U243" s="11"/>
      <c r="V243" s="11" t="s">
        <v>55</v>
      </c>
      <c r="W243" s="11"/>
      <c r="X243" s="11" t="s">
        <v>55</v>
      </c>
      <c r="Y243" s="11" t="e">
        <f>VLOOKUP(X243,[3]!Disponibilidad[#Data],2,FALSE)</f>
        <v>#REF!</v>
      </c>
      <c r="Z243" s="18" t="s">
        <v>55</v>
      </c>
      <c r="AA243" s="11" t="s">
        <v>43</v>
      </c>
      <c r="AB243" s="11" t="s">
        <v>435</v>
      </c>
      <c r="AC243" s="11" t="s">
        <v>815</v>
      </c>
      <c r="AD243" s="11" t="s">
        <v>816</v>
      </c>
      <c r="AE243" s="11"/>
      <c r="AF243" s="11" t="s">
        <v>815</v>
      </c>
      <c r="AG243" s="11" t="s">
        <v>817</v>
      </c>
      <c r="AH243" s="29">
        <v>46203</v>
      </c>
      <c r="AI243" s="26"/>
      <c r="AJ243" s="26"/>
      <c r="AK243" s="26"/>
      <c r="AL243" s="26"/>
      <c r="AM243" s="26"/>
      <c r="AN243" s="26"/>
      <c r="AO243" s="26"/>
      <c r="AP243" s="26"/>
      <c r="AQ243" s="26"/>
      <c r="AR243" s="26"/>
      <c r="AS243" s="26"/>
      <c r="AT243" s="26"/>
      <c r="AU243" s="26"/>
      <c r="AV243" s="26"/>
      <c r="AW243" s="26"/>
      <c r="AX243" s="26"/>
      <c r="AY243" s="26"/>
      <c r="AZ243" s="26"/>
      <c r="BA243" s="26"/>
      <c r="BB243" s="26"/>
      <c r="BC243" s="26"/>
      <c r="BD243" s="26"/>
      <c r="BE243" s="26"/>
      <c r="BF243" s="26"/>
      <c r="BG243" s="26"/>
      <c r="BH243" s="26"/>
      <c r="BI243" s="26"/>
      <c r="BJ243" s="26"/>
      <c r="BK243" s="26"/>
      <c r="BL243" s="26"/>
      <c r="BM243" s="26"/>
      <c r="BN243" s="26"/>
      <c r="BO243" s="26"/>
      <c r="BP243" s="26"/>
      <c r="BQ243" s="26"/>
      <c r="BR243" s="26"/>
      <c r="BS243" s="26"/>
      <c r="BT243" s="26"/>
      <c r="BU243" s="26"/>
      <c r="BV243" s="26"/>
      <c r="BW243" s="26"/>
      <c r="BX243" s="26"/>
      <c r="BY243" s="26"/>
      <c r="BZ243" s="26"/>
      <c r="CA243" s="26"/>
      <c r="CB243" s="26"/>
      <c r="CC243" s="26"/>
      <c r="CD243" s="26"/>
      <c r="CE243" s="26"/>
      <c r="CF243" s="26"/>
      <c r="CG243" s="26"/>
      <c r="CH243" s="26"/>
      <c r="CI243" s="26"/>
      <c r="CJ243" s="26"/>
      <c r="CK243" s="26"/>
      <c r="CL243" s="26"/>
      <c r="CM243" s="26"/>
      <c r="CN243" s="26"/>
    </row>
    <row r="244" spans="1:92" s="1" customFormat="1" ht="76.5" x14ac:dyDescent="0.3">
      <c r="A244" s="11">
        <f t="shared" si="3"/>
        <v>238</v>
      </c>
      <c r="B244" s="11" t="s">
        <v>38</v>
      </c>
      <c r="C244" s="11" t="s">
        <v>308</v>
      </c>
      <c r="D244" s="11" t="s">
        <v>835</v>
      </c>
      <c r="E244" s="11" t="s">
        <v>966</v>
      </c>
      <c r="F244" s="11" t="s">
        <v>967</v>
      </c>
      <c r="G244" s="11" t="s">
        <v>43</v>
      </c>
      <c r="H244" s="11" t="s">
        <v>838</v>
      </c>
      <c r="I244" s="11" t="s">
        <v>453</v>
      </c>
      <c r="J244" s="11" t="s">
        <v>968</v>
      </c>
      <c r="K244" s="11" t="s">
        <v>483</v>
      </c>
      <c r="L244" s="11" t="s">
        <v>483</v>
      </c>
      <c r="M244" s="11" t="s">
        <v>48</v>
      </c>
      <c r="N244" s="11" t="s">
        <v>49</v>
      </c>
      <c r="O244" s="11"/>
      <c r="P244" s="11" t="s">
        <v>969</v>
      </c>
      <c r="Q244" s="11" t="s">
        <v>92</v>
      </c>
      <c r="R244" s="11" t="s">
        <v>43</v>
      </c>
      <c r="S244" s="11" t="s">
        <v>43</v>
      </c>
      <c r="T244" s="11" t="s">
        <v>70</v>
      </c>
      <c r="U244" s="11"/>
      <c r="V244" s="11" t="s">
        <v>55</v>
      </c>
      <c r="W244" s="11"/>
      <c r="X244" s="11" t="s">
        <v>55</v>
      </c>
      <c r="Y244" s="11" t="e">
        <f>VLOOKUP(X244,[3]!Disponibilidad[#Data],2,FALSE)</f>
        <v>#REF!</v>
      </c>
      <c r="Z244" s="18" t="s">
        <v>55</v>
      </c>
      <c r="AA244" s="11" t="s">
        <v>43</v>
      </c>
      <c r="AB244" s="11" t="s">
        <v>435</v>
      </c>
      <c r="AC244" s="11" t="s">
        <v>815</v>
      </c>
      <c r="AD244" s="11" t="s">
        <v>816</v>
      </c>
      <c r="AE244" s="11"/>
      <c r="AF244" s="11" t="s">
        <v>815</v>
      </c>
      <c r="AG244" s="11" t="s">
        <v>817</v>
      </c>
      <c r="AH244" s="29">
        <v>46203</v>
      </c>
      <c r="AI244" s="26"/>
      <c r="AJ244" s="26"/>
      <c r="AK244" s="26"/>
      <c r="AL244" s="26"/>
      <c r="AM244" s="26"/>
      <c r="AN244" s="26"/>
      <c r="AO244" s="26"/>
      <c r="AP244" s="26"/>
      <c r="AQ244" s="26"/>
      <c r="AR244" s="26"/>
      <c r="AS244" s="26"/>
      <c r="AT244" s="26"/>
      <c r="AU244" s="26"/>
      <c r="AV244" s="26"/>
      <c r="AW244" s="26"/>
      <c r="AX244" s="26"/>
      <c r="AY244" s="26"/>
      <c r="AZ244" s="26"/>
      <c r="BA244" s="26"/>
      <c r="BB244" s="26"/>
      <c r="BC244" s="26"/>
      <c r="BD244" s="26"/>
      <c r="BE244" s="26"/>
      <c r="BF244" s="26"/>
      <c r="BG244" s="26"/>
      <c r="BH244" s="26"/>
      <c r="BI244" s="26"/>
      <c r="BJ244" s="26"/>
      <c r="BK244" s="26"/>
      <c r="BL244" s="26"/>
      <c r="BM244" s="26"/>
      <c r="BN244" s="26"/>
      <c r="BO244" s="26"/>
      <c r="BP244" s="26"/>
      <c r="BQ244" s="26"/>
      <c r="BR244" s="26"/>
      <c r="BS244" s="26"/>
      <c r="BT244" s="26"/>
      <c r="BU244" s="26"/>
      <c r="BV244" s="26"/>
      <c r="BW244" s="26"/>
      <c r="BX244" s="26"/>
      <c r="BY244" s="26"/>
      <c r="BZ244" s="26"/>
      <c r="CA244" s="26"/>
      <c r="CB244" s="26"/>
      <c r="CC244" s="26"/>
      <c r="CD244" s="26"/>
      <c r="CE244" s="26"/>
      <c r="CF244" s="26"/>
      <c r="CG244" s="26"/>
      <c r="CH244" s="26"/>
      <c r="CI244" s="26"/>
      <c r="CJ244" s="26"/>
      <c r="CK244" s="26"/>
      <c r="CL244" s="26"/>
      <c r="CM244" s="26"/>
      <c r="CN244" s="26"/>
    </row>
    <row r="245" spans="1:92" s="1" customFormat="1" ht="127.5" x14ac:dyDescent="0.3">
      <c r="A245" s="11">
        <f t="shared" si="3"/>
        <v>239</v>
      </c>
      <c r="B245" s="11" t="s">
        <v>38</v>
      </c>
      <c r="C245" s="11" t="s">
        <v>308</v>
      </c>
      <c r="D245" s="11" t="s">
        <v>835</v>
      </c>
      <c r="E245" s="11" t="s">
        <v>970</v>
      </c>
      <c r="F245" s="11" t="s">
        <v>971</v>
      </c>
      <c r="G245" s="11" t="s">
        <v>43</v>
      </c>
      <c r="H245" s="11" t="s">
        <v>838</v>
      </c>
      <c r="I245" s="11" t="s">
        <v>66</v>
      </c>
      <c r="J245" s="11" t="s">
        <v>972</v>
      </c>
      <c r="K245" s="11" t="s">
        <v>483</v>
      </c>
      <c r="L245" s="11" t="s">
        <v>483</v>
      </c>
      <c r="M245" s="11" t="s">
        <v>48</v>
      </c>
      <c r="N245" s="11" t="s">
        <v>49</v>
      </c>
      <c r="O245" s="11"/>
      <c r="P245" s="11" t="s">
        <v>973</v>
      </c>
      <c r="Q245" s="11" t="s">
        <v>92</v>
      </c>
      <c r="R245" s="11" t="s">
        <v>43</v>
      </c>
      <c r="S245" s="11" t="s">
        <v>43</v>
      </c>
      <c r="T245" s="11" t="s">
        <v>70</v>
      </c>
      <c r="U245" s="11"/>
      <c r="V245" s="11" t="s">
        <v>55</v>
      </c>
      <c r="W245" s="11"/>
      <c r="X245" s="11" t="s">
        <v>55</v>
      </c>
      <c r="Y245" s="11" t="e">
        <f>VLOOKUP(X245,[3]!Disponibilidad[#Data],2,FALSE)</f>
        <v>#REF!</v>
      </c>
      <c r="Z245" s="18" t="s">
        <v>55</v>
      </c>
      <c r="AA245" s="11" t="s">
        <v>43</v>
      </c>
      <c r="AB245" s="11" t="s">
        <v>435</v>
      </c>
      <c r="AC245" s="11" t="s">
        <v>815</v>
      </c>
      <c r="AD245" s="11" t="s">
        <v>816</v>
      </c>
      <c r="AE245" s="11"/>
      <c r="AF245" s="11" t="s">
        <v>815</v>
      </c>
      <c r="AG245" s="11" t="s">
        <v>817</v>
      </c>
      <c r="AH245" s="29">
        <v>46203</v>
      </c>
      <c r="AI245" s="26"/>
      <c r="AJ245" s="26"/>
      <c r="AK245" s="26"/>
      <c r="AL245" s="26"/>
      <c r="AM245" s="26"/>
      <c r="AN245" s="26"/>
      <c r="AO245" s="26"/>
      <c r="AP245" s="26"/>
      <c r="AQ245" s="26"/>
      <c r="AR245" s="26"/>
      <c r="AS245" s="26"/>
      <c r="AT245" s="26"/>
      <c r="AU245" s="26"/>
      <c r="AV245" s="26"/>
      <c r="AW245" s="26"/>
      <c r="AX245" s="26"/>
      <c r="AY245" s="26"/>
      <c r="AZ245" s="26"/>
      <c r="BA245" s="26"/>
      <c r="BB245" s="26"/>
      <c r="BC245" s="26"/>
      <c r="BD245" s="26"/>
      <c r="BE245" s="26"/>
      <c r="BF245" s="26"/>
      <c r="BG245" s="26"/>
      <c r="BH245" s="26"/>
      <c r="BI245" s="26"/>
      <c r="BJ245" s="26"/>
      <c r="BK245" s="26"/>
      <c r="BL245" s="26"/>
      <c r="BM245" s="26"/>
      <c r="BN245" s="26"/>
      <c r="BO245" s="26"/>
      <c r="BP245" s="26"/>
      <c r="BQ245" s="26"/>
      <c r="BR245" s="26"/>
      <c r="BS245" s="26"/>
      <c r="BT245" s="26"/>
      <c r="BU245" s="26"/>
      <c r="BV245" s="26"/>
      <c r="BW245" s="26"/>
      <c r="BX245" s="26"/>
      <c r="BY245" s="26"/>
      <c r="BZ245" s="26"/>
      <c r="CA245" s="26"/>
      <c r="CB245" s="26"/>
      <c r="CC245" s="26"/>
      <c r="CD245" s="26"/>
      <c r="CE245" s="26"/>
      <c r="CF245" s="26"/>
      <c r="CG245" s="26"/>
      <c r="CH245" s="26"/>
      <c r="CI245" s="26"/>
      <c r="CJ245" s="26"/>
      <c r="CK245" s="26"/>
      <c r="CL245" s="26"/>
      <c r="CM245" s="26"/>
      <c r="CN245" s="26"/>
    </row>
    <row r="246" spans="1:92" s="1" customFormat="1" ht="102" x14ac:dyDescent="0.3">
      <c r="A246" s="11">
        <f t="shared" si="3"/>
        <v>240</v>
      </c>
      <c r="B246" s="11" t="s">
        <v>38</v>
      </c>
      <c r="C246" s="11" t="s">
        <v>308</v>
      </c>
      <c r="D246" s="11" t="s">
        <v>835</v>
      </c>
      <c r="E246" s="11" t="s">
        <v>974</v>
      </c>
      <c r="F246" s="11" t="s">
        <v>975</v>
      </c>
      <c r="G246" s="11" t="s">
        <v>43</v>
      </c>
      <c r="H246" s="11" t="s">
        <v>838</v>
      </c>
      <c r="I246" s="11" t="s">
        <v>468</v>
      </c>
      <c r="J246" s="11" t="s">
        <v>891</v>
      </c>
      <c r="K246" s="11" t="s">
        <v>483</v>
      </c>
      <c r="L246" s="11" t="s">
        <v>483</v>
      </c>
      <c r="M246" s="11" t="s">
        <v>48</v>
      </c>
      <c r="N246" s="11" t="s">
        <v>49</v>
      </c>
      <c r="O246" s="11"/>
      <c r="P246" s="11" t="s">
        <v>976</v>
      </c>
      <c r="Q246" s="11" t="s">
        <v>92</v>
      </c>
      <c r="R246" s="11" t="s">
        <v>43</v>
      </c>
      <c r="S246" s="11" t="s">
        <v>43</v>
      </c>
      <c r="T246" s="11" t="s">
        <v>70</v>
      </c>
      <c r="U246" s="11"/>
      <c r="V246" s="11" t="s">
        <v>55</v>
      </c>
      <c r="W246" s="11"/>
      <c r="X246" s="11" t="s">
        <v>55</v>
      </c>
      <c r="Y246" s="11" t="e">
        <f>VLOOKUP(X246,[3]!Disponibilidad[#Data],2,FALSE)</f>
        <v>#REF!</v>
      </c>
      <c r="Z246" s="18" t="s">
        <v>55</v>
      </c>
      <c r="AA246" s="11" t="s">
        <v>43</v>
      </c>
      <c r="AB246" s="11" t="s">
        <v>435</v>
      </c>
      <c r="AC246" s="11" t="s">
        <v>815</v>
      </c>
      <c r="AD246" s="11" t="s">
        <v>816</v>
      </c>
      <c r="AE246" s="11"/>
      <c r="AF246" s="11" t="s">
        <v>815</v>
      </c>
      <c r="AG246" s="11" t="s">
        <v>817</v>
      </c>
      <c r="AH246" s="29">
        <v>46203</v>
      </c>
      <c r="AI246" s="26"/>
      <c r="AJ246" s="26"/>
      <c r="AK246" s="26"/>
      <c r="AL246" s="26"/>
      <c r="AM246" s="26"/>
      <c r="AN246" s="26"/>
      <c r="AO246" s="26"/>
      <c r="AP246" s="26"/>
      <c r="AQ246" s="26"/>
      <c r="AR246" s="26"/>
      <c r="AS246" s="26"/>
      <c r="AT246" s="26"/>
      <c r="AU246" s="26"/>
      <c r="AV246" s="26"/>
      <c r="AW246" s="26"/>
      <c r="AX246" s="26"/>
      <c r="AY246" s="26"/>
      <c r="AZ246" s="26"/>
      <c r="BA246" s="26"/>
      <c r="BB246" s="26"/>
      <c r="BC246" s="26"/>
      <c r="BD246" s="26"/>
      <c r="BE246" s="26"/>
      <c r="BF246" s="26"/>
      <c r="BG246" s="26"/>
      <c r="BH246" s="26"/>
      <c r="BI246" s="26"/>
      <c r="BJ246" s="26"/>
      <c r="BK246" s="26"/>
      <c r="BL246" s="26"/>
      <c r="BM246" s="26"/>
      <c r="BN246" s="26"/>
      <c r="BO246" s="26"/>
      <c r="BP246" s="26"/>
      <c r="BQ246" s="26"/>
      <c r="BR246" s="26"/>
      <c r="BS246" s="26"/>
      <c r="BT246" s="26"/>
      <c r="BU246" s="26"/>
      <c r="BV246" s="26"/>
      <c r="BW246" s="26"/>
      <c r="BX246" s="26"/>
      <c r="BY246" s="26"/>
      <c r="BZ246" s="26"/>
      <c r="CA246" s="26"/>
      <c r="CB246" s="26"/>
      <c r="CC246" s="26"/>
      <c r="CD246" s="26"/>
      <c r="CE246" s="26"/>
      <c r="CF246" s="26"/>
      <c r="CG246" s="26"/>
      <c r="CH246" s="26"/>
      <c r="CI246" s="26"/>
      <c r="CJ246" s="26"/>
      <c r="CK246" s="26"/>
      <c r="CL246" s="26"/>
      <c r="CM246" s="26"/>
      <c r="CN246" s="26"/>
    </row>
    <row r="247" spans="1:92" s="1" customFormat="1" ht="369.75" x14ac:dyDescent="0.3">
      <c r="A247" s="11">
        <f t="shared" si="3"/>
        <v>241</v>
      </c>
      <c r="B247" s="11" t="s">
        <v>38</v>
      </c>
      <c r="C247" s="11" t="s">
        <v>308</v>
      </c>
      <c r="D247" s="11" t="s">
        <v>977</v>
      </c>
      <c r="E247" s="11" t="s">
        <v>978</v>
      </c>
      <c r="F247" s="55" t="s">
        <v>979</v>
      </c>
      <c r="G247" s="11"/>
      <c r="H247" s="11" t="s">
        <v>980</v>
      </c>
      <c r="I247" s="11" t="s">
        <v>45</v>
      </c>
      <c r="J247" s="55" t="s">
        <v>981</v>
      </c>
      <c r="K247" s="11" t="s">
        <v>483</v>
      </c>
      <c r="L247" s="11" t="s">
        <v>483</v>
      </c>
      <c r="M247" s="11" t="s">
        <v>48</v>
      </c>
      <c r="N247" s="11" t="s">
        <v>49</v>
      </c>
      <c r="O247" s="11"/>
      <c r="P247" s="11" t="s">
        <v>982</v>
      </c>
      <c r="Q247" s="11" t="s">
        <v>92</v>
      </c>
      <c r="R247" s="11" t="s">
        <v>43</v>
      </c>
      <c r="S247" s="11" t="s">
        <v>43</v>
      </c>
      <c r="T247" s="11" t="s">
        <v>70</v>
      </c>
      <c r="U247" s="11" t="e">
        <f>VLOOKUP(T247,[3]!Confidencialidad[#Data],2,FALSE)</f>
        <v>#REF!</v>
      </c>
      <c r="V247" s="11" t="s">
        <v>55</v>
      </c>
      <c r="W247" s="11" t="e">
        <f>VLOOKUP(V247,[3]!Integridad[#Data],2,FALSE)</f>
        <v>#REF!</v>
      </c>
      <c r="X247" s="11" t="s">
        <v>55</v>
      </c>
      <c r="Y247" s="11" t="e">
        <f>VLOOKUP(X247,[3]!Disponibilidad[#Data],2,FALSE)</f>
        <v>#REF!</v>
      </c>
      <c r="Z247" s="18" t="s">
        <v>55</v>
      </c>
      <c r="AA247" s="11" t="s">
        <v>43</v>
      </c>
      <c r="AB247" s="11" t="s">
        <v>435</v>
      </c>
      <c r="AC247" s="11" t="s">
        <v>815</v>
      </c>
      <c r="AD247" s="11" t="s">
        <v>816</v>
      </c>
      <c r="AE247" s="11"/>
      <c r="AF247" s="11" t="s">
        <v>815</v>
      </c>
      <c r="AG247" s="11" t="s">
        <v>817</v>
      </c>
      <c r="AH247" s="29">
        <v>46203</v>
      </c>
      <c r="AI247" s="26"/>
      <c r="AJ247" s="26"/>
      <c r="AK247" s="26"/>
      <c r="AL247" s="26"/>
      <c r="AM247" s="26"/>
      <c r="AN247" s="26"/>
      <c r="AO247" s="26"/>
      <c r="AP247" s="26"/>
      <c r="AQ247" s="26"/>
      <c r="AR247" s="26"/>
      <c r="AS247" s="26"/>
      <c r="AT247" s="26"/>
      <c r="AU247" s="26"/>
      <c r="AV247" s="26"/>
      <c r="AW247" s="26"/>
      <c r="AX247" s="26"/>
      <c r="AY247" s="26"/>
      <c r="AZ247" s="26"/>
      <c r="BA247" s="26"/>
      <c r="BB247" s="26"/>
      <c r="BC247" s="26"/>
      <c r="BD247" s="26"/>
      <c r="BE247" s="26"/>
      <c r="BF247" s="26"/>
      <c r="BG247" s="26"/>
      <c r="BH247" s="26"/>
      <c r="BI247" s="26"/>
      <c r="BJ247" s="26"/>
      <c r="BK247" s="26"/>
      <c r="BL247" s="26"/>
      <c r="BM247" s="26"/>
      <c r="BN247" s="26"/>
      <c r="BO247" s="26"/>
      <c r="BP247" s="26"/>
      <c r="BQ247" s="26"/>
      <c r="BR247" s="26"/>
      <c r="BS247" s="26"/>
      <c r="BT247" s="26"/>
      <c r="BU247" s="26"/>
      <c r="BV247" s="26"/>
      <c r="BW247" s="26"/>
      <c r="BX247" s="26"/>
      <c r="BY247" s="26"/>
      <c r="BZ247" s="26"/>
      <c r="CA247" s="26"/>
      <c r="CB247" s="26"/>
      <c r="CC247" s="26"/>
      <c r="CD247" s="26"/>
      <c r="CE247" s="26"/>
      <c r="CF247" s="26"/>
      <c r="CG247" s="26"/>
      <c r="CH247" s="26"/>
      <c r="CI247" s="26"/>
      <c r="CJ247" s="26"/>
      <c r="CK247" s="26"/>
      <c r="CL247" s="26"/>
      <c r="CM247" s="26"/>
      <c r="CN247" s="26"/>
    </row>
    <row r="248" spans="1:92" s="1" customFormat="1" ht="153.75" customHeight="1" x14ac:dyDescent="0.3">
      <c r="A248" s="11">
        <f t="shared" si="3"/>
        <v>242</v>
      </c>
      <c r="B248" s="11" t="s">
        <v>38</v>
      </c>
      <c r="C248" s="11" t="s">
        <v>308</v>
      </c>
      <c r="D248" s="11" t="s">
        <v>977</v>
      </c>
      <c r="E248" s="11" t="s">
        <v>983</v>
      </c>
      <c r="F248" s="55" t="s">
        <v>984</v>
      </c>
      <c r="G248" s="11" t="s">
        <v>43</v>
      </c>
      <c r="H248" s="11" t="s">
        <v>980</v>
      </c>
      <c r="I248" s="11" t="s">
        <v>45</v>
      </c>
      <c r="J248" s="55" t="s">
        <v>985</v>
      </c>
      <c r="K248" s="11" t="s">
        <v>483</v>
      </c>
      <c r="L248" s="11" t="s">
        <v>483</v>
      </c>
      <c r="M248" s="11" t="s">
        <v>48</v>
      </c>
      <c r="N248" s="11" t="s">
        <v>49</v>
      </c>
      <c r="O248" s="11"/>
      <c r="P248" s="11" t="s">
        <v>986</v>
      </c>
      <c r="Q248" s="11" t="s">
        <v>92</v>
      </c>
      <c r="R248" s="11" t="s">
        <v>43</v>
      </c>
      <c r="S248" s="11" t="s">
        <v>43</v>
      </c>
      <c r="T248" s="11" t="s">
        <v>70</v>
      </c>
      <c r="U248" s="11" t="e">
        <f>VLOOKUP(T248,[3]!Confidencialidad[#Data],2,FALSE)</f>
        <v>#REF!</v>
      </c>
      <c r="V248" s="11" t="s">
        <v>55</v>
      </c>
      <c r="W248" s="11" t="e">
        <f>VLOOKUP(V248,[3]!Integridad[#Data],2,FALSE)</f>
        <v>#REF!</v>
      </c>
      <c r="X248" s="11" t="s">
        <v>55</v>
      </c>
      <c r="Y248" s="11" t="e">
        <f>VLOOKUP(X248,[3]!Disponibilidad[#Data],2,FALSE)</f>
        <v>#REF!</v>
      </c>
      <c r="Z248" s="18" t="s">
        <v>55</v>
      </c>
      <c r="AA248" s="11" t="s">
        <v>43</v>
      </c>
      <c r="AB248" s="11" t="s">
        <v>435</v>
      </c>
      <c r="AC248" s="11" t="s">
        <v>815</v>
      </c>
      <c r="AD248" s="11" t="s">
        <v>816</v>
      </c>
      <c r="AE248" s="11"/>
      <c r="AF248" s="11" t="s">
        <v>815</v>
      </c>
      <c r="AG248" s="11" t="s">
        <v>817</v>
      </c>
      <c r="AH248" s="29">
        <v>46203</v>
      </c>
      <c r="AI248" s="26"/>
      <c r="AJ248" s="26"/>
      <c r="AK248" s="26"/>
      <c r="AL248" s="26"/>
      <c r="AM248" s="26"/>
      <c r="AN248" s="26"/>
      <c r="AO248" s="26"/>
      <c r="AP248" s="26"/>
      <c r="AQ248" s="26"/>
      <c r="AR248" s="26"/>
      <c r="AS248" s="26"/>
      <c r="AT248" s="26"/>
      <c r="AU248" s="26"/>
      <c r="AV248" s="26"/>
      <c r="AW248" s="26"/>
      <c r="AX248" s="26"/>
      <c r="AY248" s="26"/>
      <c r="AZ248" s="26"/>
      <c r="BA248" s="26"/>
      <c r="BB248" s="26"/>
      <c r="BC248" s="26"/>
      <c r="BD248" s="26"/>
      <c r="BE248" s="26"/>
      <c r="BF248" s="26"/>
      <c r="BG248" s="26"/>
      <c r="BH248" s="26"/>
      <c r="BI248" s="26"/>
      <c r="BJ248" s="26"/>
      <c r="BK248" s="26"/>
      <c r="BL248" s="26"/>
      <c r="BM248" s="26"/>
      <c r="BN248" s="26"/>
      <c r="BO248" s="26"/>
      <c r="BP248" s="26"/>
      <c r="BQ248" s="26"/>
      <c r="BR248" s="26"/>
      <c r="BS248" s="26"/>
      <c r="BT248" s="26"/>
      <c r="BU248" s="26"/>
      <c r="BV248" s="26"/>
      <c r="BW248" s="26"/>
      <c r="BX248" s="26"/>
      <c r="BY248" s="26"/>
      <c r="BZ248" s="26"/>
      <c r="CA248" s="26"/>
      <c r="CB248" s="26"/>
      <c r="CC248" s="26"/>
      <c r="CD248" s="26"/>
      <c r="CE248" s="26"/>
      <c r="CF248" s="26"/>
      <c r="CG248" s="26"/>
      <c r="CH248" s="26"/>
      <c r="CI248" s="26"/>
      <c r="CJ248" s="26"/>
      <c r="CK248" s="26"/>
      <c r="CL248" s="26"/>
      <c r="CM248" s="26"/>
      <c r="CN248" s="26"/>
    </row>
    <row r="249" spans="1:92" s="1" customFormat="1" ht="141" customHeight="1" x14ac:dyDescent="0.3">
      <c r="A249" s="11">
        <f t="shared" si="3"/>
        <v>243</v>
      </c>
      <c r="B249" s="11" t="s">
        <v>38</v>
      </c>
      <c r="C249" s="11" t="s">
        <v>308</v>
      </c>
      <c r="D249" s="11" t="s">
        <v>977</v>
      </c>
      <c r="E249" s="11" t="s">
        <v>987</v>
      </c>
      <c r="F249" s="55" t="s">
        <v>988</v>
      </c>
      <c r="G249" s="11" t="s">
        <v>43</v>
      </c>
      <c r="H249" s="11" t="s">
        <v>980</v>
      </c>
      <c r="I249" s="11" t="s">
        <v>45</v>
      </c>
      <c r="J249" s="55" t="s">
        <v>989</v>
      </c>
      <c r="K249" s="11" t="s">
        <v>483</v>
      </c>
      <c r="L249" s="11" t="s">
        <v>483</v>
      </c>
      <c r="M249" s="11" t="s">
        <v>48</v>
      </c>
      <c r="N249" s="11" t="s">
        <v>67</v>
      </c>
      <c r="O249" s="11"/>
      <c r="P249" s="11" t="s">
        <v>990</v>
      </c>
      <c r="Q249" s="11" t="s">
        <v>92</v>
      </c>
      <c r="R249" s="11" t="s">
        <v>43</v>
      </c>
      <c r="S249" s="11" t="s">
        <v>43</v>
      </c>
      <c r="T249" s="11" t="s">
        <v>70</v>
      </c>
      <c r="U249" s="11" t="e">
        <f>VLOOKUP(T249,[3]!Confidencialidad[#Data],2,FALSE)</f>
        <v>#REF!</v>
      </c>
      <c r="V249" s="11" t="s">
        <v>55</v>
      </c>
      <c r="W249" s="11" t="e">
        <f>VLOOKUP(V249,[3]!Integridad[#Data],2,FALSE)</f>
        <v>#REF!</v>
      </c>
      <c r="X249" s="11" t="s">
        <v>55</v>
      </c>
      <c r="Y249" s="11" t="e">
        <f>VLOOKUP(X249,[3]!Disponibilidad[#Data],2,FALSE)</f>
        <v>#REF!</v>
      </c>
      <c r="Z249" s="18" t="s">
        <v>55</v>
      </c>
      <c r="AA249" s="11" t="s">
        <v>43</v>
      </c>
      <c r="AB249" s="11" t="s">
        <v>435</v>
      </c>
      <c r="AC249" s="11" t="s">
        <v>815</v>
      </c>
      <c r="AD249" s="11" t="s">
        <v>816</v>
      </c>
      <c r="AE249" s="11"/>
      <c r="AF249" s="11" t="s">
        <v>815</v>
      </c>
      <c r="AG249" s="11" t="s">
        <v>817</v>
      </c>
      <c r="AH249" s="29">
        <v>46203</v>
      </c>
      <c r="AI249" s="26"/>
      <c r="AJ249" s="26"/>
      <c r="AK249" s="26"/>
      <c r="AL249" s="26"/>
      <c r="AM249" s="26"/>
      <c r="AN249" s="26"/>
      <c r="AO249" s="26"/>
      <c r="AP249" s="26"/>
      <c r="AQ249" s="26"/>
      <c r="AR249" s="26"/>
      <c r="AS249" s="26"/>
      <c r="AT249" s="26"/>
      <c r="AU249" s="26"/>
      <c r="AV249" s="26"/>
      <c r="AW249" s="26"/>
      <c r="AX249" s="26"/>
      <c r="AY249" s="26"/>
      <c r="AZ249" s="26"/>
      <c r="BA249" s="26"/>
      <c r="BB249" s="26"/>
      <c r="BC249" s="26"/>
      <c r="BD249" s="26"/>
      <c r="BE249" s="26"/>
      <c r="BF249" s="26"/>
      <c r="BG249" s="26"/>
      <c r="BH249" s="26"/>
      <c r="BI249" s="26"/>
      <c r="BJ249" s="26"/>
      <c r="BK249" s="26"/>
      <c r="BL249" s="26"/>
      <c r="BM249" s="26"/>
      <c r="BN249" s="26"/>
      <c r="BO249" s="26"/>
      <c r="BP249" s="26"/>
      <c r="BQ249" s="26"/>
      <c r="BR249" s="26"/>
      <c r="BS249" s="26"/>
      <c r="BT249" s="26"/>
      <c r="BU249" s="26"/>
      <c r="BV249" s="26"/>
      <c r="BW249" s="26"/>
      <c r="BX249" s="26"/>
      <c r="BY249" s="26"/>
      <c r="BZ249" s="26"/>
      <c r="CA249" s="26"/>
      <c r="CB249" s="26"/>
      <c r="CC249" s="26"/>
      <c r="CD249" s="26"/>
      <c r="CE249" s="26"/>
      <c r="CF249" s="26"/>
      <c r="CG249" s="26"/>
      <c r="CH249" s="26"/>
      <c r="CI249" s="26"/>
      <c r="CJ249" s="26"/>
      <c r="CK249" s="26"/>
      <c r="CL249" s="26"/>
      <c r="CM249" s="26"/>
      <c r="CN249" s="26"/>
    </row>
    <row r="250" spans="1:92" s="1" customFormat="1" ht="357" x14ac:dyDescent="0.3">
      <c r="A250" s="11">
        <f t="shared" si="3"/>
        <v>244</v>
      </c>
      <c r="B250" s="11" t="s">
        <v>38</v>
      </c>
      <c r="C250" s="11" t="s">
        <v>308</v>
      </c>
      <c r="D250" s="11" t="s">
        <v>977</v>
      </c>
      <c r="E250" s="11" t="s">
        <v>991</v>
      </c>
      <c r="F250" s="55" t="s">
        <v>992</v>
      </c>
      <c r="G250" s="11" t="s">
        <v>43</v>
      </c>
      <c r="H250" s="11" t="s">
        <v>980</v>
      </c>
      <c r="I250" s="11" t="s">
        <v>45</v>
      </c>
      <c r="J250" s="55" t="s">
        <v>993</v>
      </c>
      <c r="K250" s="11" t="s">
        <v>483</v>
      </c>
      <c r="L250" s="11" t="s">
        <v>483</v>
      </c>
      <c r="M250" s="11" t="s">
        <v>48</v>
      </c>
      <c r="N250" s="11" t="s">
        <v>67</v>
      </c>
      <c r="O250" s="11"/>
      <c r="P250" s="11" t="s">
        <v>994</v>
      </c>
      <c r="Q250" s="11" t="s">
        <v>92</v>
      </c>
      <c r="R250" s="11" t="s">
        <v>43</v>
      </c>
      <c r="S250" s="11" t="s">
        <v>43</v>
      </c>
      <c r="T250" s="11" t="s">
        <v>70</v>
      </c>
      <c r="U250" s="11" t="e">
        <f>VLOOKUP(T250,[3]!Confidencialidad[#Data],2,FALSE)</f>
        <v>#REF!</v>
      </c>
      <c r="V250" s="11" t="s">
        <v>55</v>
      </c>
      <c r="W250" s="11" t="e">
        <f>VLOOKUP(V250,[3]!Integridad[#Data],2,FALSE)</f>
        <v>#REF!</v>
      </c>
      <c r="X250" s="11" t="s">
        <v>55</v>
      </c>
      <c r="Y250" s="11" t="e">
        <f>VLOOKUP(X250,[3]!Disponibilidad[#Data],2,FALSE)</f>
        <v>#REF!</v>
      </c>
      <c r="Z250" s="18" t="s">
        <v>55</v>
      </c>
      <c r="AA250" s="11" t="s">
        <v>43</v>
      </c>
      <c r="AB250" s="11" t="s">
        <v>435</v>
      </c>
      <c r="AC250" s="11" t="s">
        <v>815</v>
      </c>
      <c r="AD250" s="11" t="s">
        <v>816</v>
      </c>
      <c r="AE250" s="11"/>
      <c r="AF250" s="11" t="s">
        <v>815</v>
      </c>
      <c r="AG250" s="11" t="s">
        <v>817</v>
      </c>
      <c r="AH250" s="29">
        <v>46203</v>
      </c>
      <c r="AI250" s="26"/>
      <c r="AJ250" s="26"/>
      <c r="AK250" s="26"/>
      <c r="AL250" s="26"/>
      <c r="AM250" s="26"/>
      <c r="AN250" s="26"/>
      <c r="AO250" s="26"/>
      <c r="AP250" s="26"/>
      <c r="AQ250" s="26"/>
      <c r="AR250" s="26"/>
      <c r="AS250" s="26"/>
      <c r="AT250" s="26"/>
      <c r="AU250" s="26"/>
      <c r="AV250" s="26"/>
      <c r="AW250" s="26"/>
      <c r="AX250" s="26"/>
      <c r="AY250" s="26"/>
      <c r="AZ250" s="26"/>
      <c r="BA250" s="26"/>
      <c r="BB250" s="26"/>
      <c r="BC250" s="26"/>
      <c r="BD250" s="26"/>
      <c r="BE250" s="26"/>
      <c r="BF250" s="26"/>
      <c r="BG250" s="26"/>
      <c r="BH250" s="26"/>
      <c r="BI250" s="26"/>
      <c r="BJ250" s="26"/>
      <c r="BK250" s="26"/>
      <c r="BL250" s="26"/>
      <c r="BM250" s="26"/>
      <c r="BN250" s="26"/>
      <c r="BO250" s="26"/>
      <c r="BP250" s="26"/>
      <c r="BQ250" s="26"/>
      <c r="BR250" s="26"/>
      <c r="BS250" s="26"/>
      <c r="BT250" s="26"/>
      <c r="BU250" s="26"/>
      <c r="BV250" s="26"/>
      <c r="BW250" s="26"/>
      <c r="BX250" s="26"/>
      <c r="BY250" s="26"/>
      <c r="BZ250" s="26"/>
      <c r="CA250" s="26"/>
      <c r="CB250" s="26"/>
      <c r="CC250" s="26"/>
      <c r="CD250" s="26"/>
      <c r="CE250" s="26"/>
      <c r="CF250" s="26"/>
      <c r="CG250" s="26"/>
      <c r="CH250" s="26"/>
      <c r="CI250" s="26"/>
      <c r="CJ250" s="26"/>
      <c r="CK250" s="26"/>
      <c r="CL250" s="26"/>
      <c r="CM250" s="26"/>
      <c r="CN250" s="26"/>
    </row>
    <row r="251" spans="1:92" s="1" customFormat="1" ht="78.75" customHeight="1" x14ac:dyDescent="0.3">
      <c r="A251" s="11">
        <f t="shared" si="3"/>
        <v>245</v>
      </c>
      <c r="B251" s="11" t="s">
        <v>38</v>
      </c>
      <c r="C251" s="11" t="s">
        <v>308</v>
      </c>
      <c r="D251" s="11" t="s">
        <v>977</v>
      </c>
      <c r="E251" s="11" t="s">
        <v>995</v>
      </c>
      <c r="F251" s="55" t="s">
        <v>996</v>
      </c>
      <c r="G251" s="11" t="s">
        <v>43</v>
      </c>
      <c r="H251" s="11" t="s">
        <v>980</v>
      </c>
      <c r="I251" s="11" t="s">
        <v>45</v>
      </c>
      <c r="J251" s="55" t="s">
        <v>1346</v>
      </c>
      <c r="K251" s="11" t="s">
        <v>483</v>
      </c>
      <c r="L251" s="11" t="s">
        <v>483</v>
      </c>
      <c r="M251" s="11" t="s">
        <v>48</v>
      </c>
      <c r="N251" s="11" t="s">
        <v>67</v>
      </c>
      <c r="O251" s="11"/>
      <c r="P251" s="11" t="s">
        <v>997</v>
      </c>
      <c r="Q251" s="11" t="s">
        <v>92</v>
      </c>
      <c r="R251" s="11" t="s">
        <v>43</v>
      </c>
      <c r="S251" s="11" t="s">
        <v>43</v>
      </c>
      <c r="T251" s="11" t="s">
        <v>70</v>
      </c>
      <c r="U251" s="11" t="e">
        <f>VLOOKUP(T251,[3]!Confidencialidad[#Data],2,FALSE)</f>
        <v>#REF!</v>
      </c>
      <c r="V251" s="11" t="s">
        <v>55</v>
      </c>
      <c r="W251" s="11" t="e">
        <f>VLOOKUP(V251,[3]!Integridad[#Data],2,FALSE)</f>
        <v>#REF!</v>
      </c>
      <c r="X251" s="11" t="s">
        <v>55</v>
      </c>
      <c r="Y251" s="11" t="e">
        <f>VLOOKUP(X251,[3]!Disponibilidad[#Data],2,FALSE)</f>
        <v>#REF!</v>
      </c>
      <c r="Z251" s="18" t="s">
        <v>55</v>
      </c>
      <c r="AA251" s="11" t="s">
        <v>43</v>
      </c>
      <c r="AB251" s="11" t="s">
        <v>435</v>
      </c>
      <c r="AC251" s="11" t="s">
        <v>815</v>
      </c>
      <c r="AD251" s="11" t="s">
        <v>816</v>
      </c>
      <c r="AE251" s="11"/>
      <c r="AF251" s="11" t="s">
        <v>815</v>
      </c>
      <c r="AG251" s="11" t="s">
        <v>817</v>
      </c>
      <c r="AH251" s="29">
        <v>46203</v>
      </c>
      <c r="AI251" s="26"/>
      <c r="AJ251" s="26"/>
      <c r="AK251" s="26"/>
      <c r="AL251" s="26"/>
      <c r="AM251" s="26"/>
      <c r="AN251" s="26"/>
      <c r="AO251" s="26"/>
      <c r="AP251" s="26"/>
      <c r="AQ251" s="26"/>
      <c r="AR251" s="26"/>
      <c r="AS251" s="26"/>
      <c r="AT251" s="26"/>
      <c r="AU251" s="26"/>
      <c r="AV251" s="26"/>
      <c r="AW251" s="26"/>
      <c r="AX251" s="26"/>
      <c r="AY251" s="26"/>
      <c r="AZ251" s="26"/>
      <c r="BA251" s="26"/>
      <c r="BB251" s="26"/>
      <c r="BC251" s="26"/>
      <c r="BD251" s="26"/>
      <c r="BE251" s="26"/>
      <c r="BF251" s="26"/>
      <c r="BG251" s="26"/>
      <c r="BH251" s="26"/>
      <c r="BI251" s="26"/>
      <c r="BJ251" s="26"/>
      <c r="BK251" s="26"/>
      <c r="BL251" s="26"/>
      <c r="BM251" s="26"/>
      <c r="BN251" s="26"/>
      <c r="BO251" s="26"/>
      <c r="BP251" s="26"/>
      <c r="BQ251" s="26"/>
      <c r="BR251" s="26"/>
      <c r="BS251" s="26"/>
      <c r="BT251" s="26"/>
      <c r="BU251" s="26"/>
      <c r="BV251" s="26"/>
      <c r="BW251" s="26"/>
      <c r="BX251" s="26"/>
      <c r="BY251" s="26"/>
      <c r="BZ251" s="26"/>
      <c r="CA251" s="26"/>
      <c r="CB251" s="26"/>
      <c r="CC251" s="26"/>
      <c r="CD251" s="26"/>
      <c r="CE251" s="26"/>
      <c r="CF251" s="26"/>
      <c r="CG251" s="26"/>
      <c r="CH251" s="26"/>
      <c r="CI251" s="26"/>
      <c r="CJ251" s="26"/>
      <c r="CK251" s="26"/>
      <c r="CL251" s="26"/>
      <c r="CM251" s="26"/>
      <c r="CN251" s="26"/>
    </row>
    <row r="252" spans="1:92" s="1" customFormat="1" ht="216.75" x14ac:dyDescent="0.3">
      <c r="A252" s="11">
        <f t="shared" si="3"/>
        <v>246</v>
      </c>
      <c r="B252" s="11" t="s">
        <v>38</v>
      </c>
      <c r="C252" s="11" t="s">
        <v>308</v>
      </c>
      <c r="D252" s="11" t="s">
        <v>977</v>
      </c>
      <c r="E252" s="11" t="s">
        <v>998</v>
      </c>
      <c r="F252" s="55" t="s">
        <v>999</v>
      </c>
      <c r="G252" s="11" t="s">
        <v>43</v>
      </c>
      <c r="H252" s="11" t="s">
        <v>980</v>
      </c>
      <c r="I252" s="11" t="s">
        <v>45</v>
      </c>
      <c r="J252" s="55" t="s">
        <v>1000</v>
      </c>
      <c r="K252" s="11" t="s">
        <v>483</v>
      </c>
      <c r="L252" s="11" t="s">
        <v>483</v>
      </c>
      <c r="M252" s="11" t="s">
        <v>48</v>
      </c>
      <c r="N252" s="11" t="s">
        <v>67</v>
      </c>
      <c r="O252" s="11"/>
      <c r="P252" s="11" t="s">
        <v>1001</v>
      </c>
      <c r="Q252" s="11" t="s">
        <v>92</v>
      </c>
      <c r="R252" s="11" t="s">
        <v>43</v>
      </c>
      <c r="S252" s="11" t="s">
        <v>43</v>
      </c>
      <c r="T252" s="11" t="s">
        <v>70</v>
      </c>
      <c r="U252" s="11" t="e">
        <f>VLOOKUP(T252,[3]!Confidencialidad[#Data],2,FALSE)</f>
        <v>#REF!</v>
      </c>
      <c r="V252" s="11" t="s">
        <v>55</v>
      </c>
      <c r="W252" s="11" t="e">
        <f>VLOOKUP(V252,[3]!Integridad[#Data],2,FALSE)</f>
        <v>#REF!</v>
      </c>
      <c r="X252" s="11" t="s">
        <v>55</v>
      </c>
      <c r="Y252" s="11" t="e">
        <f>VLOOKUP(X252,[3]!Disponibilidad[#Data],2,FALSE)</f>
        <v>#REF!</v>
      </c>
      <c r="Z252" s="18" t="s">
        <v>55</v>
      </c>
      <c r="AA252" s="11" t="s">
        <v>43</v>
      </c>
      <c r="AB252" s="11" t="s">
        <v>435</v>
      </c>
      <c r="AC252" s="11" t="s">
        <v>815</v>
      </c>
      <c r="AD252" s="11" t="s">
        <v>816</v>
      </c>
      <c r="AE252" s="11"/>
      <c r="AF252" s="11" t="s">
        <v>815</v>
      </c>
      <c r="AG252" s="11" t="s">
        <v>817</v>
      </c>
      <c r="AH252" s="29">
        <v>46203</v>
      </c>
      <c r="AI252" s="26"/>
      <c r="AJ252" s="26"/>
      <c r="AK252" s="26"/>
      <c r="AL252" s="26"/>
      <c r="AM252" s="26"/>
      <c r="AN252" s="26"/>
      <c r="AO252" s="26"/>
      <c r="AP252" s="26"/>
      <c r="AQ252" s="26"/>
      <c r="AR252" s="26"/>
      <c r="AS252" s="26"/>
      <c r="AT252" s="26"/>
      <c r="AU252" s="26"/>
      <c r="AV252" s="26"/>
      <c r="AW252" s="26"/>
      <c r="AX252" s="26"/>
      <c r="AY252" s="26"/>
      <c r="AZ252" s="26"/>
      <c r="BA252" s="26"/>
      <c r="BB252" s="26"/>
      <c r="BC252" s="26"/>
      <c r="BD252" s="26"/>
      <c r="BE252" s="26"/>
      <c r="BF252" s="26"/>
      <c r="BG252" s="26"/>
      <c r="BH252" s="26"/>
      <c r="BI252" s="26"/>
      <c r="BJ252" s="26"/>
      <c r="BK252" s="26"/>
      <c r="BL252" s="26"/>
      <c r="BM252" s="26"/>
      <c r="BN252" s="26"/>
      <c r="BO252" s="26"/>
      <c r="BP252" s="26"/>
      <c r="BQ252" s="26"/>
      <c r="BR252" s="26"/>
      <c r="BS252" s="26"/>
      <c r="BT252" s="26"/>
      <c r="BU252" s="26"/>
      <c r="BV252" s="26"/>
      <c r="BW252" s="26"/>
      <c r="BX252" s="26"/>
      <c r="BY252" s="26"/>
      <c r="BZ252" s="26"/>
      <c r="CA252" s="26"/>
      <c r="CB252" s="26"/>
      <c r="CC252" s="26"/>
      <c r="CD252" s="26"/>
      <c r="CE252" s="26"/>
      <c r="CF252" s="26"/>
      <c r="CG252" s="26"/>
      <c r="CH252" s="26"/>
      <c r="CI252" s="26"/>
      <c r="CJ252" s="26"/>
      <c r="CK252" s="26"/>
      <c r="CL252" s="26"/>
      <c r="CM252" s="26"/>
      <c r="CN252" s="26"/>
    </row>
    <row r="253" spans="1:92" s="1" customFormat="1" ht="409.5" x14ac:dyDescent="0.3">
      <c r="A253" s="11">
        <f t="shared" si="3"/>
        <v>247</v>
      </c>
      <c r="B253" s="11" t="s">
        <v>38</v>
      </c>
      <c r="C253" s="11" t="s">
        <v>308</v>
      </c>
      <c r="D253" s="11" t="s">
        <v>977</v>
      </c>
      <c r="E253" s="11" t="s">
        <v>1002</v>
      </c>
      <c r="F253" s="55" t="s">
        <v>1003</v>
      </c>
      <c r="G253" s="11" t="s">
        <v>43</v>
      </c>
      <c r="H253" s="11" t="s">
        <v>980</v>
      </c>
      <c r="I253" s="11" t="s">
        <v>45</v>
      </c>
      <c r="J253" s="55" t="s">
        <v>1004</v>
      </c>
      <c r="K253" s="11" t="s">
        <v>483</v>
      </c>
      <c r="L253" s="11" t="s">
        <v>483</v>
      </c>
      <c r="M253" s="11" t="s">
        <v>48</v>
      </c>
      <c r="N253" s="11" t="s">
        <v>67</v>
      </c>
      <c r="O253" s="11"/>
      <c r="P253" s="11" t="s">
        <v>994</v>
      </c>
      <c r="Q253" s="11" t="s">
        <v>92</v>
      </c>
      <c r="R253" s="11" t="s">
        <v>43</v>
      </c>
      <c r="S253" s="11" t="s">
        <v>43</v>
      </c>
      <c r="T253" s="11" t="s">
        <v>70</v>
      </c>
      <c r="U253" s="11" t="e">
        <f>VLOOKUP(T253,[3]!Confidencialidad[#Data],2,FALSE)</f>
        <v>#REF!</v>
      </c>
      <c r="V253" s="11" t="s">
        <v>55</v>
      </c>
      <c r="W253" s="11" t="e">
        <f>VLOOKUP(V253,[3]!Integridad[#Data],2,FALSE)</f>
        <v>#REF!</v>
      </c>
      <c r="X253" s="11" t="s">
        <v>55</v>
      </c>
      <c r="Y253" s="11" t="e">
        <f>VLOOKUP(X253,[3]!Disponibilidad[#Data],2,FALSE)</f>
        <v>#REF!</v>
      </c>
      <c r="Z253" s="18" t="s">
        <v>55</v>
      </c>
      <c r="AA253" s="11" t="s">
        <v>43</v>
      </c>
      <c r="AB253" s="11" t="s">
        <v>435</v>
      </c>
      <c r="AC253" s="11" t="s">
        <v>815</v>
      </c>
      <c r="AD253" s="11" t="s">
        <v>816</v>
      </c>
      <c r="AE253" s="11"/>
      <c r="AF253" s="11" t="s">
        <v>815</v>
      </c>
      <c r="AG253" s="11" t="s">
        <v>817</v>
      </c>
      <c r="AH253" s="29">
        <v>46203</v>
      </c>
      <c r="AI253" s="26"/>
      <c r="AJ253" s="26"/>
      <c r="AK253" s="26"/>
      <c r="AL253" s="26"/>
      <c r="AM253" s="26"/>
      <c r="AN253" s="26"/>
      <c r="AO253" s="26"/>
      <c r="AP253" s="26"/>
      <c r="AQ253" s="26"/>
      <c r="AR253" s="26"/>
      <c r="AS253" s="26"/>
      <c r="AT253" s="26"/>
      <c r="AU253" s="26"/>
      <c r="AV253" s="26"/>
      <c r="AW253" s="26"/>
      <c r="AX253" s="26"/>
      <c r="AY253" s="26"/>
      <c r="AZ253" s="26"/>
      <c r="BA253" s="26"/>
      <c r="BB253" s="26"/>
      <c r="BC253" s="26"/>
      <c r="BD253" s="26"/>
      <c r="BE253" s="26"/>
      <c r="BF253" s="26"/>
      <c r="BG253" s="26"/>
      <c r="BH253" s="26"/>
      <c r="BI253" s="26"/>
      <c r="BJ253" s="26"/>
      <c r="BK253" s="26"/>
      <c r="BL253" s="26"/>
      <c r="BM253" s="26"/>
      <c r="BN253" s="26"/>
      <c r="BO253" s="26"/>
      <c r="BP253" s="26"/>
      <c r="BQ253" s="26"/>
      <c r="BR253" s="26"/>
      <c r="BS253" s="26"/>
      <c r="BT253" s="26"/>
      <c r="BU253" s="26"/>
      <c r="BV253" s="26"/>
      <c r="BW253" s="26"/>
      <c r="BX253" s="26"/>
      <c r="BY253" s="26"/>
      <c r="BZ253" s="26"/>
      <c r="CA253" s="26"/>
      <c r="CB253" s="26"/>
      <c r="CC253" s="26"/>
      <c r="CD253" s="26"/>
      <c r="CE253" s="26"/>
      <c r="CF253" s="26"/>
      <c r="CG253" s="26"/>
      <c r="CH253" s="26"/>
      <c r="CI253" s="26"/>
      <c r="CJ253" s="26"/>
      <c r="CK253" s="26"/>
      <c r="CL253" s="26"/>
      <c r="CM253" s="26"/>
      <c r="CN253" s="26"/>
    </row>
    <row r="254" spans="1:92" s="1" customFormat="1" ht="204" x14ac:dyDescent="0.3">
      <c r="A254" s="11">
        <f t="shared" si="3"/>
        <v>248</v>
      </c>
      <c r="B254" s="11" t="s">
        <v>38</v>
      </c>
      <c r="C254" s="11" t="s">
        <v>308</v>
      </c>
      <c r="D254" s="11" t="s">
        <v>977</v>
      </c>
      <c r="E254" s="11" t="s">
        <v>1005</v>
      </c>
      <c r="F254" s="55" t="s">
        <v>1006</v>
      </c>
      <c r="G254" s="11" t="s">
        <v>43</v>
      </c>
      <c r="H254" s="11" t="s">
        <v>980</v>
      </c>
      <c r="I254" s="11" t="s">
        <v>45</v>
      </c>
      <c r="J254" s="29" t="s">
        <v>1007</v>
      </c>
      <c r="K254" s="11" t="s">
        <v>483</v>
      </c>
      <c r="L254" s="11" t="s">
        <v>483</v>
      </c>
      <c r="M254" s="11" t="s">
        <v>48</v>
      </c>
      <c r="N254" s="11" t="s">
        <v>67</v>
      </c>
      <c r="O254" s="11"/>
      <c r="P254" s="11" t="s">
        <v>1008</v>
      </c>
      <c r="Q254" s="11" t="s">
        <v>92</v>
      </c>
      <c r="R254" s="11" t="s">
        <v>43</v>
      </c>
      <c r="S254" s="11" t="s">
        <v>43</v>
      </c>
      <c r="T254" s="11" t="s">
        <v>70</v>
      </c>
      <c r="U254" s="11" t="e">
        <f>VLOOKUP(T254,[3]!Confidencialidad[#Data],2,FALSE)</f>
        <v>#REF!</v>
      </c>
      <c r="V254" s="11" t="s">
        <v>55</v>
      </c>
      <c r="W254" s="11" t="e">
        <f>VLOOKUP(V254,[3]!Integridad[#Data],2,FALSE)</f>
        <v>#REF!</v>
      </c>
      <c r="X254" s="11" t="s">
        <v>55</v>
      </c>
      <c r="Y254" s="11" t="e">
        <f>VLOOKUP(X254,[3]!Disponibilidad[#Data],2,FALSE)</f>
        <v>#REF!</v>
      </c>
      <c r="Z254" s="18" t="s">
        <v>55</v>
      </c>
      <c r="AA254" s="11" t="s">
        <v>43</v>
      </c>
      <c r="AB254" s="11" t="s">
        <v>435</v>
      </c>
      <c r="AC254" s="11" t="s">
        <v>815</v>
      </c>
      <c r="AD254" s="11" t="s">
        <v>816</v>
      </c>
      <c r="AE254" s="11"/>
      <c r="AF254" s="11" t="s">
        <v>815</v>
      </c>
      <c r="AG254" s="11" t="s">
        <v>817</v>
      </c>
      <c r="AH254" s="29">
        <v>46203</v>
      </c>
      <c r="AI254" s="26"/>
      <c r="AJ254" s="26"/>
      <c r="AK254" s="26"/>
      <c r="AL254" s="26"/>
      <c r="AM254" s="26"/>
      <c r="AN254" s="26"/>
      <c r="AO254" s="26"/>
      <c r="AP254" s="26"/>
      <c r="AQ254" s="26"/>
      <c r="AR254" s="26"/>
      <c r="AS254" s="26"/>
      <c r="AT254" s="26"/>
      <c r="AU254" s="26"/>
      <c r="AV254" s="26"/>
      <c r="AW254" s="26"/>
      <c r="AX254" s="26"/>
      <c r="AY254" s="26"/>
      <c r="AZ254" s="26"/>
      <c r="BA254" s="26"/>
      <c r="BB254" s="26"/>
      <c r="BC254" s="26"/>
      <c r="BD254" s="26"/>
      <c r="BE254" s="26"/>
      <c r="BF254" s="26"/>
      <c r="BG254" s="26"/>
      <c r="BH254" s="26"/>
      <c r="BI254" s="26"/>
      <c r="BJ254" s="26"/>
      <c r="BK254" s="26"/>
      <c r="BL254" s="26"/>
      <c r="BM254" s="26"/>
      <c r="BN254" s="26"/>
      <c r="BO254" s="26"/>
      <c r="BP254" s="26"/>
      <c r="BQ254" s="26"/>
      <c r="BR254" s="26"/>
      <c r="BS254" s="26"/>
      <c r="BT254" s="26"/>
      <c r="BU254" s="26"/>
      <c r="BV254" s="26"/>
      <c r="BW254" s="26"/>
      <c r="BX254" s="26"/>
      <c r="BY254" s="26"/>
      <c r="BZ254" s="26"/>
      <c r="CA254" s="26"/>
      <c r="CB254" s="26"/>
      <c r="CC254" s="26"/>
      <c r="CD254" s="26"/>
      <c r="CE254" s="26"/>
      <c r="CF254" s="26"/>
      <c r="CG254" s="26"/>
      <c r="CH254" s="26"/>
      <c r="CI254" s="26"/>
      <c r="CJ254" s="26"/>
      <c r="CK254" s="26"/>
      <c r="CL254" s="26"/>
      <c r="CM254" s="26"/>
      <c r="CN254" s="26"/>
    </row>
    <row r="255" spans="1:92" s="1" customFormat="1" ht="63.75" x14ac:dyDescent="0.3">
      <c r="A255" s="11">
        <f t="shared" si="3"/>
        <v>249</v>
      </c>
      <c r="B255" s="11" t="s">
        <v>38</v>
      </c>
      <c r="C255" s="11" t="s">
        <v>308</v>
      </c>
      <c r="D255" s="11" t="s">
        <v>1009</v>
      </c>
      <c r="E255" s="11" t="s">
        <v>1010</v>
      </c>
      <c r="F255" s="56" t="s">
        <v>1011</v>
      </c>
      <c r="G255" s="11" t="s">
        <v>43</v>
      </c>
      <c r="H255" s="11" t="s">
        <v>1012</v>
      </c>
      <c r="I255" s="11" t="s">
        <v>66</v>
      </c>
      <c r="J255" s="29" t="s">
        <v>1013</v>
      </c>
      <c r="K255" s="11" t="s">
        <v>483</v>
      </c>
      <c r="L255" s="11" t="s">
        <v>483</v>
      </c>
      <c r="M255" s="11" t="s">
        <v>48</v>
      </c>
      <c r="N255" s="11" t="s">
        <v>67</v>
      </c>
      <c r="O255" s="11"/>
      <c r="P255" s="11" t="s">
        <v>1014</v>
      </c>
      <c r="Q255" s="11" t="s">
        <v>92</v>
      </c>
      <c r="R255" s="11" t="s">
        <v>43</v>
      </c>
      <c r="S255" s="11" t="s">
        <v>43</v>
      </c>
      <c r="T255" s="11" t="s">
        <v>70</v>
      </c>
      <c r="U255" s="11" t="e">
        <f>VLOOKUP(T255,[3]!Confidencialidad[#Data],2,FALSE)</f>
        <v>#REF!</v>
      </c>
      <c r="V255" s="11" t="s">
        <v>55</v>
      </c>
      <c r="W255" s="11" t="e">
        <f>VLOOKUP(V255,[3]!Integridad[#Data],2,FALSE)</f>
        <v>#REF!</v>
      </c>
      <c r="X255" s="11" t="s">
        <v>55</v>
      </c>
      <c r="Y255" s="11" t="e">
        <f>VLOOKUP(X255,[3]!Disponibilidad[#Data],2,FALSE)</f>
        <v>#REF!</v>
      </c>
      <c r="Z255" s="18" t="s">
        <v>55</v>
      </c>
      <c r="AA255" s="11" t="s">
        <v>43</v>
      </c>
      <c r="AB255" s="11" t="s">
        <v>435</v>
      </c>
      <c r="AC255" s="11" t="s">
        <v>815</v>
      </c>
      <c r="AD255" s="11" t="s">
        <v>816</v>
      </c>
      <c r="AE255" s="11"/>
      <c r="AF255" s="11" t="s">
        <v>815</v>
      </c>
      <c r="AG255" s="11" t="s">
        <v>1015</v>
      </c>
      <c r="AH255" s="29">
        <v>46203</v>
      </c>
      <c r="AI255" s="26"/>
      <c r="AJ255" s="26"/>
      <c r="AK255" s="26"/>
      <c r="AL255" s="26"/>
      <c r="AM255" s="26"/>
      <c r="AN255" s="26"/>
      <c r="AO255" s="26"/>
      <c r="AP255" s="26"/>
      <c r="AQ255" s="26"/>
      <c r="AR255" s="26"/>
      <c r="AS255" s="26"/>
      <c r="AT255" s="26"/>
      <c r="AU255" s="26"/>
      <c r="AV255" s="26"/>
      <c r="AW255" s="26"/>
      <c r="AX255" s="26"/>
      <c r="AY255" s="26"/>
      <c r="AZ255" s="26"/>
      <c r="BA255" s="26"/>
      <c r="BB255" s="26"/>
      <c r="BC255" s="26"/>
      <c r="BD255" s="26"/>
      <c r="BE255" s="26"/>
      <c r="BF255" s="26"/>
      <c r="BG255" s="26"/>
      <c r="BH255" s="26"/>
      <c r="BI255" s="26"/>
      <c r="BJ255" s="26"/>
      <c r="BK255" s="26"/>
      <c r="BL255" s="26"/>
      <c r="BM255" s="26"/>
      <c r="BN255" s="26"/>
      <c r="BO255" s="26"/>
      <c r="BP255" s="26"/>
      <c r="BQ255" s="26"/>
      <c r="BR255" s="26"/>
      <c r="BS255" s="26"/>
      <c r="BT255" s="26"/>
      <c r="BU255" s="26"/>
      <c r="BV255" s="26"/>
      <c r="BW255" s="26"/>
      <c r="BX255" s="26"/>
      <c r="BY255" s="26"/>
      <c r="BZ255" s="26"/>
      <c r="CA255" s="26"/>
      <c r="CB255" s="26"/>
      <c r="CC255" s="26"/>
      <c r="CD255" s="26"/>
      <c r="CE255" s="26"/>
      <c r="CF255" s="26"/>
      <c r="CG255" s="26"/>
      <c r="CH255" s="26"/>
      <c r="CI255" s="26"/>
      <c r="CJ255" s="26"/>
      <c r="CK255" s="26"/>
      <c r="CL255" s="26"/>
      <c r="CM255" s="26"/>
      <c r="CN255" s="26"/>
    </row>
    <row r="256" spans="1:92" s="17" customFormat="1" ht="191.25" x14ac:dyDescent="0.25">
      <c r="A256" s="11">
        <f t="shared" si="3"/>
        <v>250</v>
      </c>
      <c r="B256" s="18" t="s">
        <v>38</v>
      </c>
      <c r="C256" s="18" t="s">
        <v>309</v>
      </c>
      <c r="D256" s="18" t="s">
        <v>327</v>
      </c>
      <c r="E256" s="18" t="s">
        <v>1016</v>
      </c>
      <c r="F256" s="18" t="s">
        <v>1017</v>
      </c>
      <c r="G256" s="18" t="s">
        <v>43</v>
      </c>
      <c r="H256" s="18" t="s">
        <v>1018</v>
      </c>
      <c r="I256" s="18" t="s">
        <v>45</v>
      </c>
      <c r="J256" s="20">
        <v>45917</v>
      </c>
      <c r="K256" s="18" t="s">
        <v>480</v>
      </c>
      <c r="L256" s="18" t="s">
        <v>480</v>
      </c>
      <c r="M256" s="18" t="s">
        <v>48</v>
      </c>
      <c r="N256" s="18" t="s">
        <v>67</v>
      </c>
      <c r="O256" s="18" t="s">
        <v>1019</v>
      </c>
      <c r="P256" s="18" t="s">
        <v>1020</v>
      </c>
      <c r="Q256" s="18" t="s">
        <v>69</v>
      </c>
      <c r="R256" s="18" t="s">
        <v>43</v>
      </c>
      <c r="S256" s="18" t="s">
        <v>43</v>
      </c>
      <c r="T256" s="18" t="s">
        <v>70</v>
      </c>
      <c r="U256" s="18">
        <v>1</v>
      </c>
      <c r="V256" s="18" t="s">
        <v>445</v>
      </c>
      <c r="W256" s="18">
        <v>1</v>
      </c>
      <c r="X256" s="18" t="s">
        <v>445</v>
      </c>
      <c r="Y256" s="18">
        <v>1</v>
      </c>
      <c r="Z256" s="18" t="s">
        <v>445</v>
      </c>
      <c r="AA256" s="18" t="s">
        <v>53</v>
      </c>
      <c r="AB256" s="18" t="s">
        <v>40</v>
      </c>
      <c r="AC256" s="18" t="s">
        <v>522</v>
      </c>
      <c r="AD256" s="18" t="s">
        <v>1021</v>
      </c>
      <c r="AE256" s="18" t="s">
        <v>522</v>
      </c>
      <c r="AF256" s="18" t="s">
        <v>522</v>
      </c>
      <c r="AG256" s="18" t="s">
        <v>522</v>
      </c>
      <c r="AH256" s="20">
        <v>46207</v>
      </c>
    </row>
    <row r="257" spans="1:34" s="17" customFormat="1" ht="114.75" x14ac:dyDescent="0.25">
      <c r="A257" s="11">
        <f t="shared" si="3"/>
        <v>251</v>
      </c>
      <c r="B257" s="18" t="s">
        <v>38</v>
      </c>
      <c r="C257" s="18" t="s">
        <v>309</v>
      </c>
      <c r="D257" s="18" t="s">
        <v>344</v>
      </c>
      <c r="E257" s="18" t="s">
        <v>1022</v>
      </c>
      <c r="F257" s="18" t="s">
        <v>1023</v>
      </c>
      <c r="G257" s="18" t="s">
        <v>43</v>
      </c>
      <c r="H257" s="18" t="s">
        <v>1024</v>
      </c>
      <c r="I257" s="18" t="s">
        <v>45</v>
      </c>
      <c r="J257" s="20">
        <v>45917</v>
      </c>
      <c r="K257" s="18" t="s">
        <v>480</v>
      </c>
      <c r="L257" s="18" t="s">
        <v>47</v>
      </c>
      <c r="M257" s="18" t="s">
        <v>48</v>
      </c>
      <c r="N257" s="18" t="s">
        <v>67</v>
      </c>
      <c r="O257" s="18" t="s">
        <v>1019</v>
      </c>
      <c r="P257" s="18" t="s">
        <v>1025</v>
      </c>
      <c r="Q257" s="18" t="s">
        <v>92</v>
      </c>
      <c r="R257" s="18" t="s">
        <v>43</v>
      </c>
      <c r="S257" s="18" t="s">
        <v>43</v>
      </c>
      <c r="T257" s="18" t="s">
        <v>70</v>
      </c>
      <c r="U257" s="18">
        <v>1</v>
      </c>
      <c r="V257" s="18" t="s">
        <v>445</v>
      </c>
      <c r="W257" s="18">
        <v>1</v>
      </c>
      <c r="X257" s="18" t="s">
        <v>445</v>
      </c>
      <c r="Y257" s="18">
        <v>1</v>
      </c>
      <c r="Z257" s="18" t="s">
        <v>445</v>
      </c>
      <c r="AA257" s="18" t="s">
        <v>53</v>
      </c>
      <c r="AB257" s="18" t="s">
        <v>40</v>
      </c>
      <c r="AC257" s="18" t="s">
        <v>522</v>
      </c>
      <c r="AD257" s="18" t="s">
        <v>1021</v>
      </c>
      <c r="AE257" s="18" t="s">
        <v>522</v>
      </c>
      <c r="AF257" s="18" t="s">
        <v>522</v>
      </c>
      <c r="AG257" s="18" t="s">
        <v>522</v>
      </c>
      <c r="AH257" s="20">
        <v>46207</v>
      </c>
    </row>
    <row r="258" spans="1:34" s="17" customFormat="1" ht="114.75" x14ac:dyDescent="0.25">
      <c r="A258" s="11">
        <f t="shared" si="3"/>
        <v>252</v>
      </c>
      <c r="B258" s="18" t="s">
        <v>38</v>
      </c>
      <c r="C258" s="18" t="s">
        <v>309</v>
      </c>
      <c r="D258" s="18" t="s">
        <v>355</v>
      </c>
      <c r="E258" s="18" t="s">
        <v>1026</v>
      </c>
      <c r="F258" s="18" t="s">
        <v>1027</v>
      </c>
      <c r="G258" s="18" t="s">
        <v>43</v>
      </c>
      <c r="H258" s="18" t="s">
        <v>1028</v>
      </c>
      <c r="I258" s="18" t="s">
        <v>66</v>
      </c>
      <c r="J258" s="20">
        <v>45917</v>
      </c>
      <c r="K258" s="18" t="s">
        <v>480</v>
      </c>
      <c r="L258" s="18" t="s">
        <v>47</v>
      </c>
      <c r="M258" s="18" t="s">
        <v>48</v>
      </c>
      <c r="N258" s="18" t="s">
        <v>67</v>
      </c>
      <c r="O258" s="18" t="s">
        <v>1019</v>
      </c>
      <c r="P258" s="18" t="s">
        <v>1029</v>
      </c>
      <c r="Q258" s="18" t="s">
        <v>69</v>
      </c>
      <c r="R258" s="18" t="s">
        <v>43</v>
      </c>
      <c r="S258" s="18" t="s">
        <v>53</v>
      </c>
      <c r="T258" s="18" t="s">
        <v>70</v>
      </c>
      <c r="U258" s="18">
        <v>1</v>
      </c>
      <c r="V258" s="18" t="s">
        <v>71</v>
      </c>
      <c r="W258" s="18">
        <v>2</v>
      </c>
      <c r="X258" s="18" t="s">
        <v>445</v>
      </c>
      <c r="Y258" s="18">
        <v>1</v>
      </c>
      <c r="Z258" s="18" t="s">
        <v>71</v>
      </c>
      <c r="AA258" s="18" t="s">
        <v>53</v>
      </c>
      <c r="AB258" s="18" t="s">
        <v>40</v>
      </c>
      <c r="AC258" s="18" t="s">
        <v>522</v>
      </c>
      <c r="AD258" s="18" t="s">
        <v>522</v>
      </c>
      <c r="AE258" s="18" t="s">
        <v>522</v>
      </c>
      <c r="AF258" s="18" t="s">
        <v>522</v>
      </c>
      <c r="AG258" s="18" t="s">
        <v>522</v>
      </c>
      <c r="AH258" s="20">
        <v>46207</v>
      </c>
    </row>
    <row r="259" spans="1:34" s="17" customFormat="1" ht="114.75" x14ac:dyDescent="0.25">
      <c r="A259" s="11">
        <f t="shared" si="3"/>
        <v>253</v>
      </c>
      <c r="B259" s="18" t="s">
        <v>38</v>
      </c>
      <c r="C259" s="18" t="s">
        <v>309</v>
      </c>
      <c r="D259" s="18" t="s">
        <v>366</v>
      </c>
      <c r="E259" s="18" t="s">
        <v>1030</v>
      </c>
      <c r="F259" s="18" t="s">
        <v>1031</v>
      </c>
      <c r="G259" s="18" t="s">
        <v>53</v>
      </c>
      <c r="H259" s="18" t="s">
        <v>1028</v>
      </c>
      <c r="I259" s="18" t="s">
        <v>453</v>
      </c>
      <c r="J259" s="20">
        <v>45291</v>
      </c>
      <c r="K259" s="18" t="s">
        <v>480</v>
      </c>
      <c r="L259" s="18" t="s">
        <v>47</v>
      </c>
      <c r="M259" s="18" t="s">
        <v>48</v>
      </c>
      <c r="N259" s="18" t="s">
        <v>67</v>
      </c>
      <c r="O259" s="18" t="s">
        <v>1019</v>
      </c>
      <c r="P259" s="18" t="s">
        <v>1032</v>
      </c>
      <c r="Q259" s="18" t="s">
        <v>69</v>
      </c>
      <c r="R259" s="18" t="s">
        <v>43</v>
      </c>
      <c r="S259" s="18" t="s">
        <v>53</v>
      </c>
      <c r="T259" s="18" t="s">
        <v>70</v>
      </c>
      <c r="U259" s="18">
        <v>1</v>
      </c>
      <c r="V259" s="18" t="s">
        <v>71</v>
      </c>
      <c r="W259" s="18">
        <v>2</v>
      </c>
      <c r="X259" s="18" t="s">
        <v>445</v>
      </c>
      <c r="Y259" s="18">
        <v>1</v>
      </c>
      <c r="Z259" s="18" t="s">
        <v>71</v>
      </c>
      <c r="AA259" s="18" t="s">
        <v>53</v>
      </c>
      <c r="AB259" s="18" t="s">
        <v>40</v>
      </c>
      <c r="AC259" s="18" t="s">
        <v>522</v>
      </c>
      <c r="AD259" s="18" t="s">
        <v>522</v>
      </c>
      <c r="AE259" s="18" t="s">
        <v>522</v>
      </c>
      <c r="AF259" s="18" t="s">
        <v>522</v>
      </c>
      <c r="AG259" s="18" t="s">
        <v>522</v>
      </c>
      <c r="AH259" s="20">
        <v>46207</v>
      </c>
    </row>
    <row r="260" spans="1:34" s="17" customFormat="1" ht="127.5" x14ac:dyDescent="0.25">
      <c r="A260" s="11">
        <f t="shared" si="3"/>
        <v>254</v>
      </c>
      <c r="B260" s="18" t="s">
        <v>38</v>
      </c>
      <c r="C260" s="18" t="s">
        <v>309</v>
      </c>
      <c r="D260" s="18" t="s">
        <v>375</v>
      </c>
      <c r="E260" s="18" t="s">
        <v>1033</v>
      </c>
      <c r="F260" s="18" t="s">
        <v>1034</v>
      </c>
      <c r="G260" s="18" t="s">
        <v>53</v>
      </c>
      <c r="H260" s="18" t="s">
        <v>1035</v>
      </c>
      <c r="I260" s="18" t="s">
        <v>448</v>
      </c>
      <c r="J260" s="20">
        <v>45411</v>
      </c>
      <c r="K260" s="18" t="s">
        <v>480</v>
      </c>
      <c r="L260" s="18" t="s">
        <v>47</v>
      </c>
      <c r="M260" s="18" t="s">
        <v>48</v>
      </c>
      <c r="N260" s="18" t="s">
        <v>67</v>
      </c>
      <c r="O260" s="18" t="s">
        <v>1019</v>
      </c>
      <c r="P260" s="18" t="s">
        <v>1036</v>
      </c>
      <c r="Q260" s="18" t="s">
        <v>92</v>
      </c>
      <c r="R260" s="18" t="s">
        <v>43</v>
      </c>
      <c r="S260" s="18" t="s">
        <v>43</v>
      </c>
      <c r="T260" s="18" t="s">
        <v>70</v>
      </c>
      <c r="U260" s="18">
        <v>1</v>
      </c>
      <c r="V260" s="18" t="s">
        <v>445</v>
      </c>
      <c r="W260" s="18">
        <v>1</v>
      </c>
      <c r="X260" s="18" t="s">
        <v>445</v>
      </c>
      <c r="Y260" s="18">
        <v>1</v>
      </c>
      <c r="Z260" s="18" t="s">
        <v>445</v>
      </c>
      <c r="AA260" s="18" t="s">
        <v>53</v>
      </c>
      <c r="AB260" s="18" t="s">
        <v>40</v>
      </c>
      <c r="AC260" s="18" t="s">
        <v>1021</v>
      </c>
      <c r="AD260" s="18" t="s">
        <v>522</v>
      </c>
      <c r="AE260" s="18" t="s">
        <v>522</v>
      </c>
      <c r="AF260" s="18" t="s">
        <v>522</v>
      </c>
      <c r="AG260" s="18" t="s">
        <v>522</v>
      </c>
      <c r="AH260" s="20">
        <v>46207</v>
      </c>
    </row>
    <row r="261" spans="1:34" s="17" customFormat="1" ht="153" x14ac:dyDescent="0.25">
      <c r="A261" s="11">
        <f t="shared" si="3"/>
        <v>255</v>
      </c>
      <c r="B261" s="18" t="s">
        <v>38</v>
      </c>
      <c r="C261" s="18" t="s">
        <v>309</v>
      </c>
      <c r="D261" s="18" t="s">
        <v>384</v>
      </c>
      <c r="E261" s="18" t="s">
        <v>1037</v>
      </c>
      <c r="F261" s="18" t="s">
        <v>1038</v>
      </c>
      <c r="G261" s="18" t="s">
        <v>53</v>
      </c>
      <c r="H261" s="18" t="s">
        <v>1039</v>
      </c>
      <c r="I261" s="18" t="s">
        <v>448</v>
      </c>
      <c r="J261" s="20">
        <v>45635</v>
      </c>
      <c r="K261" s="18" t="s">
        <v>480</v>
      </c>
      <c r="L261" s="18" t="s">
        <v>47</v>
      </c>
      <c r="M261" s="18" t="s">
        <v>48</v>
      </c>
      <c r="N261" s="18" t="s">
        <v>67</v>
      </c>
      <c r="O261" s="18" t="s">
        <v>1019</v>
      </c>
      <c r="P261" s="18" t="s">
        <v>1040</v>
      </c>
      <c r="Q261" s="18" t="s">
        <v>92</v>
      </c>
      <c r="R261" s="18" t="s">
        <v>43</v>
      </c>
      <c r="S261" s="18" t="s">
        <v>43</v>
      </c>
      <c r="T261" s="18" t="s">
        <v>70</v>
      </c>
      <c r="U261" s="18">
        <v>1</v>
      </c>
      <c r="V261" s="18" t="s">
        <v>445</v>
      </c>
      <c r="W261" s="18">
        <v>1</v>
      </c>
      <c r="X261" s="18" t="s">
        <v>445</v>
      </c>
      <c r="Y261" s="18">
        <v>1</v>
      </c>
      <c r="Z261" s="18" t="s">
        <v>445</v>
      </c>
      <c r="AA261" s="18" t="s">
        <v>53</v>
      </c>
      <c r="AB261" s="18" t="s">
        <v>40</v>
      </c>
      <c r="AC261" s="18" t="s">
        <v>1021</v>
      </c>
      <c r="AD261" s="18" t="s">
        <v>522</v>
      </c>
      <c r="AE261" s="18" t="s">
        <v>522</v>
      </c>
      <c r="AF261" s="18" t="s">
        <v>522</v>
      </c>
      <c r="AG261" s="18" t="s">
        <v>522</v>
      </c>
      <c r="AH261" s="20">
        <v>46207</v>
      </c>
    </row>
    <row r="262" spans="1:34" s="17" customFormat="1" ht="114.75" x14ac:dyDescent="0.25">
      <c r="A262" s="11">
        <f t="shared" si="3"/>
        <v>256</v>
      </c>
      <c r="B262" s="18" t="s">
        <v>38</v>
      </c>
      <c r="C262" s="18" t="s">
        <v>309</v>
      </c>
      <c r="D262" s="18" t="s">
        <v>397</v>
      </c>
      <c r="E262" s="18" t="s">
        <v>1041</v>
      </c>
      <c r="F262" s="18" t="s">
        <v>1042</v>
      </c>
      <c r="G262" s="18" t="s">
        <v>43</v>
      </c>
      <c r="H262" s="18" t="s">
        <v>1043</v>
      </c>
      <c r="I262" s="18" t="s">
        <v>45</v>
      </c>
      <c r="J262" s="20">
        <v>45917</v>
      </c>
      <c r="K262" s="18" t="s">
        <v>480</v>
      </c>
      <c r="L262" s="18" t="s">
        <v>47</v>
      </c>
      <c r="M262" s="18" t="s">
        <v>48</v>
      </c>
      <c r="N262" s="18" t="s">
        <v>67</v>
      </c>
      <c r="O262" s="18" t="s">
        <v>1019</v>
      </c>
      <c r="P262" s="18" t="s">
        <v>1044</v>
      </c>
      <c r="Q262" s="18" t="s">
        <v>92</v>
      </c>
      <c r="R262" s="18" t="s">
        <v>43</v>
      </c>
      <c r="S262" s="18" t="s">
        <v>43</v>
      </c>
      <c r="T262" s="18" t="s">
        <v>70</v>
      </c>
      <c r="U262" s="18">
        <v>1</v>
      </c>
      <c r="V262" s="18" t="s">
        <v>445</v>
      </c>
      <c r="W262" s="18">
        <v>1</v>
      </c>
      <c r="X262" s="18" t="s">
        <v>445</v>
      </c>
      <c r="Y262" s="18">
        <v>1</v>
      </c>
      <c r="Z262" s="18" t="s">
        <v>445</v>
      </c>
      <c r="AA262" s="18" t="s">
        <v>53</v>
      </c>
      <c r="AB262" s="18" t="s">
        <v>40</v>
      </c>
      <c r="AC262" s="18" t="s">
        <v>1021</v>
      </c>
      <c r="AD262" s="18" t="s">
        <v>522</v>
      </c>
      <c r="AE262" s="18" t="s">
        <v>522</v>
      </c>
      <c r="AF262" s="18" t="s">
        <v>522</v>
      </c>
      <c r="AG262" s="18" t="s">
        <v>522</v>
      </c>
      <c r="AH262" s="20">
        <v>46207</v>
      </c>
    </row>
    <row r="263" spans="1:34" s="17" customFormat="1" ht="216.75" x14ac:dyDescent="0.25">
      <c r="A263" s="11">
        <f t="shared" si="3"/>
        <v>257</v>
      </c>
      <c r="B263" s="18" t="s">
        <v>38</v>
      </c>
      <c r="C263" s="18" t="s">
        <v>299</v>
      </c>
      <c r="D263" s="18" t="s">
        <v>320</v>
      </c>
      <c r="E263" s="18" t="s">
        <v>1045</v>
      </c>
      <c r="F263" s="18" t="s">
        <v>1046</v>
      </c>
      <c r="G263" s="18" t="s">
        <v>43</v>
      </c>
      <c r="H263" s="18" t="s">
        <v>1047</v>
      </c>
      <c r="I263" s="18" t="s">
        <v>456</v>
      </c>
      <c r="J263" s="20">
        <v>45365</v>
      </c>
      <c r="K263" s="18" t="s">
        <v>480</v>
      </c>
      <c r="L263" s="18" t="s">
        <v>47</v>
      </c>
      <c r="M263" s="18" t="s">
        <v>48</v>
      </c>
      <c r="N263" s="18" t="s">
        <v>49</v>
      </c>
      <c r="O263" s="18" t="s">
        <v>1048</v>
      </c>
      <c r="P263" s="18" t="s">
        <v>1049</v>
      </c>
      <c r="Q263" s="18" t="s">
        <v>92</v>
      </c>
      <c r="R263" s="18" t="s">
        <v>43</v>
      </c>
      <c r="S263" s="18" t="s">
        <v>53</v>
      </c>
      <c r="T263" s="18" t="s">
        <v>54</v>
      </c>
      <c r="U263" s="18">
        <v>2</v>
      </c>
      <c r="V263" s="18" t="s">
        <v>55</v>
      </c>
      <c r="W263" s="18">
        <v>3</v>
      </c>
      <c r="X263" s="18" t="s">
        <v>71</v>
      </c>
      <c r="Y263" s="18">
        <v>2</v>
      </c>
      <c r="Z263" s="18" t="s">
        <v>71</v>
      </c>
      <c r="AA263" s="18" t="s">
        <v>43</v>
      </c>
      <c r="AB263" s="18" t="s">
        <v>446</v>
      </c>
      <c r="AC263" s="18" t="s">
        <v>1050</v>
      </c>
      <c r="AD263" s="18" t="s">
        <v>1051</v>
      </c>
      <c r="AE263" s="18" t="s">
        <v>1052</v>
      </c>
      <c r="AF263" s="18" t="s">
        <v>508</v>
      </c>
      <c r="AG263" s="18" t="s">
        <v>509</v>
      </c>
      <c r="AH263" s="20">
        <v>46207</v>
      </c>
    </row>
    <row r="264" spans="1:34" s="17" customFormat="1" ht="216.75" x14ac:dyDescent="0.25">
      <c r="A264" s="11">
        <f t="shared" ref="A264:A327" si="4">ROW()-6</f>
        <v>258</v>
      </c>
      <c r="B264" s="18" t="s">
        <v>38</v>
      </c>
      <c r="C264" s="18" t="s">
        <v>604</v>
      </c>
      <c r="D264" s="18" t="s">
        <v>40</v>
      </c>
      <c r="E264" s="18" t="s">
        <v>1053</v>
      </c>
      <c r="F264" s="18" t="s">
        <v>1054</v>
      </c>
      <c r="G264" s="18" t="s">
        <v>43</v>
      </c>
      <c r="H264" s="18" t="s">
        <v>1055</v>
      </c>
      <c r="I264" s="18" t="s">
        <v>45</v>
      </c>
      <c r="J264" s="20">
        <v>45365</v>
      </c>
      <c r="K264" s="18" t="s">
        <v>480</v>
      </c>
      <c r="L264" s="18" t="s">
        <v>47</v>
      </c>
      <c r="M264" s="18" t="s">
        <v>48</v>
      </c>
      <c r="N264" s="18" t="s">
        <v>49</v>
      </c>
      <c r="O264" s="18" t="s">
        <v>1048</v>
      </c>
      <c r="P264" s="18" t="s">
        <v>1049</v>
      </c>
      <c r="Q264" s="18" t="s">
        <v>92</v>
      </c>
      <c r="R264" s="18" t="s">
        <v>43</v>
      </c>
      <c r="S264" s="18" t="s">
        <v>53</v>
      </c>
      <c r="T264" s="18" t="s">
        <v>54</v>
      </c>
      <c r="U264" s="18">
        <v>2</v>
      </c>
      <c r="V264" s="18" t="s">
        <v>55</v>
      </c>
      <c r="W264" s="18">
        <v>3</v>
      </c>
      <c r="X264" s="18" t="s">
        <v>71</v>
      </c>
      <c r="Y264" s="18">
        <v>2</v>
      </c>
      <c r="Z264" s="18" t="s">
        <v>71</v>
      </c>
      <c r="AA264" s="18" t="s">
        <v>43</v>
      </c>
      <c r="AB264" s="18" t="s">
        <v>446</v>
      </c>
      <c r="AC264" s="18" t="s">
        <v>1050</v>
      </c>
      <c r="AD264" s="18" t="s">
        <v>1051</v>
      </c>
      <c r="AE264" s="18" t="s">
        <v>1052</v>
      </c>
      <c r="AF264" s="18" t="s">
        <v>508</v>
      </c>
      <c r="AG264" s="18" t="s">
        <v>509</v>
      </c>
      <c r="AH264" s="20">
        <v>46207</v>
      </c>
    </row>
    <row r="265" spans="1:34" s="17" customFormat="1" ht="153" x14ac:dyDescent="0.25">
      <c r="A265" s="11">
        <f t="shared" si="4"/>
        <v>259</v>
      </c>
      <c r="B265" s="18" t="s">
        <v>38</v>
      </c>
      <c r="C265" s="18" t="s">
        <v>93</v>
      </c>
      <c r="D265" s="18" t="s">
        <v>346</v>
      </c>
      <c r="E265" s="18" t="s">
        <v>1056</v>
      </c>
      <c r="F265" s="18" t="s">
        <v>1057</v>
      </c>
      <c r="G265" s="18" t="s">
        <v>53</v>
      </c>
      <c r="H265" s="18" t="s">
        <v>522</v>
      </c>
      <c r="I265" s="18" t="s">
        <v>45</v>
      </c>
      <c r="J265" s="20">
        <v>45281</v>
      </c>
      <c r="K265" s="18" t="s">
        <v>480</v>
      </c>
      <c r="L265" s="18" t="s">
        <v>47</v>
      </c>
      <c r="M265" s="18" t="s">
        <v>48</v>
      </c>
      <c r="N265" s="18" t="s">
        <v>67</v>
      </c>
      <c r="O265" s="18" t="s">
        <v>1019</v>
      </c>
      <c r="P265" s="18" t="s">
        <v>1058</v>
      </c>
      <c r="Q265" s="18" t="s">
        <v>92</v>
      </c>
      <c r="R265" s="18" t="s">
        <v>43</v>
      </c>
      <c r="S265" s="18" t="s">
        <v>53</v>
      </c>
      <c r="T265" s="18" t="s">
        <v>70</v>
      </c>
      <c r="U265" s="18">
        <v>1</v>
      </c>
      <c r="V265" s="18" t="s">
        <v>55</v>
      </c>
      <c r="W265" s="18">
        <v>3</v>
      </c>
      <c r="X265" s="18" t="s">
        <v>445</v>
      </c>
      <c r="Y265" s="18">
        <v>1</v>
      </c>
      <c r="Z265" s="18" t="s">
        <v>71</v>
      </c>
      <c r="AA265" s="18" t="s">
        <v>53</v>
      </c>
      <c r="AB265" s="18" t="s">
        <v>40</v>
      </c>
      <c r="AC265" s="18" t="s">
        <v>522</v>
      </c>
      <c r="AD265" s="18" t="s">
        <v>522</v>
      </c>
      <c r="AE265" s="18" t="s">
        <v>522</v>
      </c>
      <c r="AF265" s="18" t="s">
        <v>522</v>
      </c>
      <c r="AG265" s="18" t="s">
        <v>522</v>
      </c>
      <c r="AH265" s="20">
        <v>46207</v>
      </c>
    </row>
    <row r="266" spans="1:34" s="17" customFormat="1" ht="114.75" x14ac:dyDescent="0.25">
      <c r="A266" s="11">
        <f t="shared" si="4"/>
        <v>260</v>
      </c>
      <c r="B266" s="18" t="s">
        <v>38</v>
      </c>
      <c r="C266" s="18" t="s">
        <v>313</v>
      </c>
      <c r="D266" s="18" t="s">
        <v>333</v>
      </c>
      <c r="E266" s="18" t="s">
        <v>1059</v>
      </c>
      <c r="F266" s="18" t="s">
        <v>1060</v>
      </c>
      <c r="G266" s="18" t="s">
        <v>43</v>
      </c>
      <c r="H266" s="18" t="s">
        <v>1061</v>
      </c>
      <c r="I266" s="18" t="s">
        <v>66</v>
      </c>
      <c r="J266" s="20">
        <v>45163</v>
      </c>
      <c r="K266" s="18" t="s">
        <v>480</v>
      </c>
      <c r="L266" s="18" t="s">
        <v>47</v>
      </c>
      <c r="M266" s="18" t="s">
        <v>48</v>
      </c>
      <c r="N266" s="18" t="s">
        <v>67</v>
      </c>
      <c r="O266" s="18" t="s">
        <v>1019</v>
      </c>
      <c r="P266" s="18" t="s">
        <v>1062</v>
      </c>
      <c r="Q266" s="18" t="s">
        <v>92</v>
      </c>
      <c r="R266" s="18" t="s">
        <v>43</v>
      </c>
      <c r="S266" s="18" t="s">
        <v>53</v>
      </c>
      <c r="T266" s="18" t="s">
        <v>70</v>
      </c>
      <c r="U266" s="18">
        <v>1</v>
      </c>
      <c r="V266" s="18" t="s">
        <v>445</v>
      </c>
      <c r="W266" s="18">
        <v>1</v>
      </c>
      <c r="X266" s="18" t="s">
        <v>445</v>
      </c>
      <c r="Y266" s="18">
        <v>1</v>
      </c>
      <c r="Z266" s="18" t="s">
        <v>445</v>
      </c>
      <c r="AA266" s="18" t="s">
        <v>53</v>
      </c>
      <c r="AB266" s="18" t="s">
        <v>40</v>
      </c>
      <c r="AC266" s="18" t="s">
        <v>522</v>
      </c>
      <c r="AD266" s="18" t="s">
        <v>522</v>
      </c>
      <c r="AE266" s="18" t="s">
        <v>522</v>
      </c>
      <c r="AF266" s="18" t="s">
        <v>522</v>
      </c>
      <c r="AG266" s="18" t="s">
        <v>522</v>
      </c>
      <c r="AH266" s="20">
        <v>46207</v>
      </c>
    </row>
    <row r="267" spans="1:34" s="17" customFormat="1" ht="178.5" x14ac:dyDescent="0.25">
      <c r="A267" s="11">
        <f t="shared" si="4"/>
        <v>261</v>
      </c>
      <c r="B267" s="18" t="s">
        <v>38</v>
      </c>
      <c r="C267" s="18" t="s">
        <v>313</v>
      </c>
      <c r="D267" s="18" t="s">
        <v>347</v>
      </c>
      <c r="E267" s="18" t="s">
        <v>1063</v>
      </c>
      <c r="F267" s="18" t="s">
        <v>1064</v>
      </c>
      <c r="G267" s="18" t="s">
        <v>43</v>
      </c>
      <c r="H267" s="18" t="s">
        <v>1061</v>
      </c>
      <c r="I267" s="18" t="s">
        <v>1065</v>
      </c>
      <c r="J267" s="20">
        <v>42979</v>
      </c>
      <c r="K267" s="18" t="s">
        <v>480</v>
      </c>
      <c r="L267" s="18" t="s">
        <v>47</v>
      </c>
      <c r="M267" s="18" t="s">
        <v>48</v>
      </c>
      <c r="N267" s="18" t="s">
        <v>49</v>
      </c>
      <c r="O267" s="18" t="s">
        <v>1048</v>
      </c>
      <c r="P267" s="18" t="s">
        <v>1062</v>
      </c>
      <c r="Q267" s="18" t="s">
        <v>92</v>
      </c>
      <c r="R267" s="18" t="s">
        <v>43</v>
      </c>
      <c r="S267" s="18" t="s">
        <v>53</v>
      </c>
      <c r="T267" s="18" t="s">
        <v>70</v>
      </c>
      <c r="U267" s="18">
        <v>1</v>
      </c>
      <c r="V267" s="18" t="s">
        <v>445</v>
      </c>
      <c r="W267" s="18">
        <v>1</v>
      </c>
      <c r="X267" s="18" t="s">
        <v>445</v>
      </c>
      <c r="Y267" s="18">
        <v>1</v>
      </c>
      <c r="Z267" s="18" t="s">
        <v>445</v>
      </c>
      <c r="AA267" s="18" t="s">
        <v>53</v>
      </c>
      <c r="AB267" s="18" t="s">
        <v>40</v>
      </c>
      <c r="AC267" s="18" t="s">
        <v>522</v>
      </c>
      <c r="AD267" s="18" t="s">
        <v>522</v>
      </c>
      <c r="AE267" s="18" t="s">
        <v>522</v>
      </c>
      <c r="AF267" s="18" t="s">
        <v>522</v>
      </c>
      <c r="AG267" s="18" t="s">
        <v>522</v>
      </c>
      <c r="AH267" s="20">
        <v>46207</v>
      </c>
    </row>
    <row r="268" spans="1:34" s="17" customFormat="1" ht="178.5" x14ac:dyDescent="0.25">
      <c r="A268" s="11">
        <f t="shared" si="4"/>
        <v>262</v>
      </c>
      <c r="B268" s="18" t="s">
        <v>38</v>
      </c>
      <c r="C268" s="18" t="s">
        <v>93</v>
      </c>
      <c r="D268" s="18" t="s">
        <v>358</v>
      </c>
      <c r="E268" s="18" t="s">
        <v>1066</v>
      </c>
      <c r="F268" s="18" t="s">
        <v>1067</v>
      </c>
      <c r="G268" s="18" t="s">
        <v>43</v>
      </c>
      <c r="H268" s="18" t="s">
        <v>1068</v>
      </c>
      <c r="I268" s="18" t="s">
        <v>448</v>
      </c>
      <c r="J268" s="20">
        <v>45283</v>
      </c>
      <c r="K268" s="18" t="s">
        <v>480</v>
      </c>
      <c r="L268" s="18" t="s">
        <v>47</v>
      </c>
      <c r="M268" s="18" t="s">
        <v>48</v>
      </c>
      <c r="N268" s="18" t="s">
        <v>49</v>
      </c>
      <c r="O268" s="18" t="s">
        <v>1048</v>
      </c>
      <c r="P268" s="18" t="s">
        <v>1062</v>
      </c>
      <c r="Q268" s="18" t="s">
        <v>92</v>
      </c>
      <c r="R268" s="18" t="s">
        <v>43</v>
      </c>
      <c r="S268" s="18" t="s">
        <v>43</v>
      </c>
      <c r="T268" s="18" t="s">
        <v>70</v>
      </c>
      <c r="U268" s="18">
        <v>1</v>
      </c>
      <c r="V268" s="18" t="s">
        <v>445</v>
      </c>
      <c r="W268" s="18">
        <v>1</v>
      </c>
      <c r="X268" s="18" t="s">
        <v>445</v>
      </c>
      <c r="Y268" s="18">
        <v>1</v>
      </c>
      <c r="Z268" s="18" t="s">
        <v>445</v>
      </c>
      <c r="AA268" s="18" t="s">
        <v>53</v>
      </c>
      <c r="AB268" s="18" t="s">
        <v>40</v>
      </c>
      <c r="AC268" s="18" t="s">
        <v>1021</v>
      </c>
      <c r="AD268" s="18" t="s">
        <v>522</v>
      </c>
      <c r="AE268" s="18" t="s">
        <v>522</v>
      </c>
      <c r="AF268" s="18" t="s">
        <v>522</v>
      </c>
      <c r="AG268" s="18" t="s">
        <v>522</v>
      </c>
      <c r="AH268" s="20">
        <v>46207</v>
      </c>
    </row>
    <row r="269" spans="1:34" s="17" customFormat="1" ht="216.75" x14ac:dyDescent="0.25">
      <c r="A269" s="11">
        <f t="shared" si="4"/>
        <v>263</v>
      </c>
      <c r="B269" s="18" t="s">
        <v>38</v>
      </c>
      <c r="C269" s="18" t="s">
        <v>303</v>
      </c>
      <c r="D269" s="18" t="s">
        <v>40</v>
      </c>
      <c r="E269" s="18" t="s">
        <v>1069</v>
      </c>
      <c r="F269" s="18" t="s">
        <v>1070</v>
      </c>
      <c r="G269" s="18" t="s">
        <v>43</v>
      </c>
      <c r="H269" s="18" t="s">
        <v>1071</v>
      </c>
      <c r="I269" s="18" t="s">
        <v>460</v>
      </c>
      <c r="J269" s="20">
        <v>45351</v>
      </c>
      <c r="K269" s="18" t="s">
        <v>480</v>
      </c>
      <c r="L269" s="18" t="s">
        <v>47</v>
      </c>
      <c r="M269" s="18" t="s">
        <v>48</v>
      </c>
      <c r="N269" s="18" t="s">
        <v>67</v>
      </c>
      <c r="O269" s="18" t="s">
        <v>1019</v>
      </c>
      <c r="P269" s="18" t="s">
        <v>1062</v>
      </c>
      <c r="Q269" s="18" t="s">
        <v>69</v>
      </c>
      <c r="R269" s="18" t="s">
        <v>43</v>
      </c>
      <c r="S269" s="18" t="s">
        <v>53</v>
      </c>
      <c r="T269" s="18" t="s">
        <v>54</v>
      </c>
      <c r="U269" s="18">
        <v>2</v>
      </c>
      <c r="V269" s="18" t="s">
        <v>445</v>
      </c>
      <c r="W269" s="18">
        <v>1</v>
      </c>
      <c r="X269" s="18" t="s">
        <v>445</v>
      </c>
      <c r="Y269" s="18">
        <v>1</v>
      </c>
      <c r="Z269" s="18" t="s">
        <v>71</v>
      </c>
      <c r="AA269" s="18" t="s">
        <v>43</v>
      </c>
      <c r="AB269" s="18" t="s">
        <v>446</v>
      </c>
      <c r="AC269" s="18" t="s">
        <v>1050</v>
      </c>
      <c r="AD269" s="18" t="s">
        <v>1051</v>
      </c>
      <c r="AE269" s="18" t="s">
        <v>1052</v>
      </c>
      <c r="AF269" s="18" t="s">
        <v>508</v>
      </c>
      <c r="AG269" s="18" t="s">
        <v>509</v>
      </c>
      <c r="AH269" s="20">
        <v>46207</v>
      </c>
    </row>
    <row r="270" spans="1:34" s="17" customFormat="1" ht="153" x14ac:dyDescent="0.25">
      <c r="A270" s="11">
        <f t="shared" si="4"/>
        <v>264</v>
      </c>
      <c r="B270" s="18" t="s">
        <v>38</v>
      </c>
      <c r="C270" s="18" t="s">
        <v>298</v>
      </c>
      <c r="D270" s="18" t="s">
        <v>40</v>
      </c>
      <c r="E270" s="18" t="s">
        <v>1072</v>
      </c>
      <c r="F270" s="18" t="s">
        <v>1073</v>
      </c>
      <c r="G270" s="18" t="s">
        <v>43</v>
      </c>
      <c r="H270" s="18" t="s">
        <v>1074</v>
      </c>
      <c r="I270" s="18" t="s">
        <v>45</v>
      </c>
      <c r="J270" s="20">
        <v>45442</v>
      </c>
      <c r="K270" s="18" t="s">
        <v>478</v>
      </c>
      <c r="L270" s="18" t="s">
        <v>478</v>
      </c>
      <c r="M270" s="18" t="s">
        <v>48</v>
      </c>
      <c r="N270" s="18" t="s">
        <v>67</v>
      </c>
      <c r="O270" s="18" t="s">
        <v>522</v>
      </c>
      <c r="P270" s="18" t="s">
        <v>1075</v>
      </c>
      <c r="Q270" s="18" t="s">
        <v>92</v>
      </c>
      <c r="R270" s="18" t="s">
        <v>43</v>
      </c>
      <c r="S270" s="18" t="s">
        <v>53</v>
      </c>
      <c r="T270" s="18" t="s">
        <v>54</v>
      </c>
      <c r="U270" s="18">
        <v>2</v>
      </c>
      <c r="V270" s="18" t="s">
        <v>55</v>
      </c>
      <c r="W270" s="18">
        <v>3</v>
      </c>
      <c r="X270" s="18" t="s">
        <v>71</v>
      </c>
      <c r="Y270" s="18">
        <v>2</v>
      </c>
      <c r="Z270" s="18" t="s">
        <v>71</v>
      </c>
      <c r="AA270" s="18" t="s">
        <v>43</v>
      </c>
      <c r="AB270" s="18" t="s">
        <v>446</v>
      </c>
      <c r="AC270" s="18" t="s">
        <v>1076</v>
      </c>
      <c r="AD270" s="18" t="s">
        <v>1077</v>
      </c>
      <c r="AE270" s="18" t="s">
        <v>1078</v>
      </c>
      <c r="AF270" s="18" t="s">
        <v>60</v>
      </c>
      <c r="AG270" s="18" t="s">
        <v>61</v>
      </c>
      <c r="AH270" s="20">
        <v>46204</v>
      </c>
    </row>
    <row r="271" spans="1:34" s="17" customFormat="1" ht="114.75" x14ac:dyDescent="0.25">
      <c r="A271" s="11">
        <f t="shared" si="4"/>
        <v>265</v>
      </c>
      <c r="B271" s="18" t="s">
        <v>38</v>
      </c>
      <c r="C271" s="18" t="s">
        <v>298</v>
      </c>
      <c r="D271" s="18" t="s">
        <v>40</v>
      </c>
      <c r="E271" s="18" t="s">
        <v>1079</v>
      </c>
      <c r="F271" s="18" t="s">
        <v>1080</v>
      </c>
      <c r="G271" s="18" t="s">
        <v>43</v>
      </c>
      <c r="H271" s="18" t="s">
        <v>1074</v>
      </c>
      <c r="I271" s="18" t="s">
        <v>45</v>
      </c>
      <c r="J271" s="20">
        <v>45442</v>
      </c>
      <c r="K271" s="18" t="s">
        <v>478</v>
      </c>
      <c r="L271" s="18" t="s">
        <v>478</v>
      </c>
      <c r="M271" s="18" t="s">
        <v>48</v>
      </c>
      <c r="N271" s="18" t="s">
        <v>67</v>
      </c>
      <c r="O271" s="18" t="s">
        <v>522</v>
      </c>
      <c r="P271" s="18" t="s">
        <v>1081</v>
      </c>
      <c r="Q271" s="18" t="s">
        <v>92</v>
      </c>
      <c r="R271" s="18" t="s">
        <v>43</v>
      </c>
      <c r="S271" s="18" t="s">
        <v>53</v>
      </c>
      <c r="T271" s="18" t="s">
        <v>54</v>
      </c>
      <c r="U271" s="18">
        <v>2</v>
      </c>
      <c r="V271" s="18" t="s">
        <v>71</v>
      </c>
      <c r="W271" s="18">
        <v>2</v>
      </c>
      <c r="X271" s="18" t="s">
        <v>71</v>
      </c>
      <c r="Y271" s="18">
        <v>2</v>
      </c>
      <c r="Z271" s="18" t="s">
        <v>71</v>
      </c>
      <c r="AA271" s="18" t="s">
        <v>43</v>
      </c>
      <c r="AB271" s="18" t="s">
        <v>446</v>
      </c>
      <c r="AC271" s="18" t="s">
        <v>1076</v>
      </c>
      <c r="AD271" s="18" t="s">
        <v>1077</v>
      </c>
      <c r="AE271" s="18" t="s">
        <v>1078</v>
      </c>
      <c r="AF271" s="18" t="s">
        <v>60</v>
      </c>
      <c r="AG271" s="18" t="s">
        <v>61</v>
      </c>
      <c r="AH271" s="20">
        <v>46204</v>
      </c>
    </row>
    <row r="272" spans="1:34" s="17" customFormat="1" ht="114.75" x14ac:dyDescent="0.25">
      <c r="A272" s="11">
        <f t="shared" si="4"/>
        <v>266</v>
      </c>
      <c r="B272" s="18" t="s">
        <v>38</v>
      </c>
      <c r="C272" s="18" t="s">
        <v>76</v>
      </c>
      <c r="D272" s="18" t="s">
        <v>40</v>
      </c>
      <c r="E272" s="18" t="s">
        <v>1082</v>
      </c>
      <c r="F272" s="18" t="s">
        <v>1083</v>
      </c>
      <c r="G272" s="18" t="s">
        <v>53</v>
      </c>
      <c r="H272" s="18" t="s">
        <v>40</v>
      </c>
      <c r="I272" s="18" t="s">
        <v>45</v>
      </c>
      <c r="J272" s="20">
        <v>45442</v>
      </c>
      <c r="K272" s="18" t="s">
        <v>478</v>
      </c>
      <c r="L272" s="18" t="s">
        <v>478</v>
      </c>
      <c r="M272" s="18" t="s">
        <v>48</v>
      </c>
      <c r="N272" s="18" t="s">
        <v>67</v>
      </c>
      <c r="O272" s="18" t="s">
        <v>522</v>
      </c>
      <c r="P272" s="18" t="s">
        <v>1084</v>
      </c>
      <c r="Q272" s="18" t="s">
        <v>69</v>
      </c>
      <c r="R272" s="18" t="s">
        <v>43</v>
      </c>
      <c r="S272" s="18" t="s">
        <v>53</v>
      </c>
      <c r="T272" s="18" t="s">
        <v>54</v>
      </c>
      <c r="U272" s="18">
        <v>2</v>
      </c>
      <c r="V272" s="18" t="s">
        <v>71</v>
      </c>
      <c r="W272" s="18">
        <v>2</v>
      </c>
      <c r="X272" s="18" t="s">
        <v>71</v>
      </c>
      <c r="Y272" s="18">
        <v>2</v>
      </c>
      <c r="Z272" s="18" t="s">
        <v>71</v>
      </c>
      <c r="AA272" s="18" t="s">
        <v>43</v>
      </c>
      <c r="AB272" s="18" t="s">
        <v>446</v>
      </c>
      <c r="AC272" s="18" t="s">
        <v>1076</v>
      </c>
      <c r="AD272" s="18" t="s">
        <v>1077</v>
      </c>
      <c r="AE272" s="18" t="s">
        <v>1078</v>
      </c>
      <c r="AF272" s="18" t="s">
        <v>60</v>
      </c>
      <c r="AG272" s="18" t="s">
        <v>61</v>
      </c>
      <c r="AH272" s="20">
        <v>46204</v>
      </c>
    </row>
    <row r="273" spans="1:34" s="17" customFormat="1" ht="153" x14ac:dyDescent="0.25">
      <c r="A273" s="11">
        <f t="shared" si="4"/>
        <v>267</v>
      </c>
      <c r="B273" s="18" t="s">
        <v>38</v>
      </c>
      <c r="C273" s="18" t="s">
        <v>298</v>
      </c>
      <c r="D273" s="18" t="s">
        <v>40</v>
      </c>
      <c r="E273" s="18" t="s">
        <v>1085</v>
      </c>
      <c r="F273" s="18" t="s">
        <v>1086</v>
      </c>
      <c r="G273" s="18" t="s">
        <v>43</v>
      </c>
      <c r="H273" s="18" t="s">
        <v>1074</v>
      </c>
      <c r="I273" s="18" t="s">
        <v>45</v>
      </c>
      <c r="J273" s="20">
        <v>45442</v>
      </c>
      <c r="K273" s="18" t="s">
        <v>478</v>
      </c>
      <c r="L273" s="18" t="s">
        <v>478</v>
      </c>
      <c r="M273" s="18" t="s">
        <v>48</v>
      </c>
      <c r="N273" s="18" t="s">
        <v>67</v>
      </c>
      <c r="O273" s="18" t="s">
        <v>522</v>
      </c>
      <c r="P273" s="18" t="s">
        <v>1075</v>
      </c>
      <c r="Q273" s="18" t="s">
        <v>92</v>
      </c>
      <c r="R273" s="18" t="s">
        <v>43</v>
      </c>
      <c r="S273" s="18" t="s">
        <v>53</v>
      </c>
      <c r="T273" s="18" t="s">
        <v>54</v>
      </c>
      <c r="U273" s="18">
        <v>2</v>
      </c>
      <c r="V273" s="18" t="s">
        <v>55</v>
      </c>
      <c r="W273" s="18">
        <v>3</v>
      </c>
      <c r="X273" s="18" t="s">
        <v>71</v>
      </c>
      <c r="Y273" s="18">
        <v>2</v>
      </c>
      <c r="Z273" s="18" t="s">
        <v>71</v>
      </c>
      <c r="AA273" s="18" t="s">
        <v>43</v>
      </c>
      <c r="AB273" s="18" t="s">
        <v>446</v>
      </c>
      <c r="AC273" s="18" t="s">
        <v>1076</v>
      </c>
      <c r="AD273" s="18" t="s">
        <v>1077</v>
      </c>
      <c r="AE273" s="18" t="s">
        <v>1078</v>
      </c>
      <c r="AF273" s="18" t="s">
        <v>60</v>
      </c>
      <c r="AG273" s="18" t="s">
        <v>61</v>
      </c>
      <c r="AH273" s="20">
        <v>46204</v>
      </c>
    </row>
    <row r="274" spans="1:34" s="17" customFormat="1" ht="178.5" x14ac:dyDescent="0.25">
      <c r="A274" s="11">
        <f t="shared" si="4"/>
        <v>268</v>
      </c>
      <c r="B274" s="18" t="s">
        <v>38</v>
      </c>
      <c r="C274" s="18" t="s">
        <v>303</v>
      </c>
      <c r="D274" s="18" t="s">
        <v>40</v>
      </c>
      <c r="E274" s="18" t="s">
        <v>1087</v>
      </c>
      <c r="F274" s="18" t="s">
        <v>1088</v>
      </c>
      <c r="G274" s="18" t="s">
        <v>53</v>
      </c>
      <c r="H274" s="18" t="s">
        <v>40</v>
      </c>
      <c r="I274" s="18" t="s">
        <v>465</v>
      </c>
      <c r="J274" s="20">
        <v>45442</v>
      </c>
      <c r="K274" s="18" t="s">
        <v>478</v>
      </c>
      <c r="L274" s="18" t="s">
        <v>478</v>
      </c>
      <c r="M274" s="18" t="s">
        <v>48</v>
      </c>
      <c r="N274" s="18" t="s">
        <v>67</v>
      </c>
      <c r="O274" s="18" t="s">
        <v>522</v>
      </c>
      <c r="P274" s="18" t="s">
        <v>1089</v>
      </c>
      <c r="Q274" s="18" t="s">
        <v>69</v>
      </c>
      <c r="R274" s="18" t="s">
        <v>43</v>
      </c>
      <c r="S274" s="18" t="s">
        <v>53</v>
      </c>
      <c r="T274" s="18" t="s">
        <v>54</v>
      </c>
      <c r="U274" s="18">
        <v>2</v>
      </c>
      <c r="V274" s="18" t="s">
        <v>445</v>
      </c>
      <c r="W274" s="18">
        <v>1</v>
      </c>
      <c r="X274" s="18" t="s">
        <v>445</v>
      </c>
      <c r="Y274" s="18">
        <v>1</v>
      </c>
      <c r="Z274" s="18" t="s">
        <v>71</v>
      </c>
      <c r="AA274" s="18" t="s">
        <v>53</v>
      </c>
      <c r="AB274" s="18" t="s">
        <v>522</v>
      </c>
      <c r="AC274" s="18" t="s">
        <v>1076</v>
      </c>
      <c r="AD274" s="18" t="s">
        <v>1090</v>
      </c>
      <c r="AE274" s="18" t="s">
        <v>1091</v>
      </c>
      <c r="AF274" s="18" t="s">
        <v>522</v>
      </c>
      <c r="AG274" s="18" t="s">
        <v>522</v>
      </c>
      <c r="AH274" s="20">
        <v>46204</v>
      </c>
    </row>
    <row r="275" spans="1:34" s="17" customFormat="1" ht="140.25" x14ac:dyDescent="0.25">
      <c r="A275" s="11">
        <f t="shared" si="4"/>
        <v>269</v>
      </c>
      <c r="B275" s="18" t="s">
        <v>38</v>
      </c>
      <c r="C275" s="18" t="s">
        <v>76</v>
      </c>
      <c r="D275" s="18" t="s">
        <v>40</v>
      </c>
      <c r="E275" s="18" t="s">
        <v>1092</v>
      </c>
      <c r="F275" s="18" t="s">
        <v>1093</v>
      </c>
      <c r="G275" s="18" t="s">
        <v>53</v>
      </c>
      <c r="H275" s="18" t="s">
        <v>40</v>
      </c>
      <c r="I275" s="18" t="s">
        <v>66</v>
      </c>
      <c r="J275" s="20">
        <v>45442</v>
      </c>
      <c r="K275" s="18" t="s">
        <v>478</v>
      </c>
      <c r="L275" s="18" t="s">
        <v>478</v>
      </c>
      <c r="M275" s="18" t="s">
        <v>48</v>
      </c>
      <c r="N275" s="18" t="s">
        <v>67</v>
      </c>
      <c r="O275" s="18" t="s">
        <v>522</v>
      </c>
      <c r="P275" s="18" t="s">
        <v>1094</v>
      </c>
      <c r="Q275" s="18" t="s">
        <v>92</v>
      </c>
      <c r="R275" s="18" t="s">
        <v>43</v>
      </c>
      <c r="S275" s="18" t="s">
        <v>53</v>
      </c>
      <c r="T275" s="18" t="s">
        <v>54</v>
      </c>
      <c r="U275" s="18">
        <v>2</v>
      </c>
      <c r="V275" s="18" t="s">
        <v>55</v>
      </c>
      <c r="W275" s="18">
        <v>3</v>
      </c>
      <c r="X275" s="18" t="s">
        <v>71</v>
      </c>
      <c r="Y275" s="18">
        <v>2</v>
      </c>
      <c r="Z275" s="18" t="s">
        <v>71</v>
      </c>
      <c r="AA275" s="18" t="s">
        <v>43</v>
      </c>
      <c r="AB275" s="18" t="s">
        <v>446</v>
      </c>
      <c r="AC275" s="18" t="s">
        <v>1076</v>
      </c>
      <c r="AD275" s="18" t="s">
        <v>1077</v>
      </c>
      <c r="AE275" s="18" t="s">
        <v>1078</v>
      </c>
      <c r="AF275" s="18" t="s">
        <v>60</v>
      </c>
      <c r="AG275" s="18" t="s">
        <v>61</v>
      </c>
      <c r="AH275" s="20">
        <v>46204</v>
      </c>
    </row>
    <row r="276" spans="1:34" s="17" customFormat="1" ht="140.25" x14ac:dyDescent="0.25">
      <c r="A276" s="11">
        <f t="shared" si="4"/>
        <v>270</v>
      </c>
      <c r="B276" s="18" t="s">
        <v>38</v>
      </c>
      <c r="C276" s="18" t="s">
        <v>76</v>
      </c>
      <c r="D276" s="18" t="s">
        <v>40</v>
      </c>
      <c r="E276" s="18" t="s">
        <v>1095</v>
      </c>
      <c r="F276" s="18" t="s">
        <v>1096</v>
      </c>
      <c r="G276" s="18" t="s">
        <v>53</v>
      </c>
      <c r="H276" s="18" t="s">
        <v>40</v>
      </c>
      <c r="I276" s="18" t="s">
        <v>45</v>
      </c>
      <c r="J276" s="20">
        <v>45442</v>
      </c>
      <c r="K276" s="18" t="s">
        <v>478</v>
      </c>
      <c r="L276" s="18" t="s">
        <v>478</v>
      </c>
      <c r="M276" s="18" t="s">
        <v>48</v>
      </c>
      <c r="N276" s="18" t="s">
        <v>67</v>
      </c>
      <c r="O276" s="18" t="s">
        <v>522</v>
      </c>
      <c r="P276" s="18" t="s">
        <v>1097</v>
      </c>
      <c r="Q276" s="18" t="s">
        <v>444</v>
      </c>
      <c r="R276" s="18" t="s">
        <v>43</v>
      </c>
      <c r="S276" s="18" t="s">
        <v>53</v>
      </c>
      <c r="T276" s="18" t="s">
        <v>70</v>
      </c>
      <c r="U276" s="18">
        <v>1</v>
      </c>
      <c r="V276" s="18" t="s">
        <v>445</v>
      </c>
      <c r="W276" s="18">
        <v>1</v>
      </c>
      <c r="X276" s="18" t="s">
        <v>445</v>
      </c>
      <c r="Y276" s="18">
        <v>1</v>
      </c>
      <c r="Z276" s="18" t="s">
        <v>445</v>
      </c>
      <c r="AA276" s="18" t="s">
        <v>53</v>
      </c>
      <c r="AB276" s="18" t="s">
        <v>522</v>
      </c>
      <c r="AC276" s="18" t="s">
        <v>522</v>
      </c>
      <c r="AD276" s="18" t="s">
        <v>522</v>
      </c>
      <c r="AE276" s="18" t="s">
        <v>522</v>
      </c>
      <c r="AF276" s="18" t="s">
        <v>522</v>
      </c>
      <c r="AG276" s="18" t="s">
        <v>522</v>
      </c>
      <c r="AH276" s="20">
        <v>46204</v>
      </c>
    </row>
    <row r="277" spans="1:34" s="17" customFormat="1" ht="51" x14ac:dyDescent="0.25">
      <c r="A277" s="11">
        <f t="shared" si="4"/>
        <v>271</v>
      </c>
      <c r="B277" s="18" t="s">
        <v>38</v>
      </c>
      <c r="C277" s="18" t="s">
        <v>310</v>
      </c>
      <c r="D277" s="18" t="s">
        <v>328</v>
      </c>
      <c r="E277" s="18" t="s">
        <v>1098</v>
      </c>
      <c r="F277" s="18" t="s">
        <v>1099</v>
      </c>
      <c r="G277" s="18" t="s">
        <v>53</v>
      </c>
      <c r="H277" s="18" t="s">
        <v>1100</v>
      </c>
      <c r="I277" s="18" t="s">
        <v>460</v>
      </c>
      <c r="J277" s="20">
        <v>45442</v>
      </c>
      <c r="K277" s="18" t="s">
        <v>478</v>
      </c>
      <c r="L277" s="18" t="s">
        <v>478</v>
      </c>
      <c r="M277" s="18" t="s">
        <v>48</v>
      </c>
      <c r="N277" s="18" t="s">
        <v>67</v>
      </c>
      <c r="O277" s="18" t="s">
        <v>522</v>
      </c>
      <c r="P277" s="18" t="s">
        <v>1101</v>
      </c>
      <c r="Q277" s="18" t="s">
        <v>69</v>
      </c>
      <c r="R277" s="18" t="s">
        <v>43</v>
      </c>
      <c r="S277" s="18" t="s">
        <v>43</v>
      </c>
      <c r="T277" s="18" t="s">
        <v>70</v>
      </c>
      <c r="U277" s="18">
        <v>1</v>
      </c>
      <c r="V277" s="18" t="s">
        <v>55</v>
      </c>
      <c r="W277" s="18">
        <v>3</v>
      </c>
      <c r="X277" s="18" t="s">
        <v>71</v>
      </c>
      <c r="Y277" s="18">
        <v>2</v>
      </c>
      <c r="Z277" s="18" t="s">
        <v>71</v>
      </c>
      <c r="AA277" s="18" t="s">
        <v>53</v>
      </c>
      <c r="AB277" s="18" t="s">
        <v>522</v>
      </c>
      <c r="AC277" s="18" t="s">
        <v>522</v>
      </c>
      <c r="AD277" s="18" t="s">
        <v>522</v>
      </c>
      <c r="AE277" s="18" t="s">
        <v>522</v>
      </c>
      <c r="AF277" s="18" t="s">
        <v>522</v>
      </c>
      <c r="AG277" s="18" t="s">
        <v>522</v>
      </c>
      <c r="AH277" s="20">
        <v>46204</v>
      </c>
    </row>
    <row r="278" spans="1:34" s="17" customFormat="1" ht="51" x14ac:dyDescent="0.25">
      <c r="A278" s="11">
        <f t="shared" si="4"/>
        <v>272</v>
      </c>
      <c r="B278" s="18" t="s">
        <v>38</v>
      </c>
      <c r="C278" s="18" t="s">
        <v>310</v>
      </c>
      <c r="D278" s="18" t="s">
        <v>328</v>
      </c>
      <c r="E278" s="18" t="s">
        <v>1102</v>
      </c>
      <c r="F278" s="18" t="s">
        <v>1099</v>
      </c>
      <c r="G278" s="18" t="s">
        <v>53</v>
      </c>
      <c r="H278" s="18" t="s">
        <v>1100</v>
      </c>
      <c r="I278" s="18" t="s">
        <v>460</v>
      </c>
      <c r="J278" s="20">
        <v>45442</v>
      </c>
      <c r="K278" s="18" t="s">
        <v>478</v>
      </c>
      <c r="L278" s="18" t="s">
        <v>478</v>
      </c>
      <c r="M278" s="18" t="s">
        <v>48</v>
      </c>
      <c r="N278" s="18" t="s">
        <v>67</v>
      </c>
      <c r="O278" s="18" t="s">
        <v>522</v>
      </c>
      <c r="P278" s="18" t="s">
        <v>1101</v>
      </c>
      <c r="Q278" s="18" t="s">
        <v>69</v>
      </c>
      <c r="R278" s="18" t="s">
        <v>43</v>
      </c>
      <c r="S278" s="18" t="s">
        <v>43</v>
      </c>
      <c r="T278" s="18" t="s">
        <v>70</v>
      </c>
      <c r="U278" s="18">
        <v>1</v>
      </c>
      <c r="V278" s="18" t="s">
        <v>55</v>
      </c>
      <c r="W278" s="18">
        <v>3</v>
      </c>
      <c r="X278" s="18" t="s">
        <v>71</v>
      </c>
      <c r="Y278" s="18">
        <v>2</v>
      </c>
      <c r="Z278" s="18" t="s">
        <v>71</v>
      </c>
      <c r="AA278" s="18" t="s">
        <v>53</v>
      </c>
      <c r="AB278" s="18" t="s">
        <v>522</v>
      </c>
      <c r="AC278" s="18" t="s">
        <v>522</v>
      </c>
      <c r="AD278" s="18" t="s">
        <v>522</v>
      </c>
      <c r="AE278" s="18" t="s">
        <v>522</v>
      </c>
      <c r="AF278" s="18" t="s">
        <v>522</v>
      </c>
      <c r="AG278" s="18" t="s">
        <v>522</v>
      </c>
      <c r="AH278" s="20">
        <v>46204</v>
      </c>
    </row>
    <row r="279" spans="1:34" s="17" customFormat="1" ht="114.75" x14ac:dyDescent="0.25">
      <c r="A279" s="11">
        <f t="shared" si="4"/>
        <v>273</v>
      </c>
      <c r="B279" s="18" t="s">
        <v>38</v>
      </c>
      <c r="C279" s="18" t="s">
        <v>76</v>
      </c>
      <c r="D279" s="18" t="s">
        <v>40</v>
      </c>
      <c r="E279" s="18" t="s">
        <v>1103</v>
      </c>
      <c r="F279" s="18" t="s">
        <v>1104</v>
      </c>
      <c r="G279" s="18" t="s">
        <v>53</v>
      </c>
      <c r="H279" s="18" t="s">
        <v>53</v>
      </c>
      <c r="I279" s="18" t="s">
        <v>45</v>
      </c>
      <c r="J279" s="20">
        <v>45442</v>
      </c>
      <c r="K279" s="18" t="s">
        <v>478</v>
      </c>
      <c r="L279" s="18" t="s">
        <v>478</v>
      </c>
      <c r="M279" s="18" t="s">
        <v>48</v>
      </c>
      <c r="N279" s="18" t="s">
        <v>67</v>
      </c>
      <c r="O279" s="18" t="s">
        <v>522</v>
      </c>
      <c r="P279" s="18" t="s">
        <v>1105</v>
      </c>
      <c r="Q279" s="18" t="s">
        <v>69</v>
      </c>
      <c r="R279" s="18" t="s">
        <v>43</v>
      </c>
      <c r="S279" s="18" t="s">
        <v>53</v>
      </c>
      <c r="T279" s="18" t="s">
        <v>54</v>
      </c>
      <c r="U279" s="18">
        <v>2</v>
      </c>
      <c r="V279" s="18" t="s">
        <v>55</v>
      </c>
      <c r="W279" s="18">
        <v>3</v>
      </c>
      <c r="X279" s="18" t="s">
        <v>71</v>
      </c>
      <c r="Y279" s="18">
        <v>2</v>
      </c>
      <c r="Z279" s="18" t="s">
        <v>71</v>
      </c>
      <c r="AA279" s="18" t="s">
        <v>43</v>
      </c>
      <c r="AB279" s="18" t="s">
        <v>446</v>
      </c>
      <c r="AC279" s="18" t="s">
        <v>1076</v>
      </c>
      <c r="AD279" s="18" t="s">
        <v>1077</v>
      </c>
      <c r="AE279" s="18" t="s">
        <v>1078</v>
      </c>
      <c r="AF279" s="18" t="s">
        <v>60</v>
      </c>
      <c r="AG279" s="18" t="s">
        <v>61</v>
      </c>
      <c r="AH279" s="20">
        <v>46204</v>
      </c>
    </row>
    <row r="280" spans="1:34" s="17" customFormat="1" ht="114.75" x14ac:dyDescent="0.25">
      <c r="A280" s="11">
        <f t="shared" si="4"/>
        <v>274</v>
      </c>
      <c r="B280" s="18" t="s">
        <v>38</v>
      </c>
      <c r="C280" s="18" t="s">
        <v>76</v>
      </c>
      <c r="D280" s="18" t="s">
        <v>40</v>
      </c>
      <c r="E280" s="18" t="s">
        <v>1106</v>
      </c>
      <c r="F280" s="18" t="s">
        <v>1107</v>
      </c>
      <c r="G280" s="18" t="s">
        <v>53</v>
      </c>
      <c r="H280" s="18" t="s">
        <v>40</v>
      </c>
      <c r="I280" s="18" t="s">
        <v>460</v>
      </c>
      <c r="J280" s="20">
        <v>45442</v>
      </c>
      <c r="K280" s="18" t="s">
        <v>478</v>
      </c>
      <c r="L280" s="18" t="s">
        <v>478</v>
      </c>
      <c r="M280" s="18" t="s">
        <v>48</v>
      </c>
      <c r="N280" s="18" t="s">
        <v>67</v>
      </c>
      <c r="O280" s="18" t="s">
        <v>522</v>
      </c>
      <c r="P280" s="18" t="s">
        <v>1108</v>
      </c>
      <c r="Q280" s="18" t="s">
        <v>81</v>
      </c>
      <c r="R280" s="18" t="s">
        <v>43</v>
      </c>
      <c r="S280" s="18" t="s">
        <v>53</v>
      </c>
      <c r="T280" s="18" t="s">
        <v>54</v>
      </c>
      <c r="U280" s="18">
        <v>2</v>
      </c>
      <c r="V280" s="18" t="s">
        <v>71</v>
      </c>
      <c r="W280" s="18">
        <v>2</v>
      </c>
      <c r="X280" s="18" t="s">
        <v>71</v>
      </c>
      <c r="Y280" s="18">
        <v>2</v>
      </c>
      <c r="Z280" s="18" t="s">
        <v>71</v>
      </c>
      <c r="AA280" s="18" t="s">
        <v>43</v>
      </c>
      <c r="AB280" s="18" t="s">
        <v>446</v>
      </c>
      <c r="AC280" s="18" t="s">
        <v>1076</v>
      </c>
      <c r="AD280" s="18" t="s">
        <v>1077</v>
      </c>
      <c r="AE280" s="18" t="s">
        <v>1078</v>
      </c>
      <c r="AF280" s="18" t="s">
        <v>60</v>
      </c>
      <c r="AG280" s="18" t="s">
        <v>61</v>
      </c>
      <c r="AH280" s="20">
        <v>46204</v>
      </c>
    </row>
    <row r="281" spans="1:34" s="17" customFormat="1" ht="114.75" x14ac:dyDescent="0.25">
      <c r="A281" s="11">
        <f t="shared" si="4"/>
        <v>275</v>
      </c>
      <c r="B281" s="18" t="s">
        <v>38</v>
      </c>
      <c r="C281" s="18" t="s">
        <v>76</v>
      </c>
      <c r="D281" s="18" t="s">
        <v>40</v>
      </c>
      <c r="E281" s="18" t="s">
        <v>1109</v>
      </c>
      <c r="F281" s="18" t="s">
        <v>1110</v>
      </c>
      <c r="G281" s="18" t="s">
        <v>53</v>
      </c>
      <c r="H281" s="18" t="s">
        <v>1111</v>
      </c>
      <c r="I281" s="18" t="s">
        <v>460</v>
      </c>
      <c r="J281" s="20">
        <v>45442</v>
      </c>
      <c r="K281" s="18" t="s">
        <v>478</v>
      </c>
      <c r="L281" s="18" t="s">
        <v>478</v>
      </c>
      <c r="M281" s="18" t="s">
        <v>48</v>
      </c>
      <c r="N281" s="18" t="s">
        <v>67</v>
      </c>
      <c r="O281" s="18" t="s">
        <v>522</v>
      </c>
      <c r="P281" s="18" t="s">
        <v>1108</v>
      </c>
      <c r="Q281" s="18" t="s">
        <v>81</v>
      </c>
      <c r="R281" s="18" t="s">
        <v>43</v>
      </c>
      <c r="S281" s="18" t="s">
        <v>53</v>
      </c>
      <c r="T281" s="18" t="s">
        <v>54</v>
      </c>
      <c r="U281" s="18">
        <v>2</v>
      </c>
      <c r="V281" s="18" t="s">
        <v>71</v>
      </c>
      <c r="W281" s="18">
        <v>2</v>
      </c>
      <c r="X281" s="18" t="s">
        <v>71</v>
      </c>
      <c r="Y281" s="18">
        <v>2</v>
      </c>
      <c r="Z281" s="18" t="s">
        <v>71</v>
      </c>
      <c r="AA281" s="18" t="s">
        <v>43</v>
      </c>
      <c r="AB281" s="18" t="s">
        <v>446</v>
      </c>
      <c r="AC281" s="18" t="s">
        <v>1076</v>
      </c>
      <c r="AD281" s="18" t="s">
        <v>1077</v>
      </c>
      <c r="AE281" s="18" t="s">
        <v>1078</v>
      </c>
      <c r="AF281" s="18" t="s">
        <v>60</v>
      </c>
      <c r="AG281" s="18" t="s">
        <v>61</v>
      </c>
      <c r="AH281" s="20">
        <v>46204</v>
      </c>
    </row>
    <row r="282" spans="1:34" s="17" customFormat="1" ht="114.75" x14ac:dyDescent="0.25">
      <c r="A282" s="11">
        <f t="shared" si="4"/>
        <v>276</v>
      </c>
      <c r="B282" s="18" t="s">
        <v>38</v>
      </c>
      <c r="C282" s="18" t="s">
        <v>76</v>
      </c>
      <c r="D282" s="18" t="s">
        <v>40</v>
      </c>
      <c r="E282" s="18" t="s">
        <v>1112</v>
      </c>
      <c r="F282" s="18" t="s">
        <v>1113</v>
      </c>
      <c r="G282" s="18" t="s">
        <v>53</v>
      </c>
      <c r="H282" s="18" t="s">
        <v>1114</v>
      </c>
      <c r="I282" s="18" t="s">
        <v>460</v>
      </c>
      <c r="J282" s="20">
        <v>45442</v>
      </c>
      <c r="K282" s="18" t="s">
        <v>478</v>
      </c>
      <c r="L282" s="18" t="s">
        <v>478</v>
      </c>
      <c r="M282" s="18" t="s">
        <v>48</v>
      </c>
      <c r="N282" s="18" t="s">
        <v>67</v>
      </c>
      <c r="O282" s="18" t="s">
        <v>522</v>
      </c>
      <c r="P282" s="18" t="s">
        <v>1108</v>
      </c>
      <c r="Q282" s="18" t="s">
        <v>81</v>
      </c>
      <c r="R282" s="18" t="s">
        <v>43</v>
      </c>
      <c r="S282" s="18" t="s">
        <v>53</v>
      </c>
      <c r="T282" s="18" t="s">
        <v>54</v>
      </c>
      <c r="U282" s="18">
        <v>2</v>
      </c>
      <c r="V282" s="18" t="s">
        <v>71</v>
      </c>
      <c r="W282" s="18">
        <v>2</v>
      </c>
      <c r="X282" s="18" t="s">
        <v>71</v>
      </c>
      <c r="Y282" s="18">
        <v>2</v>
      </c>
      <c r="Z282" s="18" t="s">
        <v>71</v>
      </c>
      <c r="AA282" s="18" t="s">
        <v>43</v>
      </c>
      <c r="AB282" s="18" t="s">
        <v>446</v>
      </c>
      <c r="AC282" s="18" t="s">
        <v>1076</v>
      </c>
      <c r="AD282" s="18" t="s">
        <v>1077</v>
      </c>
      <c r="AE282" s="18" t="s">
        <v>1078</v>
      </c>
      <c r="AF282" s="18" t="s">
        <v>60</v>
      </c>
      <c r="AG282" s="18" t="s">
        <v>61</v>
      </c>
      <c r="AH282" s="20">
        <v>46204</v>
      </c>
    </row>
    <row r="283" spans="1:34" s="17" customFormat="1" ht="114.75" x14ac:dyDescent="0.25">
      <c r="A283" s="11">
        <f t="shared" si="4"/>
        <v>277</v>
      </c>
      <c r="B283" s="18" t="s">
        <v>38</v>
      </c>
      <c r="C283" s="18" t="s">
        <v>76</v>
      </c>
      <c r="D283" s="18" t="s">
        <v>40</v>
      </c>
      <c r="E283" s="18" t="s">
        <v>1115</v>
      </c>
      <c r="F283" s="18" t="s">
        <v>1116</v>
      </c>
      <c r="G283" s="18" t="s">
        <v>53</v>
      </c>
      <c r="H283" s="18" t="s">
        <v>40</v>
      </c>
      <c r="I283" s="18" t="s">
        <v>460</v>
      </c>
      <c r="J283" s="20">
        <v>45442</v>
      </c>
      <c r="K283" s="18" t="s">
        <v>478</v>
      </c>
      <c r="L283" s="18" t="s">
        <v>478</v>
      </c>
      <c r="M283" s="18" t="s">
        <v>48</v>
      </c>
      <c r="N283" s="18" t="s">
        <v>67</v>
      </c>
      <c r="O283" s="18" t="s">
        <v>522</v>
      </c>
      <c r="P283" s="18" t="s">
        <v>1108</v>
      </c>
      <c r="Q283" s="18" t="s">
        <v>81</v>
      </c>
      <c r="R283" s="18" t="s">
        <v>43</v>
      </c>
      <c r="S283" s="18" t="s">
        <v>53</v>
      </c>
      <c r="T283" s="18" t="s">
        <v>54</v>
      </c>
      <c r="U283" s="18">
        <v>2</v>
      </c>
      <c r="V283" s="18" t="s">
        <v>71</v>
      </c>
      <c r="W283" s="18">
        <v>2</v>
      </c>
      <c r="X283" s="18" t="s">
        <v>71</v>
      </c>
      <c r="Y283" s="18">
        <v>2</v>
      </c>
      <c r="Z283" s="18" t="s">
        <v>71</v>
      </c>
      <c r="AA283" s="18" t="s">
        <v>43</v>
      </c>
      <c r="AB283" s="18" t="s">
        <v>446</v>
      </c>
      <c r="AC283" s="18" t="s">
        <v>1076</v>
      </c>
      <c r="AD283" s="18" t="s">
        <v>1077</v>
      </c>
      <c r="AE283" s="18" t="s">
        <v>1078</v>
      </c>
      <c r="AF283" s="18" t="s">
        <v>60</v>
      </c>
      <c r="AG283" s="18" t="s">
        <v>61</v>
      </c>
      <c r="AH283" s="20">
        <v>46204</v>
      </c>
    </row>
    <row r="284" spans="1:34" s="17" customFormat="1" ht="114.75" x14ac:dyDescent="0.25">
      <c r="A284" s="11">
        <f t="shared" si="4"/>
        <v>278</v>
      </c>
      <c r="B284" s="18" t="s">
        <v>38</v>
      </c>
      <c r="C284" s="18" t="s">
        <v>76</v>
      </c>
      <c r="D284" s="18" t="s">
        <v>40</v>
      </c>
      <c r="E284" s="18" t="s">
        <v>1117</v>
      </c>
      <c r="F284" s="18" t="s">
        <v>1118</v>
      </c>
      <c r="G284" s="18" t="s">
        <v>53</v>
      </c>
      <c r="H284" s="18" t="s">
        <v>40</v>
      </c>
      <c r="I284" s="18" t="s">
        <v>45</v>
      </c>
      <c r="J284" s="20">
        <v>45442</v>
      </c>
      <c r="K284" s="18" t="s">
        <v>478</v>
      </c>
      <c r="L284" s="18" t="s">
        <v>478</v>
      </c>
      <c r="M284" s="18" t="s">
        <v>48</v>
      </c>
      <c r="N284" s="18" t="s">
        <v>67</v>
      </c>
      <c r="O284" s="18" t="s">
        <v>522</v>
      </c>
      <c r="P284" s="18" t="s">
        <v>1108</v>
      </c>
      <c r="Q284" s="18" t="s">
        <v>81</v>
      </c>
      <c r="R284" s="18" t="s">
        <v>43</v>
      </c>
      <c r="S284" s="18" t="s">
        <v>53</v>
      </c>
      <c r="T284" s="18" t="s">
        <v>54</v>
      </c>
      <c r="U284" s="18">
        <v>2</v>
      </c>
      <c r="V284" s="18" t="s">
        <v>71</v>
      </c>
      <c r="W284" s="18">
        <v>2</v>
      </c>
      <c r="X284" s="18" t="s">
        <v>71</v>
      </c>
      <c r="Y284" s="18">
        <v>2</v>
      </c>
      <c r="Z284" s="18" t="s">
        <v>71</v>
      </c>
      <c r="AA284" s="18" t="s">
        <v>43</v>
      </c>
      <c r="AB284" s="18" t="s">
        <v>446</v>
      </c>
      <c r="AC284" s="18" t="s">
        <v>1076</v>
      </c>
      <c r="AD284" s="18" t="s">
        <v>1077</v>
      </c>
      <c r="AE284" s="18" t="s">
        <v>1078</v>
      </c>
      <c r="AF284" s="18" t="s">
        <v>60</v>
      </c>
      <c r="AG284" s="18" t="s">
        <v>61</v>
      </c>
      <c r="AH284" s="20">
        <v>46204</v>
      </c>
    </row>
    <row r="285" spans="1:34" s="17" customFormat="1" ht="114.75" x14ac:dyDescent="0.25">
      <c r="A285" s="11">
        <f t="shared" si="4"/>
        <v>279</v>
      </c>
      <c r="B285" s="18" t="s">
        <v>38</v>
      </c>
      <c r="C285" s="18" t="s">
        <v>76</v>
      </c>
      <c r="D285" s="18" t="s">
        <v>40</v>
      </c>
      <c r="E285" s="18" t="s">
        <v>1119</v>
      </c>
      <c r="F285" s="18" t="s">
        <v>1120</v>
      </c>
      <c r="G285" s="18" t="s">
        <v>53</v>
      </c>
      <c r="H285" s="18" t="s">
        <v>40</v>
      </c>
      <c r="I285" s="18" t="s">
        <v>460</v>
      </c>
      <c r="J285" s="20">
        <v>45442</v>
      </c>
      <c r="K285" s="18" t="s">
        <v>478</v>
      </c>
      <c r="L285" s="18" t="s">
        <v>478</v>
      </c>
      <c r="M285" s="18" t="s">
        <v>48</v>
      </c>
      <c r="N285" s="18" t="s">
        <v>67</v>
      </c>
      <c r="O285" s="18" t="s">
        <v>522</v>
      </c>
      <c r="P285" s="18" t="s">
        <v>1108</v>
      </c>
      <c r="Q285" s="18" t="s">
        <v>81</v>
      </c>
      <c r="R285" s="18" t="s">
        <v>43</v>
      </c>
      <c r="S285" s="18" t="s">
        <v>53</v>
      </c>
      <c r="T285" s="18" t="s">
        <v>54</v>
      </c>
      <c r="U285" s="18">
        <v>2</v>
      </c>
      <c r="V285" s="18" t="s">
        <v>71</v>
      </c>
      <c r="W285" s="18">
        <v>2</v>
      </c>
      <c r="X285" s="18" t="s">
        <v>71</v>
      </c>
      <c r="Y285" s="18">
        <v>2</v>
      </c>
      <c r="Z285" s="18" t="s">
        <v>71</v>
      </c>
      <c r="AA285" s="18" t="s">
        <v>43</v>
      </c>
      <c r="AB285" s="18" t="s">
        <v>446</v>
      </c>
      <c r="AC285" s="18" t="s">
        <v>1076</v>
      </c>
      <c r="AD285" s="18" t="s">
        <v>1077</v>
      </c>
      <c r="AE285" s="18" t="s">
        <v>1078</v>
      </c>
      <c r="AF285" s="18" t="s">
        <v>60</v>
      </c>
      <c r="AG285" s="18" t="s">
        <v>61</v>
      </c>
      <c r="AH285" s="20">
        <v>46204</v>
      </c>
    </row>
    <row r="286" spans="1:34" s="17" customFormat="1" ht="114.75" x14ac:dyDescent="0.25">
      <c r="A286" s="11">
        <f t="shared" si="4"/>
        <v>280</v>
      </c>
      <c r="B286" s="18" t="s">
        <v>38</v>
      </c>
      <c r="C286" s="18" t="s">
        <v>76</v>
      </c>
      <c r="D286" s="18" t="s">
        <v>40</v>
      </c>
      <c r="E286" s="18" t="s">
        <v>1121</v>
      </c>
      <c r="F286" s="18" t="s">
        <v>1122</v>
      </c>
      <c r="G286" s="18" t="s">
        <v>53</v>
      </c>
      <c r="H286" s="18" t="s">
        <v>40</v>
      </c>
      <c r="I286" s="18" t="s">
        <v>456</v>
      </c>
      <c r="J286" s="20">
        <v>45442</v>
      </c>
      <c r="K286" s="18" t="s">
        <v>478</v>
      </c>
      <c r="L286" s="18" t="s">
        <v>478</v>
      </c>
      <c r="M286" s="18" t="s">
        <v>48</v>
      </c>
      <c r="N286" s="18" t="s">
        <v>67</v>
      </c>
      <c r="O286" s="18"/>
      <c r="P286" s="18" t="s">
        <v>1108</v>
      </c>
      <c r="Q286" s="18" t="s">
        <v>81</v>
      </c>
      <c r="R286" s="18" t="s">
        <v>43</v>
      </c>
      <c r="S286" s="18" t="s">
        <v>53</v>
      </c>
      <c r="T286" s="18" t="s">
        <v>54</v>
      </c>
      <c r="U286" s="18">
        <v>2</v>
      </c>
      <c r="V286" s="18" t="s">
        <v>71</v>
      </c>
      <c r="W286" s="18"/>
      <c r="X286" s="18" t="s">
        <v>71</v>
      </c>
      <c r="Y286" s="18">
        <v>2</v>
      </c>
      <c r="Z286" s="18" t="s">
        <v>71</v>
      </c>
      <c r="AA286" s="18" t="s">
        <v>43</v>
      </c>
      <c r="AB286" s="18" t="s">
        <v>446</v>
      </c>
      <c r="AC286" s="18" t="s">
        <v>1076</v>
      </c>
      <c r="AD286" s="18" t="s">
        <v>1077</v>
      </c>
      <c r="AE286" s="18" t="s">
        <v>1078</v>
      </c>
      <c r="AF286" s="18" t="s">
        <v>60</v>
      </c>
      <c r="AG286" s="18" t="s">
        <v>61</v>
      </c>
      <c r="AH286" s="20">
        <v>46204</v>
      </c>
    </row>
    <row r="287" spans="1:34" s="17" customFormat="1" ht="51" x14ac:dyDescent="0.25">
      <c r="A287" s="11">
        <f t="shared" si="4"/>
        <v>281</v>
      </c>
      <c r="B287" s="18" t="s">
        <v>38</v>
      </c>
      <c r="C287" s="18" t="s">
        <v>306</v>
      </c>
      <c r="D287" s="18" t="s">
        <v>342</v>
      </c>
      <c r="E287" s="18" t="s">
        <v>1123</v>
      </c>
      <c r="F287" s="18" t="s">
        <v>1124</v>
      </c>
      <c r="G287" s="18" t="s">
        <v>43</v>
      </c>
      <c r="H287" s="18" t="s">
        <v>1125</v>
      </c>
      <c r="I287" s="18" t="s">
        <v>460</v>
      </c>
      <c r="J287" s="20">
        <v>45442</v>
      </c>
      <c r="K287" s="18" t="s">
        <v>478</v>
      </c>
      <c r="L287" s="18" t="s">
        <v>478</v>
      </c>
      <c r="M287" s="18" t="s">
        <v>48</v>
      </c>
      <c r="N287" s="18" t="s">
        <v>67</v>
      </c>
      <c r="O287" s="18" t="s">
        <v>522</v>
      </c>
      <c r="P287" s="18" t="s">
        <v>1126</v>
      </c>
      <c r="Q287" s="18" t="s">
        <v>92</v>
      </c>
      <c r="R287" s="18" t="s">
        <v>43</v>
      </c>
      <c r="S287" s="18" t="s">
        <v>43</v>
      </c>
      <c r="T287" s="18" t="s">
        <v>70</v>
      </c>
      <c r="U287" s="18">
        <v>1</v>
      </c>
      <c r="V287" s="18" t="s">
        <v>55</v>
      </c>
      <c r="W287" s="18">
        <v>3</v>
      </c>
      <c r="X287" s="18" t="s">
        <v>71</v>
      </c>
      <c r="Y287" s="18">
        <v>2</v>
      </c>
      <c r="Z287" s="18" t="s">
        <v>71</v>
      </c>
      <c r="AA287" s="18" t="s">
        <v>53</v>
      </c>
      <c r="AB287" s="18" t="s">
        <v>522</v>
      </c>
      <c r="AC287" s="18" t="s">
        <v>522</v>
      </c>
      <c r="AD287" s="18" t="s">
        <v>522</v>
      </c>
      <c r="AE287" s="18" t="s">
        <v>522</v>
      </c>
      <c r="AF287" s="18" t="s">
        <v>522</v>
      </c>
      <c r="AG287" s="18" t="s">
        <v>522</v>
      </c>
      <c r="AH287" s="20">
        <v>46204</v>
      </c>
    </row>
    <row r="288" spans="1:34" s="17" customFormat="1" ht="51" x14ac:dyDescent="0.25">
      <c r="A288" s="11">
        <f t="shared" si="4"/>
        <v>282</v>
      </c>
      <c r="B288" s="18" t="s">
        <v>38</v>
      </c>
      <c r="C288" s="18" t="s">
        <v>308</v>
      </c>
      <c r="D288" s="18" t="s">
        <v>326</v>
      </c>
      <c r="E288" s="18" t="s">
        <v>1127</v>
      </c>
      <c r="F288" s="18" t="s">
        <v>1128</v>
      </c>
      <c r="G288" s="18" t="s">
        <v>53</v>
      </c>
      <c r="H288" s="18" t="s">
        <v>40</v>
      </c>
      <c r="I288" s="18" t="s">
        <v>471</v>
      </c>
      <c r="J288" s="20">
        <v>45442</v>
      </c>
      <c r="K288" s="18" t="s">
        <v>478</v>
      </c>
      <c r="L288" s="18" t="s">
        <v>478</v>
      </c>
      <c r="M288" s="18" t="s">
        <v>48</v>
      </c>
      <c r="N288" s="18" t="s">
        <v>67</v>
      </c>
      <c r="O288" s="18" t="s">
        <v>522</v>
      </c>
      <c r="P288" s="18" t="s">
        <v>1129</v>
      </c>
      <c r="Q288" s="18" t="s">
        <v>92</v>
      </c>
      <c r="R288" s="18" t="s">
        <v>43</v>
      </c>
      <c r="S288" s="18" t="s">
        <v>43</v>
      </c>
      <c r="T288" s="18" t="s">
        <v>70</v>
      </c>
      <c r="U288" s="18">
        <v>1</v>
      </c>
      <c r="V288" s="18" t="s">
        <v>55</v>
      </c>
      <c r="W288" s="18">
        <v>3</v>
      </c>
      <c r="X288" s="18" t="s">
        <v>71</v>
      </c>
      <c r="Y288" s="18">
        <v>2</v>
      </c>
      <c r="Z288" s="18" t="s">
        <v>71</v>
      </c>
      <c r="AA288" s="18" t="s">
        <v>53</v>
      </c>
      <c r="AB288" s="18" t="s">
        <v>522</v>
      </c>
      <c r="AC288" s="18" t="s">
        <v>522</v>
      </c>
      <c r="AD288" s="18" t="s">
        <v>522</v>
      </c>
      <c r="AE288" s="18" t="s">
        <v>522</v>
      </c>
      <c r="AF288" s="18" t="s">
        <v>522</v>
      </c>
      <c r="AG288" s="18" t="s">
        <v>522</v>
      </c>
      <c r="AH288" s="20">
        <v>46204</v>
      </c>
    </row>
    <row r="289" spans="1:92" s="17" customFormat="1" ht="114.75" x14ac:dyDescent="0.25">
      <c r="A289" s="11">
        <f t="shared" si="4"/>
        <v>283</v>
      </c>
      <c r="B289" s="18" t="s">
        <v>38</v>
      </c>
      <c r="C289" s="18" t="s">
        <v>76</v>
      </c>
      <c r="D289" s="18" t="s">
        <v>40</v>
      </c>
      <c r="E289" s="18" t="s">
        <v>1130</v>
      </c>
      <c r="F289" s="18" t="s">
        <v>1131</v>
      </c>
      <c r="G289" s="18" t="s">
        <v>43</v>
      </c>
      <c r="H289" s="18" t="s">
        <v>1132</v>
      </c>
      <c r="I289" s="18" t="s">
        <v>45</v>
      </c>
      <c r="J289" s="20">
        <v>45442</v>
      </c>
      <c r="K289" s="18" t="s">
        <v>478</v>
      </c>
      <c r="L289" s="18" t="s">
        <v>478</v>
      </c>
      <c r="M289" s="18" t="s">
        <v>48</v>
      </c>
      <c r="N289" s="18" t="s">
        <v>67</v>
      </c>
      <c r="O289" s="18" t="s">
        <v>522</v>
      </c>
      <c r="P289" s="18" t="s">
        <v>1133</v>
      </c>
      <c r="Q289" s="18" t="s">
        <v>92</v>
      </c>
      <c r="R289" s="18" t="s">
        <v>43</v>
      </c>
      <c r="S289" s="18" t="s">
        <v>53</v>
      </c>
      <c r="T289" s="18" t="s">
        <v>54</v>
      </c>
      <c r="U289" s="18">
        <v>2</v>
      </c>
      <c r="V289" s="18" t="s">
        <v>71</v>
      </c>
      <c r="W289" s="18">
        <v>2</v>
      </c>
      <c r="X289" s="18" t="s">
        <v>71</v>
      </c>
      <c r="Y289" s="18">
        <v>2</v>
      </c>
      <c r="Z289" s="18" t="s">
        <v>71</v>
      </c>
      <c r="AA289" s="18" t="s">
        <v>43</v>
      </c>
      <c r="AB289" s="18" t="s">
        <v>446</v>
      </c>
      <c r="AC289" s="18" t="s">
        <v>1076</v>
      </c>
      <c r="AD289" s="18" t="s">
        <v>1077</v>
      </c>
      <c r="AE289" s="18" t="s">
        <v>1078</v>
      </c>
      <c r="AF289" s="18" t="s">
        <v>60</v>
      </c>
      <c r="AG289" s="18" t="s">
        <v>61</v>
      </c>
      <c r="AH289" s="20">
        <v>46204</v>
      </c>
    </row>
    <row r="290" spans="1:92" s="17" customFormat="1" ht="114.75" x14ac:dyDescent="0.25">
      <c r="A290" s="11">
        <f t="shared" si="4"/>
        <v>284</v>
      </c>
      <c r="B290" s="18" t="s">
        <v>38</v>
      </c>
      <c r="C290" s="18" t="s">
        <v>308</v>
      </c>
      <c r="D290" s="18" t="s">
        <v>40</v>
      </c>
      <c r="E290" s="18" t="s">
        <v>1134</v>
      </c>
      <c r="F290" s="18" t="s">
        <v>1135</v>
      </c>
      <c r="G290" s="18" t="s">
        <v>43</v>
      </c>
      <c r="H290" s="18" t="s">
        <v>1111</v>
      </c>
      <c r="I290" s="18" t="s">
        <v>460</v>
      </c>
      <c r="J290" s="20">
        <v>45442</v>
      </c>
      <c r="K290" s="18" t="s">
        <v>478</v>
      </c>
      <c r="L290" s="18" t="s">
        <v>478</v>
      </c>
      <c r="M290" s="18" t="s">
        <v>48</v>
      </c>
      <c r="N290" s="18" t="s">
        <v>67</v>
      </c>
      <c r="O290" s="18" t="s">
        <v>522</v>
      </c>
      <c r="P290" s="18" t="s">
        <v>1136</v>
      </c>
      <c r="Q290" s="18" t="s">
        <v>69</v>
      </c>
      <c r="R290" s="18" t="s">
        <v>43</v>
      </c>
      <c r="S290" s="18" t="s">
        <v>53</v>
      </c>
      <c r="T290" s="18" t="s">
        <v>54</v>
      </c>
      <c r="U290" s="18">
        <v>2</v>
      </c>
      <c r="V290" s="18" t="s">
        <v>71</v>
      </c>
      <c r="W290" s="18">
        <v>2</v>
      </c>
      <c r="X290" s="18" t="s">
        <v>71</v>
      </c>
      <c r="Y290" s="18">
        <v>2</v>
      </c>
      <c r="Z290" s="18" t="s">
        <v>71</v>
      </c>
      <c r="AA290" s="18" t="s">
        <v>43</v>
      </c>
      <c r="AB290" s="18" t="s">
        <v>446</v>
      </c>
      <c r="AC290" s="18" t="s">
        <v>1076</v>
      </c>
      <c r="AD290" s="18" t="s">
        <v>1077</v>
      </c>
      <c r="AE290" s="18" t="s">
        <v>1078</v>
      </c>
      <c r="AF290" s="18" t="s">
        <v>60</v>
      </c>
      <c r="AG290" s="18" t="s">
        <v>61</v>
      </c>
      <c r="AH290" s="20">
        <v>46204</v>
      </c>
    </row>
    <row r="291" spans="1:92" s="17" customFormat="1" ht="178.5" x14ac:dyDescent="0.25">
      <c r="A291" s="11">
        <f t="shared" si="4"/>
        <v>285</v>
      </c>
      <c r="B291" s="18" t="s">
        <v>38</v>
      </c>
      <c r="C291" s="18" t="s">
        <v>308</v>
      </c>
      <c r="D291" s="18" t="s">
        <v>40</v>
      </c>
      <c r="E291" s="18" t="s">
        <v>1137</v>
      </c>
      <c r="F291" s="18" t="s">
        <v>1138</v>
      </c>
      <c r="G291" s="18" t="s">
        <v>53</v>
      </c>
      <c r="H291" s="18" t="s">
        <v>40</v>
      </c>
      <c r="I291" s="18" t="s">
        <v>456</v>
      </c>
      <c r="J291" s="20">
        <v>45442</v>
      </c>
      <c r="K291" s="18" t="s">
        <v>478</v>
      </c>
      <c r="L291" s="18" t="s">
        <v>478</v>
      </c>
      <c r="M291" s="18" t="s">
        <v>48</v>
      </c>
      <c r="N291" s="18" t="s">
        <v>67</v>
      </c>
      <c r="O291" s="18" t="s">
        <v>522</v>
      </c>
      <c r="P291" s="18" t="s">
        <v>1139</v>
      </c>
      <c r="Q291" s="18" t="s">
        <v>69</v>
      </c>
      <c r="R291" s="18" t="s">
        <v>43</v>
      </c>
      <c r="S291" s="18" t="s">
        <v>53</v>
      </c>
      <c r="T291" s="18" t="s">
        <v>54</v>
      </c>
      <c r="U291" s="18">
        <v>2</v>
      </c>
      <c r="V291" s="18" t="s">
        <v>445</v>
      </c>
      <c r="W291" s="18">
        <v>1</v>
      </c>
      <c r="X291" s="18" t="s">
        <v>445</v>
      </c>
      <c r="Y291" s="18">
        <v>1</v>
      </c>
      <c r="Z291" s="18" t="s">
        <v>445</v>
      </c>
      <c r="AA291" s="18" t="s">
        <v>43</v>
      </c>
      <c r="AB291" s="18" t="s">
        <v>446</v>
      </c>
      <c r="AC291" s="18" t="s">
        <v>1076</v>
      </c>
      <c r="AD291" s="18" t="s">
        <v>1077</v>
      </c>
      <c r="AE291" s="18" t="s">
        <v>1078</v>
      </c>
      <c r="AF291" s="18" t="s">
        <v>60</v>
      </c>
      <c r="AG291" s="18" t="s">
        <v>61</v>
      </c>
      <c r="AH291" s="20">
        <v>46204</v>
      </c>
    </row>
    <row r="292" spans="1:92" s="17" customFormat="1" ht="114.75" x14ac:dyDescent="0.25">
      <c r="A292" s="11">
        <f t="shared" si="4"/>
        <v>286</v>
      </c>
      <c r="B292" s="18" t="s">
        <v>38</v>
      </c>
      <c r="C292" s="18" t="s">
        <v>76</v>
      </c>
      <c r="D292" s="18" t="s">
        <v>40</v>
      </c>
      <c r="E292" s="18" t="s">
        <v>1119</v>
      </c>
      <c r="F292" s="18" t="s">
        <v>1120</v>
      </c>
      <c r="G292" s="18" t="s">
        <v>43</v>
      </c>
      <c r="H292" s="18" t="s">
        <v>1074</v>
      </c>
      <c r="I292" s="18" t="s">
        <v>460</v>
      </c>
      <c r="J292" s="20">
        <v>45442</v>
      </c>
      <c r="K292" s="18" t="s">
        <v>478</v>
      </c>
      <c r="L292" s="18" t="s">
        <v>478</v>
      </c>
      <c r="M292" s="18" t="s">
        <v>48</v>
      </c>
      <c r="N292" s="18" t="s">
        <v>67</v>
      </c>
      <c r="O292" s="18" t="s">
        <v>522</v>
      </c>
      <c r="P292" s="18" t="s">
        <v>1108</v>
      </c>
      <c r="Q292" s="18" t="s">
        <v>81</v>
      </c>
      <c r="R292" s="18" t="s">
        <v>43</v>
      </c>
      <c r="S292" s="18" t="s">
        <v>53</v>
      </c>
      <c r="T292" s="18" t="s">
        <v>54</v>
      </c>
      <c r="U292" s="18">
        <v>2</v>
      </c>
      <c r="V292" s="18" t="s">
        <v>71</v>
      </c>
      <c r="W292" s="18">
        <v>2</v>
      </c>
      <c r="X292" s="18" t="s">
        <v>71</v>
      </c>
      <c r="Y292" s="18">
        <v>2</v>
      </c>
      <c r="Z292" s="18" t="s">
        <v>71</v>
      </c>
      <c r="AA292" s="18" t="s">
        <v>43</v>
      </c>
      <c r="AB292" s="18" t="s">
        <v>446</v>
      </c>
      <c r="AC292" s="18" t="s">
        <v>1076</v>
      </c>
      <c r="AD292" s="18" t="s">
        <v>1077</v>
      </c>
      <c r="AE292" s="18" t="s">
        <v>1078</v>
      </c>
      <c r="AF292" s="18" t="s">
        <v>60</v>
      </c>
      <c r="AG292" s="18" t="s">
        <v>61</v>
      </c>
      <c r="AH292" s="20">
        <v>46204</v>
      </c>
    </row>
    <row r="293" spans="1:92" s="17" customFormat="1" ht="38.25" x14ac:dyDescent="0.25">
      <c r="A293" s="11">
        <f t="shared" si="4"/>
        <v>287</v>
      </c>
      <c r="B293" s="18" t="s">
        <v>38</v>
      </c>
      <c r="C293" s="18" t="s">
        <v>296</v>
      </c>
      <c r="D293" s="18" t="s">
        <v>1140</v>
      </c>
      <c r="E293" s="18" t="s">
        <v>296</v>
      </c>
      <c r="F293" s="18" t="s">
        <v>1140</v>
      </c>
      <c r="G293" s="18" t="s">
        <v>53</v>
      </c>
      <c r="H293" s="18" t="s">
        <v>522</v>
      </c>
      <c r="I293" s="18" t="s">
        <v>66</v>
      </c>
      <c r="J293" s="20">
        <v>45875</v>
      </c>
      <c r="K293" s="18" t="s">
        <v>461</v>
      </c>
      <c r="L293" s="18" t="s">
        <v>461</v>
      </c>
      <c r="M293" s="18" t="s">
        <v>48</v>
      </c>
      <c r="N293" s="18" t="s">
        <v>67</v>
      </c>
      <c r="O293" s="18"/>
      <c r="P293" s="18" t="s">
        <v>1141</v>
      </c>
      <c r="Q293" s="18" t="s">
        <v>92</v>
      </c>
      <c r="R293" s="18" t="s">
        <v>43</v>
      </c>
      <c r="S293" s="18" t="s">
        <v>43</v>
      </c>
      <c r="T293" s="18" t="s">
        <v>54</v>
      </c>
      <c r="U293" s="18"/>
      <c r="V293" s="18" t="s">
        <v>55</v>
      </c>
      <c r="W293" s="18"/>
      <c r="X293" s="18" t="s">
        <v>71</v>
      </c>
      <c r="Y293" s="18"/>
      <c r="Z293" s="18" t="s">
        <v>71</v>
      </c>
      <c r="AA293" s="18" t="s">
        <v>43</v>
      </c>
      <c r="AB293" s="18" t="s">
        <v>435</v>
      </c>
      <c r="AC293" s="18" t="s">
        <v>522</v>
      </c>
      <c r="AD293" s="18" t="s">
        <v>816</v>
      </c>
      <c r="AE293" s="18" t="s">
        <v>522</v>
      </c>
      <c r="AF293" s="18" t="s">
        <v>522</v>
      </c>
      <c r="AG293" s="18" t="s">
        <v>522</v>
      </c>
      <c r="AH293" s="20">
        <v>46022</v>
      </c>
    </row>
    <row r="294" spans="1:92" s="17" customFormat="1" ht="38.25" x14ac:dyDescent="0.25">
      <c r="A294" s="11">
        <f t="shared" si="4"/>
        <v>288</v>
      </c>
      <c r="B294" s="18" t="s">
        <v>38</v>
      </c>
      <c r="C294" s="18" t="s">
        <v>308</v>
      </c>
      <c r="D294" s="18" t="s">
        <v>326</v>
      </c>
      <c r="E294" s="18" t="s">
        <v>308</v>
      </c>
      <c r="F294" s="18" t="s">
        <v>1142</v>
      </c>
      <c r="G294" s="18" t="s">
        <v>43</v>
      </c>
      <c r="H294" s="18" t="s">
        <v>1143</v>
      </c>
      <c r="I294" s="18" t="s">
        <v>460</v>
      </c>
      <c r="J294" s="20">
        <v>46051</v>
      </c>
      <c r="K294" s="18" t="s">
        <v>461</v>
      </c>
      <c r="L294" s="18" t="s">
        <v>461</v>
      </c>
      <c r="M294" s="18" t="s">
        <v>48</v>
      </c>
      <c r="N294" s="18" t="s">
        <v>67</v>
      </c>
      <c r="O294" s="18"/>
      <c r="P294" s="18" t="s">
        <v>1141</v>
      </c>
      <c r="Q294" s="18" t="s">
        <v>92</v>
      </c>
      <c r="R294" s="18" t="s">
        <v>43</v>
      </c>
      <c r="S294" s="18" t="s">
        <v>43</v>
      </c>
      <c r="T294" s="18" t="s">
        <v>54</v>
      </c>
      <c r="U294" s="18"/>
      <c r="V294" s="18" t="s">
        <v>55</v>
      </c>
      <c r="W294" s="18"/>
      <c r="X294" s="18" t="s">
        <v>71</v>
      </c>
      <c r="Y294" s="18"/>
      <c r="Z294" s="18" t="s">
        <v>71</v>
      </c>
      <c r="AA294" s="18" t="s">
        <v>53</v>
      </c>
      <c r="AB294" s="18" t="s">
        <v>522</v>
      </c>
      <c r="AC294" s="18" t="s">
        <v>522</v>
      </c>
      <c r="AD294" s="18" t="s">
        <v>816</v>
      </c>
      <c r="AE294" s="18" t="s">
        <v>522</v>
      </c>
      <c r="AF294" s="18" t="s">
        <v>522</v>
      </c>
      <c r="AG294" s="18" t="s">
        <v>522</v>
      </c>
      <c r="AH294" s="20">
        <v>46051</v>
      </c>
    </row>
    <row r="295" spans="1:92" s="17" customFormat="1" ht="63.75" x14ac:dyDescent="0.25">
      <c r="A295" s="11">
        <f t="shared" si="4"/>
        <v>289</v>
      </c>
      <c r="B295" s="18" t="s">
        <v>38</v>
      </c>
      <c r="C295" s="18" t="s">
        <v>298</v>
      </c>
      <c r="D295" s="18" t="s">
        <v>40</v>
      </c>
      <c r="E295" s="18" t="s">
        <v>1144</v>
      </c>
      <c r="F295" s="18" t="s">
        <v>1145</v>
      </c>
      <c r="G295" s="18" t="s">
        <v>43</v>
      </c>
      <c r="H295" s="18" t="s">
        <v>1146</v>
      </c>
      <c r="I295" s="18" t="s">
        <v>66</v>
      </c>
      <c r="J295" s="20">
        <v>46112</v>
      </c>
      <c r="K295" s="18" t="s">
        <v>461</v>
      </c>
      <c r="L295" s="18" t="s">
        <v>461</v>
      </c>
      <c r="M295" s="18" t="s">
        <v>48</v>
      </c>
      <c r="N295" s="18" t="s">
        <v>67</v>
      </c>
      <c r="O295" s="18"/>
      <c r="P295" s="18" t="s">
        <v>1141</v>
      </c>
      <c r="Q295" s="18" t="s">
        <v>92</v>
      </c>
      <c r="R295" s="18" t="s">
        <v>43</v>
      </c>
      <c r="S295" s="18" t="s">
        <v>43</v>
      </c>
      <c r="T295" s="18" t="s">
        <v>54</v>
      </c>
      <c r="U295" s="18"/>
      <c r="V295" s="18" t="s">
        <v>55</v>
      </c>
      <c r="W295" s="18"/>
      <c r="X295" s="18" t="s">
        <v>71</v>
      </c>
      <c r="Y295" s="18"/>
      <c r="Z295" s="18" t="s">
        <v>71</v>
      </c>
      <c r="AA295" s="18" t="s">
        <v>53</v>
      </c>
      <c r="AB295" s="18" t="s">
        <v>40</v>
      </c>
      <c r="AC295" s="18" t="s">
        <v>522</v>
      </c>
      <c r="AD295" s="18" t="s">
        <v>816</v>
      </c>
      <c r="AE295" s="18" t="s">
        <v>522</v>
      </c>
      <c r="AF295" s="18" t="s">
        <v>522</v>
      </c>
      <c r="AG295" s="18" t="s">
        <v>522</v>
      </c>
      <c r="AH295" s="20">
        <v>46112</v>
      </c>
    </row>
    <row r="296" spans="1:92" s="17" customFormat="1" ht="38.25" x14ac:dyDescent="0.25">
      <c r="A296" s="11">
        <f t="shared" si="4"/>
        <v>290</v>
      </c>
      <c r="B296" s="18" t="s">
        <v>38</v>
      </c>
      <c r="C296" s="18" t="s">
        <v>308</v>
      </c>
      <c r="D296" s="18" t="s">
        <v>390</v>
      </c>
      <c r="E296" s="18" t="s">
        <v>308</v>
      </c>
      <c r="F296" s="18" t="s">
        <v>1147</v>
      </c>
      <c r="G296" s="18" t="s">
        <v>43</v>
      </c>
      <c r="H296" s="18" t="s">
        <v>1146</v>
      </c>
      <c r="I296" s="18" t="s">
        <v>471</v>
      </c>
      <c r="J296" s="20">
        <v>46112</v>
      </c>
      <c r="K296" s="18" t="s">
        <v>461</v>
      </c>
      <c r="L296" s="18" t="s">
        <v>461</v>
      </c>
      <c r="M296" s="18" t="s">
        <v>48</v>
      </c>
      <c r="N296" s="18" t="s">
        <v>67</v>
      </c>
      <c r="O296" s="18"/>
      <c r="P296" s="18" t="s">
        <v>1141</v>
      </c>
      <c r="Q296" s="18" t="s">
        <v>92</v>
      </c>
      <c r="R296" s="18" t="s">
        <v>43</v>
      </c>
      <c r="S296" s="18" t="s">
        <v>43</v>
      </c>
      <c r="T296" s="18" t="s">
        <v>54</v>
      </c>
      <c r="U296" s="18"/>
      <c r="V296" s="18" t="s">
        <v>55</v>
      </c>
      <c r="W296" s="18"/>
      <c r="X296" s="18" t="s">
        <v>71</v>
      </c>
      <c r="Y296" s="18"/>
      <c r="Z296" s="18" t="s">
        <v>71</v>
      </c>
      <c r="AA296" s="18" t="s">
        <v>53</v>
      </c>
      <c r="AB296" s="18" t="s">
        <v>40</v>
      </c>
      <c r="AC296" s="18" t="s">
        <v>522</v>
      </c>
      <c r="AD296" s="18" t="s">
        <v>816</v>
      </c>
      <c r="AE296" s="18" t="s">
        <v>522</v>
      </c>
      <c r="AF296" s="18" t="s">
        <v>522</v>
      </c>
      <c r="AG296" s="18" t="s">
        <v>522</v>
      </c>
      <c r="AH296" s="20">
        <v>46112</v>
      </c>
    </row>
    <row r="297" spans="1:92" s="17" customFormat="1" ht="51" x14ac:dyDescent="0.25">
      <c r="A297" s="11">
        <f t="shared" si="4"/>
        <v>291</v>
      </c>
      <c r="B297" s="18" t="s">
        <v>38</v>
      </c>
      <c r="C297" s="18" t="s">
        <v>306</v>
      </c>
      <c r="D297" s="18" t="s">
        <v>342</v>
      </c>
      <c r="E297" s="18" t="s">
        <v>1148</v>
      </c>
      <c r="F297" s="18" t="s">
        <v>1149</v>
      </c>
      <c r="G297" s="18" t="s">
        <v>53</v>
      </c>
      <c r="H297" s="18" t="s">
        <v>522</v>
      </c>
      <c r="I297" s="18" t="s">
        <v>460</v>
      </c>
      <c r="J297" s="20">
        <v>46110</v>
      </c>
      <c r="K297" s="18" t="s">
        <v>461</v>
      </c>
      <c r="L297" s="18" t="s">
        <v>461</v>
      </c>
      <c r="M297" s="18" t="s">
        <v>48</v>
      </c>
      <c r="N297" s="18" t="s">
        <v>67</v>
      </c>
      <c r="O297" s="18"/>
      <c r="P297" s="18" t="s">
        <v>1141</v>
      </c>
      <c r="Q297" s="18" t="s">
        <v>69</v>
      </c>
      <c r="R297" s="18" t="s">
        <v>43</v>
      </c>
      <c r="S297" s="18" t="s">
        <v>53</v>
      </c>
      <c r="T297" s="18" t="s">
        <v>54</v>
      </c>
      <c r="U297" s="18"/>
      <c r="V297" s="18" t="s">
        <v>55</v>
      </c>
      <c r="W297" s="18"/>
      <c r="X297" s="18" t="s">
        <v>71</v>
      </c>
      <c r="Y297" s="18"/>
      <c r="Z297" s="18" t="s">
        <v>71</v>
      </c>
      <c r="AA297" s="18" t="s">
        <v>43</v>
      </c>
      <c r="AB297" s="18" t="s">
        <v>435</v>
      </c>
      <c r="AC297" s="18" t="s">
        <v>522</v>
      </c>
      <c r="AD297" s="18" t="s">
        <v>816</v>
      </c>
      <c r="AE297" s="18" t="s">
        <v>522</v>
      </c>
      <c r="AF297" s="18" t="s">
        <v>522</v>
      </c>
      <c r="AG297" s="18" t="s">
        <v>522</v>
      </c>
      <c r="AH297" s="20">
        <v>46202</v>
      </c>
    </row>
    <row r="298" spans="1:92" s="17" customFormat="1" ht="38.25" x14ac:dyDescent="0.25">
      <c r="A298" s="11">
        <f t="shared" si="4"/>
        <v>292</v>
      </c>
      <c r="B298" s="18" t="s">
        <v>38</v>
      </c>
      <c r="C298" s="18" t="s">
        <v>308</v>
      </c>
      <c r="D298" s="18" t="s">
        <v>1150</v>
      </c>
      <c r="E298" s="18" t="s">
        <v>1151</v>
      </c>
      <c r="F298" s="18" t="s">
        <v>1152</v>
      </c>
      <c r="G298" s="18" t="s">
        <v>53</v>
      </c>
      <c r="H298" s="18" t="s">
        <v>522</v>
      </c>
      <c r="I298" s="18" t="s">
        <v>66</v>
      </c>
      <c r="J298" s="20">
        <v>46204</v>
      </c>
      <c r="K298" s="18" t="s">
        <v>461</v>
      </c>
      <c r="L298" s="18" t="s">
        <v>461</v>
      </c>
      <c r="M298" s="18" t="s">
        <v>48</v>
      </c>
      <c r="N298" s="18" t="s">
        <v>67</v>
      </c>
      <c r="O298" s="18"/>
      <c r="P298" s="18" t="s">
        <v>1141</v>
      </c>
      <c r="Q298" s="18" t="s">
        <v>69</v>
      </c>
      <c r="R298" s="18" t="s">
        <v>43</v>
      </c>
      <c r="S298" s="18" t="s">
        <v>43</v>
      </c>
      <c r="T298" s="18" t="s">
        <v>54</v>
      </c>
      <c r="U298" s="18"/>
      <c r="V298" s="18" t="s">
        <v>55</v>
      </c>
      <c r="W298" s="18"/>
      <c r="X298" s="18" t="s">
        <v>71</v>
      </c>
      <c r="Y298" s="18"/>
      <c r="Z298" s="18" t="s">
        <v>71</v>
      </c>
      <c r="AA298" s="18" t="s">
        <v>43</v>
      </c>
      <c r="AB298" s="18" t="s">
        <v>435</v>
      </c>
      <c r="AC298" s="18" t="s">
        <v>522</v>
      </c>
      <c r="AD298" s="18" t="s">
        <v>816</v>
      </c>
      <c r="AE298" s="18" t="s">
        <v>522</v>
      </c>
      <c r="AF298" s="18" t="s">
        <v>522</v>
      </c>
      <c r="AG298" s="18" t="s">
        <v>522</v>
      </c>
      <c r="AH298" s="20">
        <v>46204</v>
      </c>
    </row>
    <row r="299" spans="1:92" s="21" customFormat="1" ht="38.25" x14ac:dyDescent="0.25">
      <c r="A299" s="11">
        <f t="shared" si="4"/>
        <v>293</v>
      </c>
      <c r="B299" s="11" t="s">
        <v>38</v>
      </c>
      <c r="C299" s="11" t="s">
        <v>303</v>
      </c>
      <c r="D299" s="11" t="s">
        <v>40</v>
      </c>
      <c r="E299" s="11" t="s">
        <v>1153</v>
      </c>
      <c r="F299" s="11" t="s">
        <v>1154</v>
      </c>
      <c r="G299" s="11" t="s">
        <v>53</v>
      </c>
      <c r="H299" s="11" t="s">
        <v>522</v>
      </c>
      <c r="I299" s="11" t="s">
        <v>456</v>
      </c>
      <c r="J299" s="29">
        <v>46014</v>
      </c>
      <c r="K299" s="11" t="s">
        <v>474</v>
      </c>
      <c r="L299" s="11" t="s">
        <v>474</v>
      </c>
      <c r="M299" s="11" t="s">
        <v>48</v>
      </c>
      <c r="N299" s="11" t="s">
        <v>49</v>
      </c>
      <c r="O299" s="11" t="s">
        <v>522</v>
      </c>
      <c r="P299" s="57" t="s">
        <v>685</v>
      </c>
      <c r="Q299" s="11" t="s">
        <v>81</v>
      </c>
      <c r="R299" s="11" t="s">
        <v>43</v>
      </c>
      <c r="S299" s="11" t="s">
        <v>53</v>
      </c>
      <c r="T299" s="11" t="s">
        <v>434</v>
      </c>
      <c r="U299" s="11"/>
      <c r="V299" s="11" t="s">
        <v>55</v>
      </c>
      <c r="W299" s="11"/>
      <c r="X299" s="11" t="s">
        <v>55</v>
      </c>
      <c r="Y299" s="11"/>
      <c r="Z299" s="11" t="s">
        <v>55</v>
      </c>
      <c r="AA299" s="11" t="s">
        <v>43</v>
      </c>
      <c r="AB299" s="11" t="s">
        <v>435</v>
      </c>
      <c r="AC299" s="11" t="s">
        <v>522</v>
      </c>
      <c r="AD299" s="11" t="s">
        <v>522</v>
      </c>
      <c r="AE299" s="11" t="s">
        <v>522</v>
      </c>
      <c r="AF299" s="11" t="s">
        <v>522</v>
      </c>
      <c r="AG299" s="11" t="s">
        <v>522</v>
      </c>
      <c r="AH299" s="29">
        <v>46195</v>
      </c>
      <c r="AI299" s="17"/>
      <c r="AJ299" s="17"/>
      <c r="AK299" s="17"/>
      <c r="AL299" s="17"/>
      <c r="AM299" s="17"/>
      <c r="AN299" s="17"/>
      <c r="AO299" s="17"/>
      <c r="AP299" s="17"/>
      <c r="AQ299" s="17"/>
      <c r="AR299" s="17"/>
      <c r="AS299" s="17"/>
      <c r="AT299" s="17"/>
      <c r="AU299" s="17"/>
      <c r="AV299" s="17"/>
      <c r="AW299" s="17"/>
      <c r="AX299" s="17"/>
      <c r="AY299" s="17"/>
      <c r="AZ299" s="17"/>
      <c r="BA299" s="17"/>
      <c r="BB299" s="17"/>
      <c r="BC299" s="17"/>
      <c r="BD299" s="17"/>
      <c r="BE299" s="17"/>
      <c r="BF299" s="17"/>
      <c r="BG299" s="17"/>
      <c r="BH299" s="17"/>
      <c r="BI299" s="17"/>
      <c r="BJ299" s="17"/>
      <c r="BK299" s="17"/>
      <c r="BL299" s="17"/>
      <c r="BM299" s="17"/>
      <c r="BN299" s="17"/>
      <c r="BO299" s="17"/>
      <c r="BP299" s="17"/>
      <c r="BQ299" s="17"/>
      <c r="BR299" s="17"/>
      <c r="BS299" s="17"/>
      <c r="BT299" s="17"/>
      <c r="BU299" s="17"/>
      <c r="BV299" s="17"/>
      <c r="BW299" s="17"/>
      <c r="BX299" s="17"/>
      <c r="BY299" s="17"/>
      <c r="BZ299" s="17"/>
      <c r="CA299" s="17"/>
      <c r="CB299" s="17"/>
      <c r="CC299" s="17"/>
      <c r="CD299" s="17"/>
      <c r="CE299" s="17"/>
      <c r="CF299" s="17"/>
      <c r="CG299" s="17"/>
      <c r="CH299" s="17"/>
      <c r="CI299" s="17"/>
      <c r="CJ299" s="17"/>
      <c r="CK299" s="17"/>
      <c r="CL299" s="17"/>
      <c r="CM299" s="17"/>
      <c r="CN299" s="17"/>
    </row>
    <row r="300" spans="1:92" s="21" customFormat="1" ht="102" x14ac:dyDescent="0.25">
      <c r="A300" s="11">
        <f t="shared" si="4"/>
        <v>294</v>
      </c>
      <c r="B300" s="11" t="s">
        <v>38</v>
      </c>
      <c r="C300" s="11" t="s">
        <v>311</v>
      </c>
      <c r="D300" s="11" t="s">
        <v>329</v>
      </c>
      <c r="E300" s="11" t="s">
        <v>1155</v>
      </c>
      <c r="F300" s="11" t="s">
        <v>1156</v>
      </c>
      <c r="G300" s="11" t="s">
        <v>53</v>
      </c>
      <c r="H300" s="11" t="s">
        <v>522</v>
      </c>
      <c r="I300" s="11" t="s">
        <v>45</v>
      </c>
      <c r="J300" s="29">
        <v>44446</v>
      </c>
      <c r="K300" s="11" t="s">
        <v>474</v>
      </c>
      <c r="L300" s="11" t="s">
        <v>474</v>
      </c>
      <c r="M300" s="11" t="s">
        <v>48</v>
      </c>
      <c r="N300" s="11" t="s">
        <v>49</v>
      </c>
      <c r="O300" s="11" t="s">
        <v>522</v>
      </c>
      <c r="P300" s="57" t="s">
        <v>1157</v>
      </c>
      <c r="Q300" s="11" t="s">
        <v>467</v>
      </c>
      <c r="R300" s="11" t="s">
        <v>43</v>
      </c>
      <c r="S300" s="11" t="s">
        <v>43</v>
      </c>
      <c r="T300" s="11" t="s">
        <v>70</v>
      </c>
      <c r="U300" s="11"/>
      <c r="V300" s="11" t="s">
        <v>55</v>
      </c>
      <c r="W300" s="11"/>
      <c r="X300" s="11" t="s">
        <v>55</v>
      </c>
      <c r="Y300" s="11"/>
      <c r="Z300" s="11" t="s">
        <v>71</v>
      </c>
      <c r="AA300" s="11" t="s">
        <v>53</v>
      </c>
      <c r="AB300" s="11" t="s">
        <v>40</v>
      </c>
      <c r="AC300" s="11" t="s">
        <v>522</v>
      </c>
      <c r="AD300" s="11" t="s">
        <v>522</v>
      </c>
      <c r="AE300" s="11" t="s">
        <v>522</v>
      </c>
      <c r="AF300" s="11" t="s">
        <v>522</v>
      </c>
      <c r="AG300" s="11" t="s">
        <v>522</v>
      </c>
      <c r="AH300" s="29">
        <v>46195</v>
      </c>
      <c r="AI300" s="17"/>
      <c r="AJ300" s="17"/>
      <c r="AK300" s="17"/>
      <c r="AL300" s="17"/>
      <c r="AM300" s="17"/>
      <c r="AN300" s="17"/>
      <c r="AO300" s="17"/>
      <c r="AP300" s="17"/>
      <c r="AQ300" s="17"/>
      <c r="AR300" s="17"/>
      <c r="AS300" s="17"/>
      <c r="AT300" s="17"/>
      <c r="AU300" s="17"/>
      <c r="AV300" s="17"/>
      <c r="AW300" s="17"/>
      <c r="AX300" s="17"/>
      <c r="AY300" s="17"/>
      <c r="AZ300" s="17"/>
      <c r="BA300" s="17"/>
      <c r="BB300" s="17"/>
      <c r="BC300" s="17"/>
      <c r="BD300" s="17"/>
      <c r="BE300" s="17"/>
      <c r="BF300" s="17"/>
      <c r="BG300" s="17"/>
      <c r="BH300" s="17"/>
      <c r="BI300" s="17"/>
      <c r="BJ300" s="17"/>
      <c r="BK300" s="17"/>
      <c r="BL300" s="17"/>
      <c r="BM300" s="17"/>
      <c r="BN300" s="17"/>
      <c r="BO300" s="17"/>
      <c r="BP300" s="17"/>
      <c r="BQ300" s="17"/>
      <c r="BR300" s="17"/>
      <c r="BS300" s="17"/>
      <c r="BT300" s="17"/>
      <c r="BU300" s="17"/>
      <c r="BV300" s="17"/>
      <c r="BW300" s="17"/>
      <c r="BX300" s="17"/>
      <c r="BY300" s="17"/>
      <c r="BZ300" s="17"/>
      <c r="CA300" s="17"/>
      <c r="CB300" s="17"/>
      <c r="CC300" s="17"/>
      <c r="CD300" s="17"/>
      <c r="CE300" s="17"/>
      <c r="CF300" s="17"/>
      <c r="CG300" s="17"/>
      <c r="CH300" s="17"/>
      <c r="CI300" s="17"/>
      <c r="CJ300" s="17"/>
      <c r="CK300" s="17"/>
      <c r="CL300" s="17"/>
      <c r="CM300" s="17"/>
      <c r="CN300" s="17"/>
    </row>
    <row r="301" spans="1:92" s="21" customFormat="1" ht="102" x14ac:dyDescent="0.25">
      <c r="A301" s="11">
        <f t="shared" si="4"/>
        <v>295</v>
      </c>
      <c r="B301" s="11" t="s">
        <v>38</v>
      </c>
      <c r="C301" s="11" t="s">
        <v>311</v>
      </c>
      <c r="D301" s="11" t="s">
        <v>329</v>
      </c>
      <c r="E301" s="11" t="s">
        <v>1158</v>
      </c>
      <c r="F301" s="11" t="s">
        <v>1159</v>
      </c>
      <c r="G301" s="11" t="s">
        <v>53</v>
      </c>
      <c r="H301" s="11" t="s">
        <v>522</v>
      </c>
      <c r="I301" s="11" t="s">
        <v>45</v>
      </c>
      <c r="J301" s="29">
        <v>44446</v>
      </c>
      <c r="K301" s="11" t="s">
        <v>474</v>
      </c>
      <c r="L301" s="11" t="s">
        <v>474</v>
      </c>
      <c r="M301" s="11" t="s">
        <v>48</v>
      </c>
      <c r="N301" s="11" t="s">
        <v>49</v>
      </c>
      <c r="O301" s="11" t="s">
        <v>522</v>
      </c>
      <c r="P301" s="57" t="s">
        <v>1157</v>
      </c>
      <c r="Q301" s="11" t="s">
        <v>467</v>
      </c>
      <c r="R301" s="11" t="s">
        <v>43</v>
      </c>
      <c r="S301" s="11" t="s">
        <v>43</v>
      </c>
      <c r="T301" s="11" t="s">
        <v>70</v>
      </c>
      <c r="U301" s="11"/>
      <c r="V301" s="11" t="s">
        <v>55</v>
      </c>
      <c r="W301" s="11"/>
      <c r="X301" s="11" t="s">
        <v>55</v>
      </c>
      <c r="Y301" s="11"/>
      <c r="Z301" s="11" t="s">
        <v>71</v>
      </c>
      <c r="AA301" s="11" t="s">
        <v>53</v>
      </c>
      <c r="AB301" s="11" t="s">
        <v>40</v>
      </c>
      <c r="AC301" s="11" t="s">
        <v>522</v>
      </c>
      <c r="AD301" s="11" t="s">
        <v>522</v>
      </c>
      <c r="AE301" s="11" t="s">
        <v>522</v>
      </c>
      <c r="AF301" s="11" t="s">
        <v>522</v>
      </c>
      <c r="AG301" s="11" t="s">
        <v>522</v>
      </c>
      <c r="AH301" s="29">
        <v>46195</v>
      </c>
      <c r="AI301" s="17"/>
      <c r="AJ301" s="17"/>
      <c r="AK301" s="17"/>
      <c r="AL301" s="17"/>
      <c r="AM301" s="17"/>
      <c r="AN301" s="17"/>
      <c r="AO301" s="17"/>
      <c r="AP301" s="17"/>
      <c r="AQ301" s="17"/>
      <c r="AR301" s="17"/>
      <c r="AS301" s="17"/>
      <c r="AT301" s="17"/>
      <c r="AU301" s="17"/>
      <c r="AV301" s="17"/>
      <c r="AW301" s="17"/>
      <c r="AX301" s="17"/>
      <c r="AY301" s="17"/>
      <c r="AZ301" s="17"/>
      <c r="BA301" s="17"/>
      <c r="BB301" s="17"/>
      <c r="BC301" s="17"/>
      <c r="BD301" s="17"/>
      <c r="BE301" s="17"/>
      <c r="BF301" s="17"/>
      <c r="BG301" s="17"/>
      <c r="BH301" s="17"/>
      <c r="BI301" s="17"/>
      <c r="BJ301" s="17"/>
      <c r="BK301" s="17"/>
      <c r="BL301" s="17"/>
      <c r="BM301" s="17"/>
      <c r="BN301" s="17"/>
      <c r="BO301" s="17"/>
      <c r="BP301" s="17"/>
      <c r="BQ301" s="17"/>
      <c r="BR301" s="17"/>
      <c r="BS301" s="17"/>
      <c r="BT301" s="17"/>
      <c r="BU301" s="17"/>
      <c r="BV301" s="17"/>
      <c r="BW301" s="17"/>
      <c r="BX301" s="17"/>
      <c r="BY301" s="17"/>
      <c r="BZ301" s="17"/>
      <c r="CA301" s="17"/>
      <c r="CB301" s="17"/>
      <c r="CC301" s="17"/>
      <c r="CD301" s="17"/>
      <c r="CE301" s="17"/>
      <c r="CF301" s="17"/>
      <c r="CG301" s="17"/>
      <c r="CH301" s="17"/>
      <c r="CI301" s="17"/>
      <c r="CJ301" s="17"/>
      <c r="CK301" s="17"/>
      <c r="CL301" s="17"/>
      <c r="CM301" s="17"/>
      <c r="CN301" s="17"/>
    </row>
    <row r="302" spans="1:92" s="21" customFormat="1" ht="76.5" x14ac:dyDescent="0.25">
      <c r="A302" s="11">
        <f t="shared" si="4"/>
        <v>296</v>
      </c>
      <c r="B302" s="11" t="s">
        <v>38</v>
      </c>
      <c r="C302" s="11" t="s">
        <v>311</v>
      </c>
      <c r="D302" s="11" t="s">
        <v>329</v>
      </c>
      <c r="E302" s="11" t="s">
        <v>1160</v>
      </c>
      <c r="F302" s="11" t="s">
        <v>1161</v>
      </c>
      <c r="G302" s="11" t="s">
        <v>53</v>
      </c>
      <c r="H302" s="11" t="s">
        <v>522</v>
      </c>
      <c r="I302" s="11" t="s">
        <v>45</v>
      </c>
      <c r="J302" s="29">
        <v>44186</v>
      </c>
      <c r="K302" s="11" t="s">
        <v>474</v>
      </c>
      <c r="L302" s="11" t="s">
        <v>474</v>
      </c>
      <c r="M302" s="11" t="s">
        <v>48</v>
      </c>
      <c r="N302" s="11" t="s">
        <v>49</v>
      </c>
      <c r="O302" s="11" t="s">
        <v>522</v>
      </c>
      <c r="P302" s="57" t="s">
        <v>1157</v>
      </c>
      <c r="Q302" s="11" t="s">
        <v>467</v>
      </c>
      <c r="R302" s="11" t="s">
        <v>43</v>
      </c>
      <c r="S302" s="11" t="s">
        <v>43</v>
      </c>
      <c r="T302" s="11" t="s">
        <v>70</v>
      </c>
      <c r="U302" s="11"/>
      <c r="V302" s="11" t="s">
        <v>55</v>
      </c>
      <c r="W302" s="11"/>
      <c r="X302" s="11" t="s">
        <v>55</v>
      </c>
      <c r="Y302" s="11"/>
      <c r="Z302" s="11" t="s">
        <v>71</v>
      </c>
      <c r="AA302" s="11" t="s">
        <v>53</v>
      </c>
      <c r="AB302" s="11" t="s">
        <v>40</v>
      </c>
      <c r="AC302" s="11" t="s">
        <v>522</v>
      </c>
      <c r="AD302" s="11" t="s">
        <v>522</v>
      </c>
      <c r="AE302" s="11" t="s">
        <v>522</v>
      </c>
      <c r="AF302" s="11" t="s">
        <v>522</v>
      </c>
      <c r="AG302" s="11" t="s">
        <v>522</v>
      </c>
      <c r="AH302" s="29">
        <v>46195</v>
      </c>
      <c r="AI302" s="17"/>
      <c r="AJ302" s="17"/>
      <c r="AK302" s="17"/>
      <c r="AL302" s="17"/>
      <c r="AM302" s="17"/>
      <c r="AN302" s="17"/>
      <c r="AO302" s="17"/>
      <c r="AP302" s="17"/>
      <c r="AQ302" s="17"/>
      <c r="AR302" s="17"/>
      <c r="AS302" s="17"/>
      <c r="AT302" s="17"/>
      <c r="AU302" s="17"/>
      <c r="AV302" s="17"/>
      <c r="AW302" s="17"/>
      <c r="AX302" s="17"/>
      <c r="AY302" s="17"/>
      <c r="AZ302" s="17"/>
      <c r="BA302" s="17"/>
      <c r="BB302" s="17"/>
      <c r="BC302" s="17"/>
      <c r="BD302" s="17"/>
      <c r="BE302" s="17"/>
      <c r="BF302" s="17"/>
      <c r="BG302" s="17"/>
      <c r="BH302" s="17"/>
      <c r="BI302" s="17"/>
      <c r="BJ302" s="17"/>
      <c r="BK302" s="17"/>
      <c r="BL302" s="17"/>
      <c r="BM302" s="17"/>
      <c r="BN302" s="17"/>
      <c r="BO302" s="17"/>
      <c r="BP302" s="17"/>
      <c r="BQ302" s="17"/>
      <c r="BR302" s="17"/>
      <c r="BS302" s="17"/>
      <c r="BT302" s="17"/>
      <c r="BU302" s="17"/>
      <c r="BV302" s="17"/>
      <c r="BW302" s="17"/>
      <c r="BX302" s="17"/>
      <c r="BY302" s="17"/>
      <c r="BZ302" s="17"/>
      <c r="CA302" s="17"/>
      <c r="CB302" s="17"/>
      <c r="CC302" s="17"/>
      <c r="CD302" s="17"/>
      <c r="CE302" s="17"/>
      <c r="CF302" s="17"/>
      <c r="CG302" s="17"/>
      <c r="CH302" s="17"/>
      <c r="CI302" s="17"/>
      <c r="CJ302" s="17"/>
      <c r="CK302" s="17"/>
      <c r="CL302" s="17"/>
      <c r="CM302" s="17"/>
      <c r="CN302" s="17"/>
    </row>
    <row r="303" spans="1:92" s="21" customFormat="1" ht="76.5" x14ac:dyDescent="0.25">
      <c r="A303" s="11">
        <f t="shared" si="4"/>
        <v>297</v>
      </c>
      <c r="B303" s="11" t="s">
        <v>38</v>
      </c>
      <c r="C303" s="11" t="s">
        <v>311</v>
      </c>
      <c r="D303" s="11" t="s">
        <v>329</v>
      </c>
      <c r="E303" s="11" t="s">
        <v>1162</v>
      </c>
      <c r="F303" s="11" t="s">
        <v>1163</v>
      </c>
      <c r="G303" s="11" t="s">
        <v>53</v>
      </c>
      <c r="H303" s="11" t="s">
        <v>522</v>
      </c>
      <c r="I303" s="11" t="s">
        <v>45</v>
      </c>
      <c r="J303" s="29">
        <v>44265</v>
      </c>
      <c r="K303" s="11" t="s">
        <v>474</v>
      </c>
      <c r="L303" s="11" t="s">
        <v>474</v>
      </c>
      <c r="M303" s="11" t="s">
        <v>48</v>
      </c>
      <c r="N303" s="11" t="s">
        <v>49</v>
      </c>
      <c r="O303" s="11" t="s">
        <v>522</v>
      </c>
      <c r="P303" s="57" t="s">
        <v>1157</v>
      </c>
      <c r="Q303" s="11" t="s">
        <v>467</v>
      </c>
      <c r="R303" s="11" t="s">
        <v>43</v>
      </c>
      <c r="S303" s="11" t="s">
        <v>43</v>
      </c>
      <c r="T303" s="11" t="s">
        <v>70</v>
      </c>
      <c r="U303" s="11"/>
      <c r="V303" s="11" t="s">
        <v>55</v>
      </c>
      <c r="W303" s="11"/>
      <c r="X303" s="11" t="s">
        <v>55</v>
      </c>
      <c r="Y303" s="11"/>
      <c r="Z303" s="11" t="s">
        <v>71</v>
      </c>
      <c r="AA303" s="11" t="s">
        <v>53</v>
      </c>
      <c r="AB303" s="11" t="s">
        <v>40</v>
      </c>
      <c r="AC303" s="11" t="s">
        <v>522</v>
      </c>
      <c r="AD303" s="11" t="s">
        <v>522</v>
      </c>
      <c r="AE303" s="11" t="s">
        <v>522</v>
      </c>
      <c r="AF303" s="11" t="s">
        <v>522</v>
      </c>
      <c r="AG303" s="11" t="s">
        <v>522</v>
      </c>
      <c r="AH303" s="29">
        <v>46195</v>
      </c>
      <c r="AI303" s="17"/>
      <c r="AJ303" s="17"/>
      <c r="AK303" s="17"/>
      <c r="AL303" s="17"/>
      <c r="AM303" s="17"/>
      <c r="AN303" s="17"/>
      <c r="AO303" s="17"/>
      <c r="AP303" s="17"/>
      <c r="AQ303" s="17"/>
      <c r="AR303" s="17"/>
      <c r="AS303" s="17"/>
      <c r="AT303" s="17"/>
      <c r="AU303" s="17"/>
      <c r="AV303" s="17"/>
      <c r="AW303" s="17"/>
      <c r="AX303" s="17"/>
      <c r="AY303" s="17"/>
      <c r="AZ303" s="17"/>
      <c r="BA303" s="17"/>
      <c r="BB303" s="17"/>
      <c r="BC303" s="17"/>
      <c r="BD303" s="17"/>
      <c r="BE303" s="17"/>
      <c r="BF303" s="17"/>
      <c r="BG303" s="17"/>
      <c r="BH303" s="17"/>
      <c r="BI303" s="17"/>
      <c r="BJ303" s="17"/>
      <c r="BK303" s="17"/>
      <c r="BL303" s="17"/>
      <c r="BM303" s="17"/>
      <c r="BN303" s="17"/>
      <c r="BO303" s="17"/>
      <c r="BP303" s="17"/>
      <c r="BQ303" s="17"/>
      <c r="BR303" s="17"/>
      <c r="BS303" s="17"/>
      <c r="BT303" s="17"/>
      <c r="BU303" s="17"/>
      <c r="BV303" s="17"/>
      <c r="BW303" s="17"/>
      <c r="BX303" s="17"/>
      <c r="BY303" s="17"/>
      <c r="BZ303" s="17"/>
      <c r="CA303" s="17"/>
      <c r="CB303" s="17"/>
      <c r="CC303" s="17"/>
      <c r="CD303" s="17"/>
      <c r="CE303" s="17"/>
      <c r="CF303" s="17"/>
      <c r="CG303" s="17"/>
      <c r="CH303" s="17"/>
      <c r="CI303" s="17"/>
      <c r="CJ303" s="17"/>
      <c r="CK303" s="17"/>
      <c r="CL303" s="17"/>
      <c r="CM303" s="17"/>
      <c r="CN303" s="17"/>
    </row>
    <row r="304" spans="1:92" s="21" customFormat="1" ht="76.5" x14ac:dyDescent="0.25">
      <c r="A304" s="11">
        <f t="shared" si="4"/>
        <v>298</v>
      </c>
      <c r="B304" s="11" t="s">
        <v>38</v>
      </c>
      <c r="C304" s="11" t="s">
        <v>311</v>
      </c>
      <c r="D304" s="11" t="s">
        <v>329</v>
      </c>
      <c r="E304" s="11" t="s">
        <v>1164</v>
      </c>
      <c r="F304" s="11" t="s">
        <v>1165</v>
      </c>
      <c r="G304" s="11" t="s">
        <v>53</v>
      </c>
      <c r="H304" s="11" t="s">
        <v>522</v>
      </c>
      <c r="I304" s="11" t="s">
        <v>45</v>
      </c>
      <c r="J304" s="29">
        <v>44651</v>
      </c>
      <c r="K304" s="11" t="s">
        <v>474</v>
      </c>
      <c r="L304" s="11" t="s">
        <v>474</v>
      </c>
      <c r="M304" s="11" t="s">
        <v>48</v>
      </c>
      <c r="N304" s="11" t="s">
        <v>49</v>
      </c>
      <c r="O304" s="11" t="s">
        <v>522</v>
      </c>
      <c r="P304" s="11" t="s">
        <v>1157</v>
      </c>
      <c r="Q304" s="11" t="s">
        <v>467</v>
      </c>
      <c r="R304" s="11" t="s">
        <v>43</v>
      </c>
      <c r="S304" s="11" t="s">
        <v>43</v>
      </c>
      <c r="T304" s="11" t="s">
        <v>70</v>
      </c>
      <c r="U304" s="11"/>
      <c r="V304" s="11" t="s">
        <v>55</v>
      </c>
      <c r="W304" s="11"/>
      <c r="X304" s="11" t="s">
        <v>55</v>
      </c>
      <c r="Y304" s="11"/>
      <c r="Z304" s="11" t="s">
        <v>71</v>
      </c>
      <c r="AA304" s="11" t="s">
        <v>53</v>
      </c>
      <c r="AB304" s="11" t="s">
        <v>40</v>
      </c>
      <c r="AC304" s="11" t="s">
        <v>522</v>
      </c>
      <c r="AD304" s="11" t="s">
        <v>522</v>
      </c>
      <c r="AE304" s="11" t="s">
        <v>522</v>
      </c>
      <c r="AF304" s="11" t="s">
        <v>522</v>
      </c>
      <c r="AG304" s="11" t="s">
        <v>522</v>
      </c>
      <c r="AH304" s="29">
        <v>46195</v>
      </c>
      <c r="AI304" s="17"/>
      <c r="AJ304" s="17"/>
      <c r="AK304" s="17"/>
      <c r="AL304" s="17"/>
      <c r="AM304" s="17"/>
      <c r="AN304" s="17"/>
      <c r="AO304" s="17"/>
      <c r="AP304" s="17"/>
      <c r="AQ304" s="17"/>
      <c r="AR304" s="17"/>
      <c r="AS304" s="17"/>
      <c r="AT304" s="17"/>
      <c r="AU304" s="17"/>
      <c r="AV304" s="17"/>
      <c r="AW304" s="17"/>
      <c r="AX304" s="17"/>
      <c r="AY304" s="17"/>
      <c r="AZ304" s="17"/>
      <c r="BA304" s="17"/>
      <c r="BB304" s="17"/>
      <c r="BC304" s="17"/>
      <c r="BD304" s="17"/>
      <c r="BE304" s="17"/>
      <c r="BF304" s="17"/>
      <c r="BG304" s="17"/>
      <c r="BH304" s="17"/>
      <c r="BI304" s="17"/>
      <c r="BJ304" s="17"/>
      <c r="BK304" s="17"/>
      <c r="BL304" s="17"/>
      <c r="BM304" s="17"/>
      <c r="BN304" s="17"/>
      <c r="BO304" s="17"/>
      <c r="BP304" s="17"/>
      <c r="BQ304" s="17"/>
      <c r="BR304" s="17"/>
      <c r="BS304" s="17"/>
      <c r="BT304" s="17"/>
      <c r="BU304" s="17"/>
      <c r="BV304" s="17"/>
      <c r="BW304" s="17"/>
      <c r="BX304" s="17"/>
      <c r="BY304" s="17"/>
      <c r="BZ304" s="17"/>
      <c r="CA304" s="17"/>
      <c r="CB304" s="17"/>
      <c r="CC304" s="17"/>
      <c r="CD304" s="17"/>
      <c r="CE304" s="17"/>
      <c r="CF304" s="17"/>
      <c r="CG304" s="17"/>
      <c r="CH304" s="17"/>
      <c r="CI304" s="17"/>
      <c r="CJ304" s="17"/>
      <c r="CK304" s="17"/>
      <c r="CL304" s="17"/>
      <c r="CM304" s="17"/>
      <c r="CN304" s="17"/>
    </row>
    <row r="305" spans="1:92" s="21" customFormat="1" ht="89.25" x14ac:dyDescent="0.25">
      <c r="A305" s="11">
        <f t="shared" si="4"/>
        <v>299</v>
      </c>
      <c r="B305" s="11" t="s">
        <v>38</v>
      </c>
      <c r="C305" s="11" t="s">
        <v>311</v>
      </c>
      <c r="D305" s="11" t="s">
        <v>329</v>
      </c>
      <c r="E305" s="11" t="s">
        <v>1166</v>
      </c>
      <c r="F305" s="11" t="s">
        <v>1167</v>
      </c>
      <c r="G305" s="11" t="s">
        <v>53</v>
      </c>
      <c r="H305" s="11" t="s">
        <v>522</v>
      </c>
      <c r="I305" s="11" t="s">
        <v>45</v>
      </c>
      <c r="J305" s="29">
        <v>45622</v>
      </c>
      <c r="K305" s="11" t="s">
        <v>474</v>
      </c>
      <c r="L305" s="11" t="s">
        <v>474</v>
      </c>
      <c r="M305" s="11" t="s">
        <v>48</v>
      </c>
      <c r="N305" s="11" t="s">
        <v>49</v>
      </c>
      <c r="O305" s="11" t="s">
        <v>522</v>
      </c>
      <c r="P305" s="11" t="s">
        <v>1157</v>
      </c>
      <c r="Q305" s="11" t="s">
        <v>467</v>
      </c>
      <c r="R305" s="11" t="s">
        <v>43</v>
      </c>
      <c r="S305" s="11" t="s">
        <v>43</v>
      </c>
      <c r="T305" s="11" t="s">
        <v>70</v>
      </c>
      <c r="U305" s="11"/>
      <c r="V305" s="11" t="s">
        <v>55</v>
      </c>
      <c r="W305" s="11"/>
      <c r="X305" s="11" t="s">
        <v>55</v>
      </c>
      <c r="Y305" s="11"/>
      <c r="Z305" s="11" t="s">
        <v>71</v>
      </c>
      <c r="AA305" s="11" t="s">
        <v>53</v>
      </c>
      <c r="AB305" s="11" t="s">
        <v>40</v>
      </c>
      <c r="AC305" s="11" t="s">
        <v>522</v>
      </c>
      <c r="AD305" s="11" t="s">
        <v>522</v>
      </c>
      <c r="AE305" s="11" t="s">
        <v>522</v>
      </c>
      <c r="AF305" s="11" t="s">
        <v>522</v>
      </c>
      <c r="AG305" s="11" t="s">
        <v>522</v>
      </c>
      <c r="AH305" s="29">
        <v>46195</v>
      </c>
      <c r="AI305" s="17"/>
      <c r="AJ305" s="17"/>
      <c r="AK305" s="17"/>
      <c r="AL305" s="17"/>
      <c r="AM305" s="17"/>
      <c r="AN305" s="17"/>
      <c r="AO305" s="17"/>
      <c r="AP305" s="17"/>
      <c r="AQ305" s="17"/>
      <c r="AR305" s="17"/>
      <c r="AS305" s="17"/>
      <c r="AT305" s="17"/>
      <c r="AU305" s="17"/>
      <c r="AV305" s="17"/>
      <c r="AW305" s="17"/>
      <c r="AX305" s="17"/>
      <c r="AY305" s="17"/>
      <c r="AZ305" s="17"/>
      <c r="BA305" s="17"/>
      <c r="BB305" s="17"/>
      <c r="BC305" s="17"/>
      <c r="BD305" s="17"/>
      <c r="BE305" s="17"/>
      <c r="BF305" s="17"/>
      <c r="BG305" s="17"/>
      <c r="BH305" s="17"/>
      <c r="BI305" s="17"/>
      <c r="BJ305" s="17"/>
      <c r="BK305" s="17"/>
      <c r="BL305" s="17"/>
      <c r="BM305" s="17"/>
      <c r="BN305" s="17"/>
      <c r="BO305" s="17"/>
      <c r="BP305" s="17"/>
      <c r="BQ305" s="17"/>
      <c r="BR305" s="17"/>
      <c r="BS305" s="17"/>
      <c r="BT305" s="17"/>
      <c r="BU305" s="17"/>
      <c r="BV305" s="17"/>
      <c r="BW305" s="17"/>
      <c r="BX305" s="17"/>
      <c r="BY305" s="17"/>
      <c r="BZ305" s="17"/>
      <c r="CA305" s="17"/>
      <c r="CB305" s="17"/>
      <c r="CC305" s="17"/>
      <c r="CD305" s="17"/>
      <c r="CE305" s="17"/>
      <c r="CF305" s="17"/>
      <c r="CG305" s="17"/>
      <c r="CH305" s="17"/>
      <c r="CI305" s="17"/>
      <c r="CJ305" s="17"/>
      <c r="CK305" s="17"/>
      <c r="CL305" s="17"/>
      <c r="CM305" s="17"/>
      <c r="CN305" s="17"/>
    </row>
    <row r="306" spans="1:92" s="21" customFormat="1" ht="89.25" x14ac:dyDescent="0.25">
      <c r="A306" s="11">
        <f t="shared" si="4"/>
        <v>300</v>
      </c>
      <c r="B306" s="11" t="s">
        <v>38</v>
      </c>
      <c r="C306" s="11" t="s">
        <v>311</v>
      </c>
      <c r="D306" s="11" t="s">
        <v>329</v>
      </c>
      <c r="E306" s="11" t="s">
        <v>1168</v>
      </c>
      <c r="F306" s="11" t="s">
        <v>1169</v>
      </c>
      <c r="G306" s="11" t="s">
        <v>53</v>
      </c>
      <c r="H306" s="11" t="s">
        <v>522</v>
      </c>
      <c r="I306" s="11" t="s">
        <v>45</v>
      </c>
      <c r="J306" s="29">
        <v>45405</v>
      </c>
      <c r="K306" s="11" t="s">
        <v>474</v>
      </c>
      <c r="L306" s="11" t="s">
        <v>474</v>
      </c>
      <c r="M306" s="11" t="s">
        <v>48</v>
      </c>
      <c r="N306" s="11" t="s">
        <v>49</v>
      </c>
      <c r="O306" s="11" t="s">
        <v>522</v>
      </c>
      <c r="P306" s="11" t="s">
        <v>1157</v>
      </c>
      <c r="Q306" s="11" t="s">
        <v>467</v>
      </c>
      <c r="R306" s="11" t="s">
        <v>43</v>
      </c>
      <c r="S306" s="11" t="s">
        <v>43</v>
      </c>
      <c r="T306" s="11" t="s">
        <v>70</v>
      </c>
      <c r="U306" s="11"/>
      <c r="V306" s="11" t="s">
        <v>55</v>
      </c>
      <c r="W306" s="11"/>
      <c r="X306" s="11" t="s">
        <v>55</v>
      </c>
      <c r="Y306" s="11"/>
      <c r="Z306" s="11" t="s">
        <v>71</v>
      </c>
      <c r="AA306" s="11" t="s">
        <v>53</v>
      </c>
      <c r="AB306" s="11" t="s">
        <v>40</v>
      </c>
      <c r="AC306" s="11" t="s">
        <v>522</v>
      </c>
      <c r="AD306" s="11" t="s">
        <v>522</v>
      </c>
      <c r="AE306" s="11" t="s">
        <v>522</v>
      </c>
      <c r="AF306" s="11" t="s">
        <v>522</v>
      </c>
      <c r="AG306" s="11" t="s">
        <v>522</v>
      </c>
      <c r="AH306" s="29">
        <v>46195</v>
      </c>
      <c r="AI306" s="17"/>
      <c r="AJ306" s="17"/>
      <c r="AK306" s="17"/>
      <c r="AL306" s="17"/>
      <c r="AM306" s="17"/>
      <c r="AN306" s="17"/>
      <c r="AO306" s="17"/>
      <c r="AP306" s="17"/>
      <c r="AQ306" s="17"/>
      <c r="AR306" s="17"/>
      <c r="AS306" s="17"/>
      <c r="AT306" s="17"/>
      <c r="AU306" s="17"/>
      <c r="AV306" s="17"/>
      <c r="AW306" s="17"/>
      <c r="AX306" s="17"/>
      <c r="AY306" s="17"/>
      <c r="AZ306" s="17"/>
      <c r="BA306" s="17"/>
      <c r="BB306" s="17"/>
      <c r="BC306" s="17"/>
      <c r="BD306" s="17"/>
      <c r="BE306" s="17"/>
      <c r="BF306" s="17"/>
      <c r="BG306" s="17"/>
      <c r="BH306" s="17"/>
      <c r="BI306" s="17"/>
      <c r="BJ306" s="17"/>
      <c r="BK306" s="17"/>
      <c r="BL306" s="17"/>
      <c r="BM306" s="17"/>
      <c r="BN306" s="17"/>
      <c r="BO306" s="17"/>
      <c r="BP306" s="17"/>
      <c r="BQ306" s="17"/>
      <c r="BR306" s="17"/>
      <c r="BS306" s="17"/>
      <c r="BT306" s="17"/>
      <c r="BU306" s="17"/>
      <c r="BV306" s="17"/>
      <c r="BW306" s="17"/>
      <c r="BX306" s="17"/>
      <c r="BY306" s="17"/>
      <c r="BZ306" s="17"/>
      <c r="CA306" s="17"/>
      <c r="CB306" s="17"/>
      <c r="CC306" s="17"/>
      <c r="CD306" s="17"/>
      <c r="CE306" s="17"/>
      <c r="CF306" s="17"/>
      <c r="CG306" s="17"/>
      <c r="CH306" s="17"/>
      <c r="CI306" s="17"/>
      <c r="CJ306" s="17"/>
      <c r="CK306" s="17"/>
      <c r="CL306" s="17"/>
      <c r="CM306" s="17"/>
      <c r="CN306" s="17"/>
    </row>
    <row r="307" spans="1:92" s="21" customFormat="1" ht="76.5" x14ac:dyDescent="0.25">
      <c r="A307" s="11">
        <f t="shared" si="4"/>
        <v>301</v>
      </c>
      <c r="B307" s="11" t="s">
        <v>38</v>
      </c>
      <c r="C307" s="11" t="s">
        <v>311</v>
      </c>
      <c r="D307" s="11" t="s">
        <v>329</v>
      </c>
      <c r="E307" s="11" t="s">
        <v>1170</v>
      </c>
      <c r="F307" s="11" t="s">
        <v>1171</v>
      </c>
      <c r="G307" s="11" t="s">
        <v>53</v>
      </c>
      <c r="H307" s="11" t="s">
        <v>522</v>
      </c>
      <c r="I307" s="11" t="s">
        <v>45</v>
      </c>
      <c r="J307" s="29">
        <v>44651</v>
      </c>
      <c r="K307" s="11" t="s">
        <v>474</v>
      </c>
      <c r="L307" s="11" t="s">
        <v>474</v>
      </c>
      <c r="M307" s="11" t="s">
        <v>48</v>
      </c>
      <c r="N307" s="11" t="s">
        <v>49</v>
      </c>
      <c r="O307" s="11" t="s">
        <v>522</v>
      </c>
      <c r="P307" s="11" t="s">
        <v>1157</v>
      </c>
      <c r="Q307" s="11" t="s">
        <v>467</v>
      </c>
      <c r="R307" s="11" t="s">
        <v>43</v>
      </c>
      <c r="S307" s="11" t="s">
        <v>43</v>
      </c>
      <c r="T307" s="11" t="s">
        <v>70</v>
      </c>
      <c r="U307" s="11"/>
      <c r="V307" s="11" t="s">
        <v>55</v>
      </c>
      <c r="W307" s="11"/>
      <c r="X307" s="11" t="s">
        <v>55</v>
      </c>
      <c r="Y307" s="11"/>
      <c r="Z307" s="11" t="s">
        <v>71</v>
      </c>
      <c r="AA307" s="11" t="s">
        <v>53</v>
      </c>
      <c r="AB307" s="11" t="s">
        <v>40</v>
      </c>
      <c r="AC307" s="11" t="s">
        <v>522</v>
      </c>
      <c r="AD307" s="11" t="s">
        <v>522</v>
      </c>
      <c r="AE307" s="11" t="s">
        <v>522</v>
      </c>
      <c r="AF307" s="11" t="s">
        <v>522</v>
      </c>
      <c r="AG307" s="11" t="s">
        <v>522</v>
      </c>
      <c r="AH307" s="29">
        <v>46195</v>
      </c>
      <c r="AI307" s="17"/>
      <c r="AJ307" s="17"/>
      <c r="AK307" s="17"/>
      <c r="AL307" s="17"/>
      <c r="AM307" s="17"/>
      <c r="AN307" s="17"/>
      <c r="AO307" s="17"/>
      <c r="AP307" s="17"/>
      <c r="AQ307" s="17"/>
      <c r="AR307" s="17"/>
      <c r="AS307" s="17"/>
      <c r="AT307" s="17"/>
      <c r="AU307" s="17"/>
      <c r="AV307" s="17"/>
      <c r="AW307" s="17"/>
      <c r="AX307" s="17"/>
      <c r="AY307" s="17"/>
      <c r="AZ307" s="17"/>
      <c r="BA307" s="17"/>
      <c r="BB307" s="17"/>
      <c r="BC307" s="17"/>
      <c r="BD307" s="17"/>
      <c r="BE307" s="17"/>
      <c r="BF307" s="17"/>
      <c r="BG307" s="17"/>
      <c r="BH307" s="17"/>
      <c r="BI307" s="17"/>
      <c r="BJ307" s="17"/>
      <c r="BK307" s="17"/>
      <c r="BL307" s="17"/>
      <c r="BM307" s="17"/>
      <c r="BN307" s="17"/>
      <c r="BO307" s="17"/>
      <c r="BP307" s="17"/>
      <c r="BQ307" s="17"/>
      <c r="BR307" s="17"/>
      <c r="BS307" s="17"/>
      <c r="BT307" s="17"/>
      <c r="BU307" s="17"/>
      <c r="BV307" s="17"/>
      <c r="BW307" s="17"/>
      <c r="BX307" s="17"/>
      <c r="BY307" s="17"/>
      <c r="BZ307" s="17"/>
      <c r="CA307" s="17"/>
      <c r="CB307" s="17"/>
      <c r="CC307" s="17"/>
      <c r="CD307" s="17"/>
      <c r="CE307" s="17"/>
      <c r="CF307" s="17"/>
      <c r="CG307" s="17"/>
      <c r="CH307" s="17"/>
      <c r="CI307" s="17"/>
      <c r="CJ307" s="17"/>
      <c r="CK307" s="17"/>
      <c r="CL307" s="17"/>
      <c r="CM307" s="17"/>
      <c r="CN307" s="17"/>
    </row>
    <row r="308" spans="1:92" s="21" customFormat="1" ht="89.25" x14ac:dyDescent="0.25">
      <c r="A308" s="11">
        <f t="shared" si="4"/>
        <v>302</v>
      </c>
      <c r="B308" s="11" t="s">
        <v>38</v>
      </c>
      <c r="C308" s="11" t="s">
        <v>311</v>
      </c>
      <c r="D308" s="11" t="s">
        <v>329</v>
      </c>
      <c r="E308" s="11" t="s">
        <v>1172</v>
      </c>
      <c r="F308" s="11" t="s">
        <v>1173</v>
      </c>
      <c r="G308" s="11" t="s">
        <v>53</v>
      </c>
      <c r="H308" s="11" t="s">
        <v>522</v>
      </c>
      <c r="I308" s="11" t="s">
        <v>45</v>
      </c>
      <c r="J308" s="29">
        <v>44414</v>
      </c>
      <c r="K308" s="11" t="s">
        <v>474</v>
      </c>
      <c r="L308" s="11" t="s">
        <v>474</v>
      </c>
      <c r="M308" s="11" t="s">
        <v>48</v>
      </c>
      <c r="N308" s="11" t="s">
        <v>49</v>
      </c>
      <c r="O308" s="11" t="s">
        <v>522</v>
      </c>
      <c r="P308" s="11" t="s">
        <v>1157</v>
      </c>
      <c r="Q308" s="11" t="s">
        <v>467</v>
      </c>
      <c r="R308" s="11" t="s">
        <v>43</v>
      </c>
      <c r="S308" s="11" t="s">
        <v>43</v>
      </c>
      <c r="T308" s="11" t="s">
        <v>70</v>
      </c>
      <c r="U308" s="11"/>
      <c r="V308" s="11" t="s">
        <v>55</v>
      </c>
      <c r="W308" s="11"/>
      <c r="X308" s="11" t="s">
        <v>55</v>
      </c>
      <c r="Y308" s="11"/>
      <c r="Z308" s="11" t="s">
        <v>71</v>
      </c>
      <c r="AA308" s="11" t="s">
        <v>53</v>
      </c>
      <c r="AB308" s="11" t="s">
        <v>40</v>
      </c>
      <c r="AC308" s="11" t="s">
        <v>522</v>
      </c>
      <c r="AD308" s="11" t="s">
        <v>522</v>
      </c>
      <c r="AE308" s="11" t="s">
        <v>522</v>
      </c>
      <c r="AF308" s="11" t="s">
        <v>522</v>
      </c>
      <c r="AG308" s="11" t="s">
        <v>522</v>
      </c>
      <c r="AH308" s="29">
        <v>46195</v>
      </c>
      <c r="AI308" s="17"/>
      <c r="AJ308" s="17"/>
      <c r="AK308" s="17"/>
      <c r="AL308" s="17"/>
      <c r="AM308" s="17"/>
      <c r="AN308" s="17"/>
      <c r="AO308" s="17"/>
      <c r="AP308" s="17"/>
      <c r="AQ308" s="17"/>
      <c r="AR308" s="17"/>
      <c r="AS308" s="17"/>
      <c r="AT308" s="17"/>
      <c r="AU308" s="17"/>
      <c r="AV308" s="17"/>
      <c r="AW308" s="17"/>
      <c r="AX308" s="17"/>
      <c r="AY308" s="17"/>
      <c r="AZ308" s="17"/>
      <c r="BA308" s="17"/>
      <c r="BB308" s="17"/>
      <c r="BC308" s="17"/>
      <c r="BD308" s="17"/>
      <c r="BE308" s="17"/>
      <c r="BF308" s="17"/>
      <c r="BG308" s="17"/>
      <c r="BH308" s="17"/>
      <c r="BI308" s="17"/>
      <c r="BJ308" s="17"/>
      <c r="BK308" s="17"/>
      <c r="BL308" s="17"/>
      <c r="BM308" s="17"/>
      <c r="BN308" s="17"/>
      <c r="BO308" s="17"/>
      <c r="BP308" s="17"/>
      <c r="BQ308" s="17"/>
      <c r="BR308" s="17"/>
      <c r="BS308" s="17"/>
      <c r="BT308" s="17"/>
      <c r="BU308" s="17"/>
      <c r="BV308" s="17"/>
      <c r="BW308" s="17"/>
      <c r="BX308" s="17"/>
      <c r="BY308" s="17"/>
      <c r="BZ308" s="17"/>
      <c r="CA308" s="17"/>
      <c r="CB308" s="17"/>
      <c r="CC308" s="17"/>
      <c r="CD308" s="17"/>
      <c r="CE308" s="17"/>
      <c r="CF308" s="17"/>
      <c r="CG308" s="17"/>
      <c r="CH308" s="17"/>
      <c r="CI308" s="17"/>
      <c r="CJ308" s="17"/>
      <c r="CK308" s="17"/>
      <c r="CL308" s="17"/>
      <c r="CM308" s="17"/>
      <c r="CN308" s="17"/>
    </row>
    <row r="309" spans="1:92" s="21" customFormat="1" ht="76.5" x14ac:dyDescent="0.25">
      <c r="A309" s="11">
        <f t="shared" si="4"/>
        <v>303</v>
      </c>
      <c r="B309" s="11" t="s">
        <v>38</v>
      </c>
      <c r="C309" s="11" t="s">
        <v>311</v>
      </c>
      <c r="D309" s="11" t="s">
        <v>329</v>
      </c>
      <c r="E309" s="11" t="s">
        <v>1174</v>
      </c>
      <c r="F309" s="11" t="s">
        <v>1175</v>
      </c>
      <c r="G309" s="11" t="s">
        <v>53</v>
      </c>
      <c r="H309" s="11" t="s">
        <v>522</v>
      </c>
      <c r="I309" s="11" t="s">
        <v>45</v>
      </c>
      <c r="J309" s="29">
        <v>44175</v>
      </c>
      <c r="K309" s="11" t="s">
        <v>474</v>
      </c>
      <c r="L309" s="11" t="s">
        <v>474</v>
      </c>
      <c r="M309" s="11" t="s">
        <v>48</v>
      </c>
      <c r="N309" s="11" t="s">
        <v>49</v>
      </c>
      <c r="O309" s="11" t="s">
        <v>522</v>
      </c>
      <c r="P309" s="11" t="s">
        <v>1157</v>
      </c>
      <c r="Q309" s="11" t="s">
        <v>467</v>
      </c>
      <c r="R309" s="11" t="s">
        <v>43</v>
      </c>
      <c r="S309" s="11" t="s">
        <v>43</v>
      </c>
      <c r="T309" s="11" t="s">
        <v>70</v>
      </c>
      <c r="U309" s="11"/>
      <c r="V309" s="11" t="s">
        <v>55</v>
      </c>
      <c r="W309" s="11"/>
      <c r="X309" s="11" t="s">
        <v>55</v>
      </c>
      <c r="Y309" s="11"/>
      <c r="Z309" s="11" t="s">
        <v>71</v>
      </c>
      <c r="AA309" s="11" t="s">
        <v>53</v>
      </c>
      <c r="AB309" s="11" t="s">
        <v>40</v>
      </c>
      <c r="AC309" s="11" t="s">
        <v>522</v>
      </c>
      <c r="AD309" s="11" t="s">
        <v>522</v>
      </c>
      <c r="AE309" s="11" t="s">
        <v>522</v>
      </c>
      <c r="AF309" s="11" t="s">
        <v>522</v>
      </c>
      <c r="AG309" s="11" t="s">
        <v>522</v>
      </c>
      <c r="AH309" s="29">
        <v>46195</v>
      </c>
      <c r="AI309" s="17"/>
      <c r="AJ309" s="17"/>
      <c r="AK309" s="17"/>
      <c r="AL309" s="17"/>
      <c r="AM309" s="17"/>
      <c r="AN309" s="17"/>
      <c r="AO309" s="17"/>
      <c r="AP309" s="17"/>
      <c r="AQ309" s="17"/>
      <c r="AR309" s="17"/>
      <c r="AS309" s="17"/>
      <c r="AT309" s="17"/>
      <c r="AU309" s="17"/>
      <c r="AV309" s="17"/>
      <c r="AW309" s="17"/>
      <c r="AX309" s="17"/>
      <c r="AY309" s="17"/>
      <c r="AZ309" s="17"/>
      <c r="BA309" s="17"/>
      <c r="BB309" s="17"/>
      <c r="BC309" s="17"/>
      <c r="BD309" s="17"/>
      <c r="BE309" s="17"/>
      <c r="BF309" s="17"/>
      <c r="BG309" s="17"/>
      <c r="BH309" s="17"/>
      <c r="BI309" s="17"/>
      <c r="BJ309" s="17"/>
      <c r="BK309" s="17"/>
      <c r="BL309" s="17"/>
      <c r="BM309" s="17"/>
      <c r="BN309" s="17"/>
      <c r="BO309" s="17"/>
      <c r="BP309" s="17"/>
      <c r="BQ309" s="17"/>
      <c r="BR309" s="17"/>
      <c r="BS309" s="17"/>
      <c r="BT309" s="17"/>
      <c r="BU309" s="17"/>
      <c r="BV309" s="17"/>
      <c r="BW309" s="17"/>
      <c r="BX309" s="17"/>
      <c r="BY309" s="17"/>
      <c r="BZ309" s="17"/>
      <c r="CA309" s="17"/>
      <c r="CB309" s="17"/>
      <c r="CC309" s="17"/>
      <c r="CD309" s="17"/>
      <c r="CE309" s="17"/>
      <c r="CF309" s="17"/>
      <c r="CG309" s="17"/>
      <c r="CH309" s="17"/>
      <c r="CI309" s="17"/>
      <c r="CJ309" s="17"/>
      <c r="CK309" s="17"/>
      <c r="CL309" s="17"/>
      <c r="CM309" s="17"/>
      <c r="CN309" s="17"/>
    </row>
    <row r="310" spans="1:92" s="21" customFormat="1" ht="76.5" x14ac:dyDescent="0.25">
      <c r="A310" s="11">
        <f t="shared" si="4"/>
        <v>304</v>
      </c>
      <c r="B310" s="11" t="s">
        <v>38</v>
      </c>
      <c r="C310" s="11" t="s">
        <v>311</v>
      </c>
      <c r="D310" s="11" t="s">
        <v>329</v>
      </c>
      <c r="E310" s="11" t="s">
        <v>1176</v>
      </c>
      <c r="F310" s="11" t="s">
        <v>1177</v>
      </c>
      <c r="G310" s="11" t="s">
        <v>53</v>
      </c>
      <c r="H310" s="11" t="s">
        <v>522</v>
      </c>
      <c r="I310" s="11" t="s">
        <v>45</v>
      </c>
      <c r="J310" s="29">
        <v>44175</v>
      </c>
      <c r="K310" s="11" t="s">
        <v>474</v>
      </c>
      <c r="L310" s="11" t="s">
        <v>474</v>
      </c>
      <c r="M310" s="11" t="s">
        <v>48</v>
      </c>
      <c r="N310" s="11" t="s">
        <v>49</v>
      </c>
      <c r="O310" s="11" t="s">
        <v>522</v>
      </c>
      <c r="P310" s="11" t="s">
        <v>1157</v>
      </c>
      <c r="Q310" s="11" t="s">
        <v>467</v>
      </c>
      <c r="R310" s="11" t="s">
        <v>43</v>
      </c>
      <c r="S310" s="11" t="s">
        <v>43</v>
      </c>
      <c r="T310" s="11" t="s">
        <v>70</v>
      </c>
      <c r="U310" s="11"/>
      <c r="V310" s="11" t="s">
        <v>55</v>
      </c>
      <c r="W310" s="11"/>
      <c r="X310" s="11" t="s">
        <v>55</v>
      </c>
      <c r="Y310" s="11"/>
      <c r="Z310" s="11" t="s">
        <v>71</v>
      </c>
      <c r="AA310" s="11" t="s">
        <v>53</v>
      </c>
      <c r="AB310" s="11" t="s">
        <v>40</v>
      </c>
      <c r="AC310" s="11" t="s">
        <v>522</v>
      </c>
      <c r="AD310" s="11" t="s">
        <v>522</v>
      </c>
      <c r="AE310" s="11" t="s">
        <v>522</v>
      </c>
      <c r="AF310" s="11" t="s">
        <v>522</v>
      </c>
      <c r="AG310" s="11" t="s">
        <v>522</v>
      </c>
      <c r="AH310" s="29">
        <v>46195</v>
      </c>
      <c r="AI310" s="17"/>
      <c r="AJ310" s="17"/>
      <c r="AK310" s="17"/>
      <c r="AL310" s="17"/>
      <c r="AM310" s="17"/>
      <c r="AN310" s="17"/>
      <c r="AO310" s="17"/>
      <c r="AP310" s="17"/>
      <c r="AQ310" s="17"/>
      <c r="AR310" s="17"/>
      <c r="AS310" s="17"/>
      <c r="AT310" s="17"/>
      <c r="AU310" s="17"/>
      <c r="AV310" s="17"/>
      <c r="AW310" s="17"/>
      <c r="AX310" s="17"/>
      <c r="AY310" s="17"/>
      <c r="AZ310" s="17"/>
      <c r="BA310" s="17"/>
      <c r="BB310" s="17"/>
      <c r="BC310" s="17"/>
      <c r="BD310" s="17"/>
      <c r="BE310" s="17"/>
      <c r="BF310" s="17"/>
      <c r="BG310" s="17"/>
      <c r="BH310" s="17"/>
      <c r="BI310" s="17"/>
      <c r="BJ310" s="17"/>
      <c r="BK310" s="17"/>
      <c r="BL310" s="17"/>
      <c r="BM310" s="17"/>
      <c r="BN310" s="17"/>
      <c r="BO310" s="17"/>
      <c r="BP310" s="17"/>
      <c r="BQ310" s="17"/>
      <c r="BR310" s="17"/>
      <c r="BS310" s="17"/>
      <c r="BT310" s="17"/>
      <c r="BU310" s="17"/>
      <c r="BV310" s="17"/>
      <c r="BW310" s="17"/>
      <c r="BX310" s="17"/>
      <c r="BY310" s="17"/>
      <c r="BZ310" s="17"/>
      <c r="CA310" s="17"/>
      <c r="CB310" s="17"/>
      <c r="CC310" s="17"/>
      <c r="CD310" s="17"/>
      <c r="CE310" s="17"/>
      <c r="CF310" s="17"/>
      <c r="CG310" s="17"/>
      <c r="CH310" s="17"/>
      <c r="CI310" s="17"/>
      <c r="CJ310" s="17"/>
      <c r="CK310" s="17"/>
      <c r="CL310" s="17"/>
      <c r="CM310" s="17"/>
      <c r="CN310" s="17"/>
    </row>
    <row r="311" spans="1:92" s="21" customFormat="1" ht="63.75" x14ac:dyDescent="0.25">
      <c r="A311" s="11">
        <f t="shared" si="4"/>
        <v>305</v>
      </c>
      <c r="B311" s="11" t="s">
        <v>38</v>
      </c>
      <c r="C311" s="11" t="s">
        <v>311</v>
      </c>
      <c r="D311" s="11" t="s">
        <v>329</v>
      </c>
      <c r="E311" s="11" t="s">
        <v>1178</v>
      </c>
      <c r="F311" s="11" t="s">
        <v>1179</v>
      </c>
      <c r="G311" s="11" t="s">
        <v>53</v>
      </c>
      <c r="H311" s="11" t="s">
        <v>522</v>
      </c>
      <c r="I311" s="11" t="s">
        <v>45</v>
      </c>
      <c r="J311" s="29">
        <v>44175</v>
      </c>
      <c r="K311" s="11" t="s">
        <v>474</v>
      </c>
      <c r="L311" s="11" t="s">
        <v>474</v>
      </c>
      <c r="M311" s="11" t="s">
        <v>48</v>
      </c>
      <c r="N311" s="11" t="s">
        <v>49</v>
      </c>
      <c r="O311" s="11" t="s">
        <v>522</v>
      </c>
      <c r="P311" s="11" t="s">
        <v>1157</v>
      </c>
      <c r="Q311" s="11" t="s">
        <v>467</v>
      </c>
      <c r="R311" s="11" t="s">
        <v>43</v>
      </c>
      <c r="S311" s="11" t="s">
        <v>43</v>
      </c>
      <c r="T311" s="11" t="s">
        <v>70</v>
      </c>
      <c r="U311" s="11"/>
      <c r="V311" s="11" t="s">
        <v>55</v>
      </c>
      <c r="W311" s="11"/>
      <c r="X311" s="11" t="s">
        <v>55</v>
      </c>
      <c r="Y311" s="11"/>
      <c r="Z311" s="11" t="s">
        <v>71</v>
      </c>
      <c r="AA311" s="11" t="s">
        <v>53</v>
      </c>
      <c r="AB311" s="11" t="s">
        <v>40</v>
      </c>
      <c r="AC311" s="11" t="s">
        <v>522</v>
      </c>
      <c r="AD311" s="11" t="s">
        <v>522</v>
      </c>
      <c r="AE311" s="11" t="s">
        <v>522</v>
      </c>
      <c r="AF311" s="11" t="s">
        <v>522</v>
      </c>
      <c r="AG311" s="11" t="s">
        <v>522</v>
      </c>
      <c r="AH311" s="29">
        <v>46195</v>
      </c>
      <c r="AI311" s="17"/>
      <c r="AJ311" s="17"/>
      <c r="AK311" s="17"/>
      <c r="AL311" s="17"/>
      <c r="AM311" s="17"/>
      <c r="AN311" s="17"/>
      <c r="AO311" s="17"/>
      <c r="AP311" s="17"/>
      <c r="AQ311" s="17"/>
      <c r="AR311" s="17"/>
      <c r="AS311" s="17"/>
      <c r="AT311" s="17"/>
      <c r="AU311" s="17"/>
      <c r="AV311" s="17"/>
      <c r="AW311" s="17"/>
      <c r="AX311" s="17"/>
      <c r="AY311" s="17"/>
      <c r="AZ311" s="17"/>
      <c r="BA311" s="17"/>
      <c r="BB311" s="17"/>
      <c r="BC311" s="17"/>
      <c r="BD311" s="17"/>
      <c r="BE311" s="17"/>
      <c r="BF311" s="17"/>
      <c r="BG311" s="17"/>
      <c r="BH311" s="17"/>
      <c r="BI311" s="17"/>
      <c r="BJ311" s="17"/>
      <c r="BK311" s="17"/>
      <c r="BL311" s="17"/>
      <c r="BM311" s="17"/>
      <c r="BN311" s="17"/>
      <c r="BO311" s="17"/>
      <c r="BP311" s="17"/>
      <c r="BQ311" s="17"/>
      <c r="BR311" s="17"/>
      <c r="BS311" s="17"/>
      <c r="BT311" s="17"/>
      <c r="BU311" s="17"/>
      <c r="BV311" s="17"/>
      <c r="BW311" s="17"/>
      <c r="BX311" s="17"/>
      <c r="BY311" s="17"/>
      <c r="BZ311" s="17"/>
      <c r="CA311" s="17"/>
      <c r="CB311" s="17"/>
      <c r="CC311" s="17"/>
      <c r="CD311" s="17"/>
      <c r="CE311" s="17"/>
      <c r="CF311" s="17"/>
      <c r="CG311" s="17"/>
      <c r="CH311" s="17"/>
      <c r="CI311" s="17"/>
      <c r="CJ311" s="17"/>
      <c r="CK311" s="17"/>
      <c r="CL311" s="17"/>
      <c r="CM311" s="17"/>
      <c r="CN311" s="17"/>
    </row>
    <row r="312" spans="1:92" s="21" customFormat="1" ht="102" x14ac:dyDescent="0.25">
      <c r="A312" s="11">
        <f t="shared" si="4"/>
        <v>306</v>
      </c>
      <c r="B312" s="11" t="s">
        <v>38</v>
      </c>
      <c r="C312" s="11" t="s">
        <v>311</v>
      </c>
      <c r="D312" s="11" t="s">
        <v>329</v>
      </c>
      <c r="E312" s="11" t="s">
        <v>1180</v>
      </c>
      <c r="F312" s="11" t="s">
        <v>1181</v>
      </c>
      <c r="G312" s="11" t="s">
        <v>53</v>
      </c>
      <c r="H312" s="11" t="s">
        <v>522</v>
      </c>
      <c r="I312" s="11" t="s">
        <v>45</v>
      </c>
      <c r="J312" s="29">
        <v>44215</v>
      </c>
      <c r="K312" s="11" t="s">
        <v>474</v>
      </c>
      <c r="L312" s="11" t="s">
        <v>474</v>
      </c>
      <c r="M312" s="11" t="s">
        <v>48</v>
      </c>
      <c r="N312" s="11" t="s">
        <v>49</v>
      </c>
      <c r="O312" s="11" t="s">
        <v>522</v>
      </c>
      <c r="P312" s="11" t="s">
        <v>1157</v>
      </c>
      <c r="Q312" s="11" t="s">
        <v>467</v>
      </c>
      <c r="R312" s="11" t="s">
        <v>43</v>
      </c>
      <c r="S312" s="11" t="s">
        <v>43</v>
      </c>
      <c r="T312" s="11" t="s">
        <v>70</v>
      </c>
      <c r="U312" s="11"/>
      <c r="V312" s="11" t="s">
        <v>55</v>
      </c>
      <c r="W312" s="11"/>
      <c r="X312" s="11" t="s">
        <v>55</v>
      </c>
      <c r="Y312" s="11"/>
      <c r="Z312" s="11" t="s">
        <v>71</v>
      </c>
      <c r="AA312" s="11" t="s">
        <v>53</v>
      </c>
      <c r="AB312" s="11" t="s">
        <v>40</v>
      </c>
      <c r="AC312" s="11" t="s">
        <v>522</v>
      </c>
      <c r="AD312" s="11" t="s">
        <v>522</v>
      </c>
      <c r="AE312" s="11" t="s">
        <v>522</v>
      </c>
      <c r="AF312" s="11" t="s">
        <v>522</v>
      </c>
      <c r="AG312" s="11" t="s">
        <v>522</v>
      </c>
      <c r="AH312" s="29">
        <v>46195</v>
      </c>
      <c r="AI312" s="17"/>
      <c r="AJ312" s="17"/>
      <c r="AK312" s="17"/>
      <c r="AL312" s="17"/>
      <c r="AM312" s="17"/>
      <c r="AN312" s="17"/>
      <c r="AO312" s="17"/>
      <c r="AP312" s="17"/>
      <c r="AQ312" s="17"/>
      <c r="AR312" s="17"/>
      <c r="AS312" s="17"/>
      <c r="AT312" s="17"/>
      <c r="AU312" s="17"/>
      <c r="AV312" s="17"/>
      <c r="AW312" s="17"/>
      <c r="AX312" s="17"/>
      <c r="AY312" s="17"/>
      <c r="AZ312" s="17"/>
      <c r="BA312" s="17"/>
      <c r="BB312" s="17"/>
      <c r="BC312" s="17"/>
      <c r="BD312" s="17"/>
      <c r="BE312" s="17"/>
      <c r="BF312" s="17"/>
      <c r="BG312" s="17"/>
      <c r="BH312" s="17"/>
      <c r="BI312" s="17"/>
      <c r="BJ312" s="17"/>
      <c r="BK312" s="17"/>
      <c r="BL312" s="17"/>
      <c r="BM312" s="17"/>
      <c r="BN312" s="17"/>
      <c r="BO312" s="17"/>
      <c r="BP312" s="17"/>
      <c r="BQ312" s="17"/>
      <c r="BR312" s="17"/>
      <c r="BS312" s="17"/>
      <c r="BT312" s="17"/>
      <c r="BU312" s="17"/>
      <c r="BV312" s="17"/>
      <c r="BW312" s="17"/>
      <c r="BX312" s="17"/>
      <c r="BY312" s="17"/>
      <c r="BZ312" s="17"/>
      <c r="CA312" s="17"/>
      <c r="CB312" s="17"/>
      <c r="CC312" s="17"/>
      <c r="CD312" s="17"/>
      <c r="CE312" s="17"/>
      <c r="CF312" s="17"/>
      <c r="CG312" s="17"/>
      <c r="CH312" s="17"/>
      <c r="CI312" s="17"/>
      <c r="CJ312" s="17"/>
      <c r="CK312" s="17"/>
      <c r="CL312" s="17"/>
      <c r="CM312" s="17"/>
      <c r="CN312" s="17"/>
    </row>
    <row r="313" spans="1:92" s="21" customFormat="1" ht="89.25" x14ac:dyDescent="0.25">
      <c r="A313" s="11">
        <f t="shared" si="4"/>
        <v>307</v>
      </c>
      <c r="B313" s="11" t="s">
        <v>38</v>
      </c>
      <c r="C313" s="11" t="s">
        <v>311</v>
      </c>
      <c r="D313" s="11" t="s">
        <v>329</v>
      </c>
      <c r="E313" s="11" t="s">
        <v>1182</v>
      </c>
      <c r="F313" s="11" t="s">
        <v>1183</v>
      </c>
      <c r="G313" s="11" t="s">
        <v>53</v>
      </c>
      <c r="H313" s="11" t="s">
        <v>522</v>
      </c>
      <c r="I313" s="11" t="s">
        <v>45</v>
      </c>
      <c r="J313" s="29">
        <v>44712</v>
      </c>
      <c r="K313" s="11" t="s">
        <v>474</v>
      </c>
      <c r="L313" s="11" t="s">
        <v>474</v>
      </c>
      <c r="M313" s="11" t="s">
        <v>48</v>
      </c>
      <c r="N313" s="11" t="s">
        <v>49</v>
      </c>
      <c r="O313" s="11" t="s">
        <v>522</v>
      </c>
      <c r="P313" s="11" t="s">
        <v>1157</v>
      </c>
      <c r="Q313" s="11" t="s">
        <v>467</v>
      </c>
      <c r="R313" s="11" t="s">
        <v>43</v>
      </c>
      <c r="S313" s="11" t="s">
        <v>43</v>
      </c>
      <c r="T313" s="11" t="s">
        <v>70</v>
      </c>
      <c r="U313" s="11"/>
      <c r="V313" s="11" t="s">
        <v>55</v>
      </c>
      <c r="W313" s="11"/>
      <c r="X313" s="11" t="s">
        <v>55</v>
      </c>
      <c r="Y313" s="11"/>
      <c r="Z313" s="11" t="s">
        <v>71</v>
      </c>
      <c r="AA313" s="11" t="s">
        <v>53</v>
      </c>
      <c r="AB313" s="11" t="s">
        <v>40</v>
      </c>
      <c r="AC313" s="11" t="s">
        <v>522</v>
      </c>
      <c r="AD313" s="11" t="s">
        <v>522</v>
      </c>
      <c r="AE313" s="11" t="s">
        <v>522</v>
      </c>
      <c r="AF313" s="11" t="s">
        <v>522</v>
      </c>
      <c r="AG313" s="11" t="s">
        <v>522</v>
      </c>
      <c r="AH313" s="29">
        <v>46195</v>
      </c>
      <c r="AI313" s="17"/>
      <c r="AJ313" s="17"/>
      <c r="AK313" s="17"/>
      <c r="AL313" s="17"/>
      <c r="AM313" s="17"/>
      <c r="AN313" s="17"/>
      <c r="AO313" s="17"/>
      <c r="AP313" s="17"/>
      <c r="AQ313" s="17"/>
      <c r="AR313" s="17"/>
      <c r="AS313" s="17"/>
      <c r="AT313" s="17"/>
      <c r="AU313" s="17"/>
      <c r="AV313" s="17"/>
      <c r="AW313" s="17"/>
      <c r="AX313" s="17"/>
      <c r="AY313" s="17"/>
      <c r="AZ313" s="17"/>
      <c r="BA313" s="17"/>
      <c r="BB313" s="17"/>
      <c r="BC313" s="17"/>
      <c r="BD313" s="17"/>
      <c r="BE313" s="17"/>
      <c r="BF313" s="17"/>
      <c r="BG313" s="17"/>
      <c r="BH313" s="17"/>
      <c r="BI313" s="17"/>
      <c r="BJ313" s="17"/>
      <c r="BK313" s="17"/>
      <c r="BL313" s="17"/>
      <c r="BM313" s="17"/>
      <c r="BN313" s="17"/>
      <c r="BO313" s="17"/>
      <c r="BP313" s="17"/>
      <c r="BQ313" s="17"/>
      <c r="BR313" s="17"/>
      <c r="BS313" s="17"/>
      <c r="BT313" s="17"/>
      <c r="BU313" s="17"/>
      <c r="BV313" s="17"/>
      <c r="BW313" s="17"/>
      <c r="BX313" s="17"/>
      <c r="BY313" s="17"/>
      <c r="BZ313" s="17"/>
      <c r="CA313" s="17"/>
      <c r="CB313" s="17"/>
      <c r="CC313" s="17"/>
      <c r="CD313" s="17"/>
      <c r="CE313" s="17"/>
      <c r="CF313" s="17"/>
      <c r="CG313" s="17"/>
      <c r="CH313" s="17"/>
      <c r="CI313" s="17"/>
      <c r="CJ313" s="17"/>
      <c r="CK313" s="17"/>
      <c r="CL313" s="17"/>
      <c r="CM313" s="17"/>
      <c r="CN313" s="17"/>
    </row>
    <row r="314" spans="1:92" s="21" customFormat="1" ht="76.5" x14ac:dyDescent="0.25">
      <c r="A314" s="11">
        <f t="shared" si="4"/>
        <v>308</v>
      </c>
      <c r="B314" s="11" t="s">
        <v>38</v>
      </c>
      <c r="C314" s="11" t="s">
        <v>311</v>
      </c>
      <c r="D314" s="11" t="s">
        <v>329</v>
      </c>
      <c r="E314" s="11" t="s">
        <v>1184</v>
      </c>
      <c r="F314" s="11" t="s">
        <v>1185</v>
      </c>
      <c r="G314" s="11" t="s">
        <v>53</v>
      </c>
      <c r="H314" s="11" t="s">
        <v>522</v>
      </c>
      <c r="I314" s="11" t="s">
        <v>45</v>
      </c>
      <c r="J314" s="29">
        <v>44215</v>
      </c>
      <c r="K314" s="11" t="s">
        <v>474</v>
      </c>
      <c r="L314" s="11" t="s">
        <v>474</v>
      </c>
      <c r="M314" s="11" t="s">
        <v>48</v>
      </c>
      <c r="N314" s="11" t="s">
        <v>49</v>
      </c>
      <c r="O314" s="11" t="s">
        <v>522</v>
      </c>
      <c r="P314" s="11" t="s">
        <v>1157</v>
      </c>
      <c r="Q314" s="11" t="s">
        <v>467</v>
      </c>
      <c r="R314" s="11" t="s">
        <v>43</v>
      </c>
      <c r="S314" s="11" t="s">
        <v>43</v>
      </c>
      <c r="T314" s="11" t="s">
        <v>70</v>
      </c>
      <c r="U314" s="11"/>
      <c r="V314" s="11" t="s">
        <v>55</v>
      </c>
      <c r="W314" s="11"/>
      <c r="X314" s="11" t="s">
        <v>55</v>
      </c>
      <c r="Y314" s="11"/>
      <c r="Z314" s="11" t="s">
        <v>71</v>
      </c>
      <c r="AA314" s="11" t="s">
        <v>53</v>
      </c>
      <c r="AB314" s="11" t="s">
        <v>40</v>
      </c>
      <c r="AC314" s="11" t="s">
        <v>522</v>
      </c>
      <c r="AD314" s="11" t="s">
        <v>522</v>
      </c>
      <c r="AE314" s="11" t="s">
        <v>522</v>
      </c>
      <c r="AF314" s="11" t="s">
        <v>522</v>
      </c>
      <c r="AG314" s="11" t="s">
        <v>522</v>
      </c>
      <c r="AH314" s="29">
        <v>46195</v>
      </c>
      <c r="AI314" s="17"/>
      <c r="AJ314" s="17"/>
      <c r="AK314" s="17"/>
      <c r="AL314" s="17"/>
      <c r="AM314" s="17"/>
      <c r="AN314" s="17"/>
      <c r="AO314" s="17"/>
      <c r="AP314" s="17"/>
      <c r="AQ314" s="17"/>
      <c r="AR314" s="17"/>
      <c r="AS314" s="17"/>
      <c r="AT314" s="17"/>
      <c r="AU314" s="17"/>
      <c r="AV314" s="17"/>
      <c r="AW314" s="17"/>
      <c r="AX314" s="17"/>
      <c r="AY314" s="17"/>
      <c r="AZ314" s="17"/>
      <c r="BA314" s="17"/>
      <c r="BB314" s="17"/>
      <c r="BC314" s="17"/>
      <c r="BD314" s="17"/>
      <c r="BE314" s="17"/>
      <c r="BF314" s="17"/>
      <c r="BG314" s="17"/>
      <c r="BH314" s="17"/>
      <c r="BI314" s="17"/>
      <c r="BJ314" s="17"/>
      <c r="BK314" s="17"/>
      <c r="BL314" s="17"/>
      <c r="BM314" s="17"/>
      <c r="BN314" s="17"/>
      <c r="BO314" s="17"/>
      <c r="BP314" s="17"/>
      <c r="BQ314" s="17"/>
      <c r="BR314" s="17"/>
      <c r="BS314" s="17"/>
      <c r="BT314" s="17"/>
      <c r="BU314" s="17"/>
      <c r="BV314" s="17"/>
      <c r="BW314" s="17"/>
      <c r="BX314" s="17"/>
      <c r="BY314" s="17"/>
      <c r="BZ314" s="17"/>
      <c r="CA314" s="17"/>
      <c r="CB314" s="17"/>
      <c r="CC314" s="17"/>
      <c r="CD314" s="17"/>
      <c r="CE314" s="17"/>
      <c r="CF314" s="17"/>
      <c r="CG314" s="17"/>
      <c r="CH314" s="17"/>
      <c r="CI314" s="17"/>
      <c r="CJ314" s="17"/>
      <c r="CK314" s="17"/>
      <c r="CL314" s="17"/>
      <c r="CM314" s="17"/>
      <c r="CN314" s="17"/>
    </row>
    <row r="315" spans="1:92" s="21" customFormat="1" ht="89.25" x14ac:dyDescent="0.25">
      <c r="A315" s="11">
        <f t="shared" si="4"/>
        <v>309</v>
      </c>
      <c r="B315" s="11" t="s">
        <v>38</v>
      </c>
      <c r="C315" s="11" t="s">
        <v>311</v>
      </c>
      <c r="D315" s="11" t="s">
        <v>329</v>
      </c>
      <c r="E315" s="11" t="s">
        <v>1186</v>
      </c>
      <c r="F315" s="11" t="s">
        <v>1187</v>
      </c>
      <c r="G315" s="11" t="s">
        <v>53</v>
      </c>
      <c r="H315" s="11" t="s">
        <v>522</v>
      </c>
      <c r="I315" s="11" t="s">
        <v>45</v>
      </c>
      <c r="J315" s="29">
        <v>44545</v>
      </c>
      <c r="K315" s="11" t="s">
        <v>474</v>
      </c>
      <c r="L315" s="11" t="s">
        <v>474</v>
      </c>
      <c r="M315" s="11" t="s">
        <v>48</v>
      </c>
      <c r="N315" s="11" t="s">
        <v>49</v>
      </c>
      <c r="O315" s="11" t="s">
        <v>522</v>
      </c>
      <c r="P315" s="11" t="s">
        <v>1157</v>
      </c>
      <c r="Q315" s="11" t="s">
        <v>467</v>
      </c>
      <c r="R315" s="11" t="s">
        <v>43</v>
      </c>
      <c r="S315" s="11" t="s">
        <v>43</v>
      </c>
      <c r="T315" s="11" t="s">
        <v>70</v>
      </c>
      <c r="U315" s="11"/>
      <c r="V315" s="11" t="s">
        <v>55</v>
      </c>
      <c r="W315" s="11"/>
      <c r="X315" s="11" t="s">
        <v>55</v>
      </c>
      <c r="Y315" s="11"/>
      <c r="Z315" s="11" t="s">
        <v>71</v>
      </c>
      <c r="AA315" s="11" t="s">
        <v>53</v>
      </c>
      <c r="AB315" s="11" t="s">
        <v>40</v>
      </c>
      <c r="AC315" s="11" t="s">
        <v>522</v>
      </c>
      <c r="AD315" s="11" t="s">
        <v>522</v>
      </c>
      <c r="AE315" s="11" t="s">
        <v>522</v>
      </c>
      <c r="AF315" s="11" t="s">
        <v>522</v>
      </c>
      <c r="AG315" s="11" t="s">
        <v>522</v>
      </c>
      <c r="AH315" s="29">
        <v>46195</v>
      </c>
      <c r="AI315" s="17"/>
      <c r="AJ315" s="17"/>
      <c r="AK315" s="17"/>
      <c r="AL315" s="17"/>
      <c r="AM315" s="17"/>
      <c r="AN315" s="17"/>
      <c r="AO315" s="17"/>
      <c r="AP315" s="17"/>
      <c r="AQ315" s="17"/>
      <c r="AR315" s="17"/>
      <c r="AS315" s="17"/>
      <c r="AT315" s="17"/>
      <c r="AU315" s="17"/>
      <c r="AV315" s="17"/>
      <c r="AW315" s="17"/>
      <c r="AX315" s="17"/>
      <c r="AY315" s="17"/>
      <c r="AZ315" s="17"/>
      <c r="BA315" s="17"/>
      <c r="BB315" s="17"/>
      <c r="BC315" s="17"/>
      <c r="BD315" s="17"/>
      <c r="BE315" s="17"/>
      <c r="BF315" s="17"/>
      <c r="BG315" s="17"/>
      <c r="BH315" s="17"/>
      <c r="BI315" s="17"/>
      <c r="BJ315" s="17"/>
      <c r="BK315" s="17"/>
      <c r="BL315" s="17"/>
      <c r="BM315" s="17"/>
      <c r="BN315" s="17"/>
      <c r="BO315" s="17"/>
      <c r="BP315" s="17"/>
      <c r="BQ315" s="17"/>
      <c r="BR315" s="17"/>
      <c r="BS315" s="17"/>
      <c r="BT315" s="17"/>
      <c r="BU315" s="17"/>
      <c r="BV315" s="17"/>
      <c r="BW315" s="17"/>
      <c r="BX315" s="17"/>
      <c r="BY315" s="17"/>
      <c r="BZ315" s="17"/>
      <c r="CA315" s="17"/>
      <c r="CB315" s="17"/>
      <c r="CC315" s="17"/>
      <c r="CD315" s="17"/>
      <c r="CE315" s="17"/>
      <c r="CF315" s="17"/>
      <c r="CG315" s="17"/>
      <c r="CH315" s="17"/>
      <c r="CI315" s="17"/>
      <c r="CJ315" s="17"/>
      <c r="CK315" s="17"/>
      <c r="CL315" s="17"/>
      <c r="CM315" s="17"/>
      <c r="CN315" s="17"/>
    </row>
    <row r="316" spans="1:92" s="21" customFormat="1" ht="76.5" x14ac:dyDescent="0.25">
      <c r="A316" s="11">
        <f t="shared" si="4"/>
        <v>310</v>
      </c>
      <c r="B316" s="11" t="s">
        <v>38</v>
      </c>
      <c r="C316" s="11" t="s">
        <v>311</v>
      </c>
      <c r="D316" s="11" t="s">
        <v>329</v>
      </c>
      <c r="E316" s="11" t="s">
        <v>1188</v>
      </c>
      <c r="F316" s="11" t="s">
        <v>1189</v>
      </c>
      <c r="G316" s="11" t="s">
        <v>53</v>
      </c>
      <c r="H316" s="11" t="s">
        <v>522</v>
      </c>
      <c r="I316" s="11" t="s">
        <v>45</v>
      </c>
      <c r="J316" s="29">
        <v>44545</v>
      </c>
      <c r="K316" s="11" t="s">
        <v>474</v>
      </c>
      <c r="L316" s="11" t="s">
        <v>474</v>
      </c>
      <c r="M316" s="11" t="s">
        <v>48</v>
      </c>
      <c r="N316" s="11" t="s">
        <v>49</v>
      </c>
      <c r="O316" s="11" t="s">
        <v>522</v>
      </c>
      <c r="P316" s="11" t="s">
        <v>1157</v>
      </c>
      <c r="Q316" s="11" t="s">
        <v>467</v>
      </c>
      <c r="R316" s="11" t="s">
        <v>43</v>
      </c>
      <c r="S316" s="11" t="s">
        <v>43</v>
      </c>
      <c r="T316" s="11" t="s">
        <v>70</v>
      </c>
      <c r="U316" s="11"/>
      <c r="V316" s="11" t="s">
        <v>55</v>
      </c>
      <c r="W316" s="11"/>
      <c r="X316" s="11" t="s">
        <v>55</v>
      </c>
      <c r="Y316" s="11"/>
      <c r="Z316" s="11" t="s">
        <v>71</v>
      </c>
      <c r="AA316" s="11" t="s">
        <v>53</v>
      </c>
      <c r="AB316" s="11" t="s">
        <v>40</v>
      </c>
      <c r="AC316" s="11" t="s">
        <v>522</v>
      </c>
      <c r="AD316" s="11" t="s">
        <v>522</v>
      </c>
      <c r="AE316" s="11" t="s">
        <v>522</v>
      </c>
      <c r="AF316" s="11" t="s">
        <v>522</v>
      </c>
      <c r="AG316" s="11" t="s">
        <v>522</v>
      </c>
      <c r="AH316" s="29">
        <v>46195</v>
      </c>
      <c r="AI316" s="17"/>
      <c r="AJ316" s="17"/>
      <c r="AK316" s="17"/>
      <c r="AL316" s="17"/>
      <c r="AM316" s="17"/>
      <c r="AN316" s="17"/>
      <c r="AO316" s="17"/>
      <c r="AP316" s="17"/>
      <c r="AQ316" s="17"/>
      <c r="AR316" s="17"/>
      <c r="AS316" s="17"/>
      <c r="AT316" s="17"/>
      <c r="AU316" s="17"/>
      <c r="AV316" s="17"/>
      <c r="AW316" s="17"/>
      <c r="AX316" s="17"/>
      <c r="AY316" s="17"/>
      <c r="AZ316" s="17"/>
      <c r="BA316" s="17"/>
      <c r="BB316" s="17"/>
      <c r="BC316" s="17"/>
      <c r="BD316" s="17"/>
      <c r="BE316" s="17"/>
      <c r="BF316" s="17"/>
      <c r="BG316" s="17"/>
      <c r="BH316" s="17"/>
      <c r="BI316" s="17"/>
      <c r="BJ316" s="17"/>
      <c r="BK316" s="17"/>
      <c r="BL316" s="17"/>
      <c r="BM316" s="17"/>
      <c r="BN316" s="17"/>
      <c r="BO316" s="17"/>
      <c r="BP316" s="17"/>
      <c r="BQ316" s="17"/>
      <c r="BR316" s="17"/>
      <c r="BS316" s="17"/>
      <c r="BT316" s="17"/>
      <c r="BU316" s="17"/>
      <c r="BV316" s="17"/>
      <c r="BW316" s="17"/>
      <c r="BX316" s="17"/>
      <c r="BY316" s="17"/>
      <c r="BZ316" s="17"/>
      <c r="CA316" s="17"/>
      <c r="CB316" s="17"/>
      <c r="CC316" s="17"/>
      <c r="CD316" s="17"/>
      <c r="CE316" s="17"/>
      <c r="CF316" s="17"/>
      <c r="CG316" s="17"/>
      <c r="CH316" s="17"/>
      <c r="CI316" s="17"/>
      <c r="CJ316" s="17"/>
      <c r="CK316" s="17"/>
      <c r="CL316" s="17"/>
      <c r="CM316" s="17"/>
      <c r="CN316" s="17"/>
    </row>
    <row r="317" spans="1:92" s="21" customFormat="1" ht="76.5" x14ac:dyDescent="0.25">
      <c r="A317" s="11">
        <f t="shared" si="4"/>
        <v>311</v>
      </c>
      <c r="B317" s="11" t="s">
        <v>38</v>
      </c>
      <c r="C317" s="11" t="s">
        <v>311</v>
      </c>
      <c r="D317" s="11" t="s">
        <v>329</v>
      </c>
      <c r="E317" s="11" t="s">
        <v>1190</v>
      </c>
      <c r="F317" s="11" t="s">
        <v>1191</v>
      </c>
      <c r="G317" s="11" t="s">
        <v>53</v>
      </c>
      <c r="H317" s="11" t="s">
        <v>522</v>
      </c>
      <c r="I317" s="11" t="s">
        <v>45</v>
      </c>
      <c r="J317" s="29">
        <v>45736</v>
      </c>
      <c r="K317" s="11" t="s">
        <v>474</v>
      </c>
      <c r="L317" s="11" t="s">
        <v>474</v>
      </c>
      <c r="M317" s="11" t="s">
        <v>48</v>
      </c>
      <c r="N317" s="11" t="s">
        <v>49</v>
      </c>
      <c r="O317" s="11" t="s">
        <v>522</v>
      </c>
      <c r="P317" s="11" t="s">
        <v>1157</v>
      </c>
      <c r="Q317" s="11" t="s">
        <v>467</v>
      </c>
      <c r="R317" s="11" t="s">
        <v>43</v>
      </c>
      <c r="S317" s="11" t="s">
        <v>43</v>
      </c>
      <c r="T317" s="11" t="s">
        <v>70</v>
      </c>
      <c r="U317" s="11"/>
      <c r="V317" s="11" t="s">
        <v>55</v>
      </c>
      <c r="W317" s="11"/>
      <c r="X317" s="11" t="s">
        <v>55</v>
      </c>
      <c r="Y317" s="11"/>
      <c r="Z317" s="11" t="s">
        <v>71</v>
      </c>
      <c r="AA317" s="11" t="s">
        <v>53</v>
      </c>
      <c r="AB317" s="11" t="s">
        <v>40</v>
      </c>
      <c r="AC317" s="11" t="s">
        <v>522</v>
      </c>
      <c r="AD317" s="11" t="s">
        <v>522</v>
      </c>
      <c r="AE317" s="11" t="s">
        <v>522</v>
      </c>
      <c r="AF317" s="11" t="s">
        <v>522</v>
      </c>
      <c r="AG317" s="11" t="s">
        <v>522</v>
      </c>
      <c r="AH317" s="29">
        <v>46195</v>
      </c>
      <c r="AI317" s="17"/>
      <c r="AJ317" s="17"/>
      <c r="AK317" s="17"/>
      <c r="AL317" s="17"/>
      <c r="AM317" s="17"/>
      <c r="AN317" s="17"/>
      <c r="AO317" s="17"/>
      <c r="AP317" s="17"/>
      <c r="AQ317" s="17"/>
      <c r="AR317" s="17"/>
      <c r="AS317" s="17"/>
      <c r="AT317" s="17"/>
      <c r="AU317" s="17"/>
      <c r="AV317" s="17"/>
      <c r="AW317" s="17"/>
      <c r="AX317" s="17"/>
      <c r="AY317" s="17"/>
      <c r="AZ317" s="17"/>
      <c r="BA317" s="17"/>
      <c r="BB317" s="17"/>
      <c r="BC317" s="17"/>
      <c r="BD317" s="17"/>
      <c r="BE317" s="17"/>
      <c r="BF317" s="17"/>
      <c r="BG317" s="17"/>
      <c r="BH317" s="17"/>
      <c r="BI317" s="17"/>
      <c r="BJ317" s="17"/>
      <c r="BK317" s="17"/>
      <c r="BL317" s="17"/>
      <c r="BM317" s="17"/>
      <c r="BN317" s="17"/>
      <c r="BO317" s="17"/>
      <c r="BP317" s="17"/>
      <c r="BQ317" s="17"/>
      <c r="BR317" s="17"/>
      <c r="BS317" s="17"/>
      <c r="BT317" s="17"/>
      <c r="BU317" s="17"/>
      <c r="BV317" s="17"/>
      <c r="BW317" s="17"/>
      <c r="BX317" s="17"/>
      <c r="BY317" s="17"/>
      <c r="BZ317" s="17"/>
      <c r="CA317" s="17"/>
      <c r="CB317" s="17"/>
      <c r="CC317" s="17"/>
      <c r="CD317" s="17"/>
      <c r="CE317" s="17"/>
      <c r="CF317" s="17"/>
      <c r="CG317" s="17"/>
      <c r="CH317" s="17"/>
      <c r="CI317" s="17"/>
      <c r="CJ317" s="17"/>
      <c r="CK317" s="17"/>
      <c r="CL317" s="17"/>
      <c r="CM317" s="17"/>
      <c r="CN317" s="17"/>
    </row>
    <row r="318" spans="1:92" s="21" customFormat="1" ht="76.5" x14ac:dyDescent="0.25">
      <c r="A318" s="11">
        <f t="shared" si="4"/>
        <v>312</v>
      </c>
      <c r="B318" s="11" t="s">
        <v>38</v>
      </c>
      <c r="C318" s="11" t="s">
        <v>311</v>
      </c>
      <c r="D318" s="11" t="s">
        <v>329</v>
      </c>
      <c r="E318" s="11" t="s">
        <v>1192</v>
      </c>
      <c r="F318" s="11" t="s">
        <v>1193</v>
      </c>
      <c r="G318" s="11" t="s">
        <v>53</v>
      </c>
      <c r="H318" s="11" t="s">
        <v>522</v>
      </c>
      <c r="I318" s="11" t="s">
        <v>45</v>
      </c>
      <c r="J318" s="29" t="s">
        <v>1194</v>
      </c>
      <c r="K318" s="11" t="s">
        <v>474</v>
      </c>
      <c r="L318" s="11" t="s">
        <v>474</v>
      </c>
      <c r="M318" s="11" t="s">
        <v>48</v>
      </c>
      <c r="N318" s="11" t="s">
        <v>49</v>
      </c>
      <c r="O318" s="11" t="s">
        <v>522</v>
      </c>
      <c r="P318" s="11" t="s">
        <v>1157</v>
      </c>
      <c r="Q318" s="11" t="s">
        <v>467</v>
      </c>
      <c r="R318" s="11" t="s">
        <v>43</v>
      </c>
      <c r="S318" s="11" t="s">
        <v>43</v>
      </c>
      <c r="T318" s="11" t="s">
        <v>70</v>
      </c>
      <c r="U318" s="11"/>
      <c r="V318" s="11" t="s">
        <v>55</v>
      </c>
      <c r="W318" s="11"/>
      <c r="X318" s="11" t="s">
        <v>55</v>
      </c>
      <c r="Y318" s="11"/>
      <c r="Z318" s="11" t="s">
        <v>71</v>
      </c>
      <c r="AA318" s="11" t="s">
        <v>53</v>
      </c>
      <c r="AB318" s="11" t="s">
        <v>40</v>
      </c>
      <c r="AC318" s="11" t="s">
        <v>522</v>
      </c>
      <c r="AD318" s="11" t="s">
        <v>522</v>
      </c>
      <c r="AE318" s="11" t="s">
        <v>522</v>
      </c>
      <c r="AF318" s="11" t="s">
        <v>522</v>
      </c>
      <c r="AG318" s="11" t="s">
        <v>522</v>
      </c>
      <c r="AH318" s="29">
        <v>46195</v>
      </c>
      <c r="AI318" s="17"/>
      <c r="AJ318" s="17"/>
      <c r="AK318" s="17"/>
      <c r="AL318" s="17"/>
      <c r="AM318" s="17"/>
      <c r="AN318" s="17"/>
      <c r="AO318" s="17"/>
      <c r="AP318" s="17"/>
      <c r="AQ318" s="17"/>
      <c r="AR318" s="17"/>
      <c r="AS318" s="17"/>
      <c r="AT318" s="17"/>
      <c r="AU318" s="17"/>
      <c r="AV318" s="17"/>
      <c r="AW318" s="17"/>
      <c r="AX318" s="17"/>
      <c r="AY318" s="17"/>
      <c r="AZ318" s="17"/>
      <c r="BA318" s="17"/>
      <c r="BB318" s="17"/>
      <c r="BC318" s="17"/>
      <c r="BD318" s="17"/>
      <c r="BE318" s="17"/>
      <c r="BF318" s="17"/>
      <c r="BG318" s="17"/>
      <c r="BH318" s="17"/>
      <c r="BI318" s="17"/>
      <c r="BJ318" s="17"/>
      <c r="BK318" s="17"/>
      <c r="BL318" s="17"/>
      <c r="BM318" s="17"/>
      <c r="BN318" s="17"/>
      <c r="BO318" s="17"/>
      <c r="BP318" s="17"/>
      <c r="BQ318" s="17"/>
      <c r="BR318" s="17"/>
      <c r="BS318" s="17"/>
      <c r="BT318" s="17"/>
      <c r="BU318" s="17"/>
      <c r="BV318" s="17"/>
      <c r="BW318" s="17"/>
      <c r="BX318" s="17"/>
      <c r="BY318" s="17"/>
      <c r="BZ318" s="17"/>
      <c r="CA318" s="17"/>
      <c r="CB318" s="17"/>
      <c r="CC318" s="17"/>
      <c r="CD318" s="17"/>
      <c r="CE318" s="17"/>
      <c r="CF318" s="17"/>
      <c r="CG318" s="17"/>
      <c r="CH318" s="17"/>
      <c r="CI318" s="17"/>
      <c r="CJ318" s="17"/>
      <c r="CK318" s="17"/>
      <c r="CL318" s="17"/>
      <c r="CM318" s="17"/>
      <c r="CN318" s="17"/>
    </row>
    <row r="319" spans="1:92" s="21" customFormat="1" ht="89.25" x14ac:dyDescent="0.25">
      <c r="A319" s="11">
        <f t="shared" si="4"/>
        <v>313</v>
      </c>
      <c r="B319" s="11" t="s">
        <v>38</v>
      </c>
      <c r="C319" s="11" t="s">
        <v>311</v>
      </c>
      <c r="D319" s="11" t="s">
        <v>329</v>
      </c>
      <c r="E319" s="11" t="s">
        <v>1195</v>
      </c>
      <c r="F319" s="11" t="s">
        <v>1196</v>
      </c>
      <c r="G319" s="11" t="s">
        <v>53</v>
      </c>
      <c r="H319" s="11" t="s">
        <v>522</v>
      </c>
      <c r="I319" s="11" t="s">
        <v>45</v>
      </c>
      <c r="J319" s="29">
        <v>43999</v>
      </c>
      <c r="K319" s="11" t="s">
        <v>474</v>
      </c>
      <c r="L319" s="11" t="s">
        <v>474</v>
      </c>
      <c r="M319" s="11" t="s">
        <v>48</v>
      </c>
      <c r="N319" s="11" t="s">
        <v>49</v>
      </c>
      <c r="O319" s="11" t="s">
        <v>522</v>
      </c>
      <c r="P319" s="11" t="s">
        <v>1157</v>
      </c>
      <c r="Q319" s="11" t="s">
        <v>467</v>
      </c>
      <c r="R319" s="11" t="s">
        <v>43</v>
      </c>
      <c r="S319" s="11" t="s">
        <v>43</v>
      </c>
      <c r="T319" s="11" t="s">
        <v>70</v>
      </c>
      <c r="U319" s="11"/>
      <c r="V319" s="11" t="s">
        <v>55</v>
      </c>
      <c r="W319" s="11"/>
      <c r="X319" s="11" t="s">
        <v>55</v>
      </c>
      <c r="Y319" s="11"/>
      <c r="Z319" s="11" t="s">
        <v>71</v>
      </c>
      <c r="AA319" s="11" t="s">
        <v>53</v>
      </c>
      <c r="AB319" s="11" t="s">
        <v>40</v>
      </c>
      <c r="AC319" s="11" t="s">
        <v>522</v>
      </c>
      <c r="AD319" s="11" t="s">
        <v>522</v>
      </c>
      <c r="AE319" s="11" t="s">
        <v>522</v>
      </c>
      <c r="AF319" s="11" t="s">
        <v>522</v>
      </c>
      <c r="AG319" s="11" t="s">
        <v>522</v>
      </c>
      <c r="AH319" s="29">
        <v>46195</v>
      </c>
      <c r="AI319" s="17"/>
      <c r="AJ319" s="17"/>
      <c r="AK319" s="17"/>
      <c r="AL319" s="17"/>
      <c r="AM319" s="17"/>
      <c r="AN319" s="17"/>
      <c r="AO319" s="17"/>
      <c r="AP319" s="17"/>
      <c r="AQ319" s="17"/>
      <c r="AR319" s="17"/>
      <c r="AS319" s="17"/>
      <c r="AT319" s="17"/>
      <c r="AU319" s="17"/>
      <c r="AV319" s="17"/>
      <c r="AW319" s="17"/>
      <c r="AX319" s="17"/>
      <c r="AY319" s="17"/>
      <c r="AZ319" s="17"/>
      <c r="BA319" s="17"/>
      <c r="BB319" s="17"/>
      <c r="BC319" s="17"/>
      <c r="BD319" s="17"/>
      <c r="BE319" s="17"/>
      <c r="BF319" s="17"/>
      <c r="BG319" s="17"/>
      <c r="BH319" s="17"/>
      <c r="BI319" s="17"/>
      <c r="BJ319" s="17"/>
      <c r="BK319" s="17"/>
      <c r="BL319" s="17"/>
      <c r="BM319" s="17"/>
      <c r="BN319" s="17"/>
      <c r="BO319" s="17"/>
      <c r="BP319" s="17"/>
      <c r="BQ319" s="17"/>
      <c r="BR319" s="17"/>
      <c r="BS319" s="17"/>
      <c r="BT319" s="17"/>
      <c r="BU319" s="17"/>
      <c r="BV319" s="17"/>
      <c r="BW319" s="17"/>
      <c r="BX319" s="17"/>
      <c r="BY319" s="17"/>
      <c r="BZ319" s="17"/>
      <c r="CA319" s="17"/>
      <c r="CB319" s="17"/>
      <c r="CC319" s="17"/>
      <c r="CD319" s="17"/>
      <c r="CE319" s="17"/>
      <c r="CF319" s="17"/>
      <c r="CG319" s="17"/>
      <c r="CH319" s="17"/>
      <c r="CI319" s="17"/>
      <c r="CJ319" s="17"/>
      <c r="CK319" s="17"/>
      <c r="CL319" s="17"/>
      <c r="CM319" s="17"/>
      <c r="CN319" s="17"/>
    </row>
    <row r="320" spans="1:92" s="21" customFormat="1" ht="89.25" x14ac:dyDescent="0.25">
      <c r="A320" s="11">
        <f t="shared" si="4"/>
        <v>314</v>
      </c>
      <c r="B320" s="11" t="s">
        <v>38</v>
      </c>
      <c r="C320" s="11" t="s">
        <v>311</v>
      </c>
      <c r="D320" s="11" t="s">
        <v>329</v>
      </c>
      <c r="E320" s="11" t="s">
        <v>1197</v>
      </c>
      <c r="F320" s="11" t="s">
        <v>1198</v>
      </c>
      <c r="G320" s="11" t="s">
        <v>53</v>
      </c>
      <c r="H320" s="11" t="s">
        <v>522</v>
      </c>
      <c r="I320" s="11" t="s">
        <v>45</v>
      </c>
      <c r="J320" s="29">
        <v>44298</v>
      </c>
      <c r="K320" s="11" t="s">
        <v>474</v>
      </c>
      <c r="L320" s="11" t="s">
        <v>474</v>
      </c>
      <c r="M320" s="11" t="s">
        <v>48</v>
      </c>
      <c r="N320" s="11" t="s">
        <v>49</v>
      </c>
      <c r="O320" s="11" t="s">
        <v>522</v>
      </c>
      <c r="P320" s="11" t="s">
        <v>1157</v>
      </c>
      <c r="Q320" s="11" t="s">
        <v>467</v>
      </c>
      <c r="R320" s="11" t="s">
        <v>43</v>
      </c>
      <c r="S320" s="11" t="s">
        <v>43</v>
      </c>
      <c r="T320" s="11" t="s">
        <v>70</v>
      </c>
      <c r="U320" s="11"/>
      <c r="V320" s="11" t="s">
        <v>55</v>
      </c>
      <c r="W320" s="11"/>
      <c r="X320" s="11" t="s">
        <v>55</v>
      </c>
      <c r="Y320" s="11"/>
      <c r="Z320" s="11" t="s">
        <v>71</v>
      </c>
      <c r="AA320" s="11" t="s">
        <v>53</v>
      </c>
      <c r="AB320" s="11" t="s">
        <v>40</v>
      </c>
      <c r="AC320" s="11" t="s">
        <v>522</v>
      </c>
      <c r="AD320" s="11" t="s">
        <v>522</v>
      </c>
      <c r="AE320" s="11" t="s">
        <v>522</v>
      </c>
      <c r="AF320" s="11" t="s">
        <v>522</v>
      </c>
      <c r="AG320" s="11" t="s">
        <v>522</v>
      </c>
      <c r="AH320" s="29">
        <v>46195</v>
      </c>
      <c r="AI320" s="17"/>
      <c r="AJ320" s="17"/>
      <c r="AK320" s="17"/>
      <c r="AL320" s="17"/>
      <c r="AM320" s="17"/>
      <c r="AN320" s="17"/>
      <c r="AO320" s="17"/>
      <c r="AP320" s="17"/>
      <c r="AQ320" s="17"/>
      <c r="AR320" s="17"/>
      <c r="AS320" s="17"/>
      <c r="AT320" s="17"/>
      <c r="AU320" s="17"/>
      <c r="AV320" s="17"/>
      <c r="AW320" s="17"/>
      <c r="AX320" s="17"/>
      <c r="AY320" s="17"/>
      <c r="AZ320" s="17"/>
      <c r="BA320" s="17"/>
      <c r="BB320" s="17"/>
      <c r="BC320" s="17"/>
      <c r="BD320" s="17"/>
      <c r="BE320" s="17"/>
      <c r="BF320" s="17"/>
      <c r="BG320" s="17"/>
      <c r="BH320" s="17"/>
      <c r="BI320" s="17"/>
      <c r="BJ320" s="17"/>
      <c r="BK320" s="17"/>
      <c r="BL320" s="17"/>
      <c r="BM320" s="17"/>
      <c r="BN320" s="17"/>
      <c r="BO320" s="17"/>
      <c r="BP320" s="17"/>
      <c r="BQ320" s="17"/>
      <c r="BR320" s="17"/>
      <c r="BS320" s="17"/>
      <c r="BT320" s="17"/>
      <c r="BU320" s="17"/>
      <c r="BV320" s="17"/>
      <c r="BW320" s="17"/>
      <c r="BX320" s="17"/>
      <c r="BY320" s="17"/>
      <c r="BZ320" s="17"/>
      <c r="CA320" s="17"/>
      <c r="CB320" s="17"/>
      <c r="CC320" s="17"/>
      <c r="CD320" s="17"/>
      <c r="CE320" s="17"/>
      <c r="CF320" s="17"/>
      <c r="CG320" s="17"/>
      <c r="CH320" s="17"/>
      <c r="CI320" s="17"/>
      <c r="CJ320" s="17"/>
      <c r="CK320" s="17"/>
      <c r="CL320" s="17"/>
      <c r="CM320" s="17"/>
      <c r="CN320" s="17"/>
    </row>
    <row r="321" spans="1:92" s="21" customFormat="1" ht="76.5" x14ac:dyDescent="0.25">
      <c r="A321" s="11">
        <f t="shared" si="4"/>
        <v>315</v>
      </c>
      <c r="B321" s="11" t="s">
        <v>38</v>
      </c>
      <c r="C321" s="11" t="s">
        <v>311</v>
      </c>
      <c r="D321" s="11" t="s">
        <v>329</v>
      </c>
      <c r="E321" s="11" t="s">
        <v>1199</v>
      </c>
      <c r="F321" s="11" t="s">
        <v>1200</v>
      </c>
      <c r="G321" s="11" t="s">
        <v>53</v>
      </c>
      <c r="H321" s="11" t="s">
        <v>522</v>
      </c>
      <c r="I321" s="11" t="s">
        <v>45</v>
      </c>
      <c r="J321" s="29">
        <v>45405</v>
      </c>
      <c r="K321" s="11" t="s">
        <v>474</v>
      </c>
      <c r="L321" s="11" t="s">
        <v>474</v>
      </c>
      <c r="M321" s="11" t="s">
        <v>48</v>
      </c>
      <c r="N321" s="11" t="s">
        <v>49</v>
      </c>
      <c r="O321" s="11" t="s">
        <v>522</v>
      </c>
      <c r="P321" s="11" t="s">
        <v>1157</v>
      </c>
      <c r="Q321" s="11" t="s">
        <v>467</v>
      </c>
      <c r="R321" s="11" t="s">
        <v>43</v>
      </c>
      <c r="S321" s="11" t="s">
        <v>43</v>
      </c>
      <c r="T321" s="11" t="s">
        <v>70</v>
      </c>
      <c r="U321" s="11"/>
      <c r="V321" s="11" t="s">
        <v>55</v>
      </c>
      <c r="W321" s="11"/>
      <c r="X321" s="11" t="s">
        <v>55</v>
      </c>
      <c r="Y321" s="11"/>
      <c r="Z321" s="11" t="s">
        <v>71</v>
      </c>
      <c r="AA321" s="11" t="s">
        <v>53</v>
      </c>
      <c r="AB321" s="11" t="s">
        <v>40</v>
      </c>
      <c r="AC321" s="11" t="s">
        <v>522</v>
      </c>
      <c r="AD321" s="11" t="s">
        <v>522</v>
      </c>
      <c r="AE321" s="11" t="s">
        <v>522</v>
      </c>
      <c r="AF321" s="11" t="s">
        <v>522</v>
      </c>
      <c r="AG321" s="11" t="s">
        <v>522</v>
      </c>
      <c r="AH321" s="29">
        <v>46195</v>
      </c>
      <c r="AI321" s="17"/>
      <c r="AJ321" s="17"/>
      <c r="AK321" s="17"/>
      <c r="AL321" s="17"/>
      <c r="AM321" s="17"/>
      <c r="AN321" s="17"/>
      <c r="AO321" s="17"/>
      <c r="AP321" s="17"/>
      <c r="AQ321" s="17"/>
      <c r="AR321" s="17"/>
      <c r="AS321" s="17"/>
      <c r="AT321" s="17"/>
      <c r="AU321" s="17"/>
      <c r="AV321" s="17"/>
      <c r="AW321" s="17"/>
      <c r="AX321" s="17"/>
      <c r="AY321" s="17"/>
      <c r="AZ321" s="17"/>
      <c r="BA321" s="17"/>
      <c r="BB321" s="17"/>
      <c r="BC321" s="17"/>
      <c r="BD321" s="17"/>
      <c r="BE321" s="17"/>
      <c r="BF321" s="17"/>
      <c r="BG321" s="17"/>
      <c r="BH321" s="17"/>
      <c r="BI321" s="17"/>
      <c r="BJ321" s="17"/>
      <c r="BK321" s="17"/>
      <c r="BL321" s="17"/>
      <c r="BM321" s="17"/>
      <c r="BN321" s="17"/>
      <c r="BO321" s="17"/>
      <c r="BP321" s="17"/>
      <c r="BQ321" s="17"/>
      <c r="BR321" s="17"/>
      <c r="BS321" s="17"/>
      <c r="BT321" s="17"/>
      <c r="BU321" s="17"/>
      <c r="BV321" s="17"/>
      <c r="BW321" s="17"/>
      <c r="BX321" s="17"/>
      <c r="BY321" s="17"/>
      <c r="BZ321" s="17"/>
      <c r="CA321" s="17"/>
      <c r="CB321" s="17"/>
      <c r="CC321" s="17"/>
      <c r="CD321" s="17"/>
      <c r="CE321" s="17"/>
      <c r="CF321" s="17"/>
      <c r="CG321" s="17"/>
      <c r="CH321" s="17"/>
      <c r="CI321" s="17"/>
      <c r="CJ321" s="17"/>
      <c r="CK321" s="17"/>
      <c r="CL321" s="17"/>
      <c r="CM321" s="17"/>
      <c r="CN321" s="17"/>
    </row>
    <row r="322" spans="1:92" s="21" customFormat="1" ht="102" x14ac:dyDescent="0.25">
      <c r="A322" s="11">
        <f t="shared" si="4"/>
        <v>316</v>
      </c>
      <c r="B322" s="11" t="s">
        <v>38</v>
      </c>
      <c r="C322" s="11" t="s">
        <v>311</v>
      </c>
      <c r="D322" s="11" t="s">
        <v>329</v>
      </c>
      <c r="E322" s="11" t="s">
        <v>1201</v>
      </c>
      <c r="F322" s="11" t="s">
        <v>1202</v>
      </c>
      <c r="G322" s="11" t="s">
        <v>53</v>
      </c>
      <c r="H322" s="11" t="s">
        <v>522</v>
      </c>
      <c r="I322" s="11" t="s">
        <v>45</v>
      </c>
      <c r="J322" s="29">
        <v>44446</v>
      </c>
      <c r="K322" s="11" t="s">
        <v>474</v>
      </c>
      <c r="L322" s="11" t="s">
        <v>474</v>
      </c>
      <c r="M322" s="11" t="s">
        <v>48</v>
      </c>
      <c r="N322" s="11" t="s">
        <v>49</v>
      </c>
      <c r="O322" s="11" t="s">
        <v>522</v>
      </c>
      <c r="P322" s="11" t="s">
        <v>1157</v>
      </c>
      <c r="Q322" s="11" t="s">
        <v>467</v>
      </c>
      <c r="R322" s="11" t="s">
        <v>43</v>
      </c>
      <c r="S322" s="11" t="s">
        <v>43</v>
      </c>
      <c r="T322" s="11" t="s">
        <v>70</v>
      </c>
      <c r="U322" s="11"/>
      <c r="V322" s="11" t="s">
        <v>55</v>
      </c>
      <c r="W322" s="11"/>
      <c r="X322" s="11" t="s">
        <v>55</v>
      </c>
      <c r="Y322" s="11"/>
      <c r="Z322" s="11" t="s">
        <v>71</v>
      </c>
      <c r="AA322" s="11" t="s">
        <v>53</v>
      </c>
      <c r="AB322" s="11" t="s">
        <v>40</v>
      </c>
      <c r="AC322" s="11" t="s">
        <v>522</v>
      </c>
      <c r="AD322" s="11" t="s">
        <v>522</v>
      </c>
      <c r="AE322" s="11" t="s">
        <v>522</v>
      </c>
      <c r="AF322" s="11" t="s">
        <v>522</v>
      </c>
      <c r="AG322" s="11" t="s">
        <v>522</v>
      </c>
      <c r="AH322" s="29">
        <v>46195</v>
      </c>
      <c r="AI322" s="17"/>
      <c r="AJ322" s="17"/>
      <c r="AK322" s="17"/>
      <c r="AL322" s="17"/>
      <c r="AM322" s="17"/>
      <c r="AN322" s="17"/>
      <c r="AO322" s="17"/>
      <c r="AP322" s="17"/>
      <c r="AQ322" s="17"/>
      <c r="AR322" s="17"/>
      <c r="AS322" s="17"/>
      <c r="AT322" s="17"/>
      <c r="AU322" s="17"/>
      <c r="AV322" s="17"/>
      <c r="AW322" s="17"/>
      <c r="AX322" s="17"/>
      <c r="AY322" s="17"/>
      <c r="AZ322" s="17"/>
      <c r="BA322" s="17"/>
      <c r="BB322" s="17"/>
      <c r="BC322" s="17"/>
      <c r="BD322" s="17"/>
      <c r="BE322" s="17"/>
      <c r="BF322" s="17"/>
      <c r="BG322" s="17"/>
      <c r="BH322" s="17"/>
      <c r="BI322" s="17"/>
      <c r="BJ322" s="17"/>
      <c r="BK322" s="17"/>
      <c r="BL322" s="17"/>
      <c r="BM322" s="17"/>
      <c r="BN322" s="17"/>
      <c r="BO322" s="17"/>
      <c r="BP322" s="17"/>
      <c r="BQ322" s="17"/>
      <c r="BR322" s="17"/>
      <c r="BS322" s="17"/>
      <c r="BT322" s="17"/>
      <c r="BU322" s="17"/>
      <c r="BV322" s="17"/>
      <c r="BW322" s="17"/>
      <c r="BX322" s="17"/>
      <c r="BY322" s="17"/>
      <c r="BZ322" s="17"/>
      <c r="CA322" s="17"/>
      <c r="CB322" s="17"/>
      <c r="CC322" s="17"/>
      <c r="CD322" s="17"/>
      <c r="CE322" s="17"/>
      <c r="CF322" s="17"/>
      <c r="CG322" s="17"/>
      <c r="CH322" s="17"/>
      <c r="CI322" s="17"/>
      <c r="CJ322" s="17"/>
      <c r="CK322" s="17"/>
      <c r="CL322" s="17"/>
      <c r="CM322" s="17"/>
      <c r="CN322" s="17"/>
    </row>
    <row r="323" spans="1:92" s="21" customFormat="1" ht="89.25" x14ac:dyDescent="0.25">
      <c r="A323" s="11">
        <f t="shared" si="4"/>
        <v>317</v>
      </c>
      <c r="B323" s="11" t="s">
        <v>38</v>
      </c>
      <c r="C323" s="11" t="s">
        <v>311</v>
      </c>
      <c r="D323" s="11" t="s">
        <v>329</v>
      </c>
      <c r="E323" s="11" t="s">
        <v>1203</v>
      </c>
      <c r="F323" s="11" t="s">
        <v>1204</v>
      </c>
      <c r="G323" s="11" t="s">
        <v>53</v>
      </c>
      <c r="H323" s="11" t="s">
        <v>522</v>
      </c>
      <c r="I323" s="11" t="s">
        <v>45</v>
      </c>
      <c r="J323" s="29">
        <v>44446</v>
      </c>
      <c r="K323" s="11" t="s">
        <v>474</v>
      </c>
      <c r="L323" s="11" t="s">
        <v>474</v>
      </c>
      <c r="M323" s="11" t="s">
        <v>48</v>
      </c>
      <c r="N323" s="11" t="s">
        <v>49</v>
      </c>
      <c r="O323" s="11" t="s">
        <v>522</v>
      </c>
      <c r="P323" s="11" t="s">
        <v>1157</v>
      </c>
      <c r="Q323" s="11" t="s">
        <v>467</v>
      </c>
      <c r="R323" s="11" t="s">
        <v>43</v>
      </c>
      <c r="S323" s="11" t="s">
        <v>43</v>
      </c>
      <c r="T323" s="11" t="s">
        <v>70</v>
      </c>
      <c r="U323" s="11"/>
      <c r="V323" s="11" t="s">
        <v>55</v>
      </c>
      <c r="W323" s="11"/>
      <c r="X323" s="11" t="s">
        <v>55</v>
      </c>
      <c r="Y323" s="11"/>
      <c r="Z323" s="11" t="s">
        <v>71</v>
      </c>
      <c r="AA323" s="11" t="s">
        <v>53</v>
      </c>
      <c r="AB323" s="11" t="s">
        <v>40</v>
      </c>
      <c r="AC323" s="11" t="s">
        <v>522</v>
      </c>
      <c r="AD323" s="11" t="s">
        <v>522</v>
      </c>
      <c r="AE323" s="11" t="s">
        <v>522</v>
      </c>
      <c r="AF323" s="11" t="s">
        <v>522</v>
      </c>
      <c r="AG323" s="11" t="s">
        <v>522</v>
      </c>
      <c r="AH323" s="29">
        <v>46195</v>
      </c>
      <c r="AI323" s="17"/>
      <c r="AJ323" s="17"/>
      <c r="AK323" s="17"/>
      <c r="AL323" s="17"/>
      <c r="AM323" s="17"/>
      <c r="AN323" s="17"/>
      <c r="AO323" s="17"/>
      <c r="AP323" s="17"/>
      <c r="AQ323" s="17"/>
      <c r="AR323" s="17"/>
      <c r="AS323" s="17"/>
      <c r="AT323" s="17"/>
      <c r="AU323" s="17"/>
      <c r="AV323" s="17"/>
      <c r="AW323" s="17"/>
      <c r="AX323" s="17"/>
      <c r="AY323" s="17"/>
      <c r="AZ323" s="17"/>
      <c r="BA323" s="17"/>
      <c r="BB323" s="17"/>
      <c r="BC323" s="17"/>
      <c r="BD323" s="17"/>
      <c r="BE323" s="17"/>
      <c r="BF323" s="17"/>
      <c r="BG323" s="17"/>
      <c r="BH323" s="17"/>
      <c r="BI323" s="17"/>
      <c r="BJ323" s="17"/>
      <c r="BK323" s="17"/>
      <c r="BL323" s="17"/>
      <c r="BM323" s="17"/>
      <c r="BN323" s="17"/>
      <c r="BO323" s="17"/>
      <c r="BP323" s="17"/>
      <c r="BQ323" s="17"/>
      <c r="BR323" s="17"/>
      <c r="BS323" s="17"/>
      <c r="BT323" s="17"/>
      <c r="BU323" s="17"/>
      <c r="BV323" s="17"/>
      <c r="BW323" s="17"/>
      <c r="BX323" s="17"/>
      <c r="BY323" s="17"/>
      <c r="BZ323" s="17"/>
      <c r="CA323" s="17"/>
      <c r="CB323" s="17"/>
      <c r="CC323" s="17"/>
      <c r="CD323" s="17"/>
      <c r="CE323" s="17"/>
      <c r="CF323" s="17"/>
      <c r="CG323" s="17"/>
      <c r="CH323" s="17"/>
      <c r="CI323" s="17"/>
      <c r="CJ323" s="17"/>
      <c r="CK323" s="17"/>
      <c r="CL323" s="17"/>
      <c r="CM323" s="17"/>
      <c r="CN323" s="17"/>
    </row>
    <row r="324" spans="1:92" s="21" customFormat="1" ht="153" x14ac:dyDescent="0.25">
      <c r="A324" s="11">
        <f t="shared" si="4"/>
        <v>318</v>
      </c>
      <c r="B324" s="11" t="s">
        <v>38</v>
      </c>
      <c r="C324" s="11" t="s">
        <v>311</v>
      </c>
      <c r="D324" s="11" t="s">
        <v>329</v>
      </c>
      <c r="E324" s="11" t="s">
        <v>1205</v>
      </c>
      <c r="F324" s="11" t="s">
        <v>1206</v>
      </c>
      <c r="G324" s="11" t="s">
        <v>53</v>
      </c>
      <c r="H324" s="11" t="s">
        <v>522</v>
      </c>
      <c r="I324" s="11" t="s">
        <v>45</v>
      </c>
      <c r="J324" s="29">
        <v>44726</v>
      </c>
      <c r="K324" s="11" t="s">
        <v>474</v>
      </c>
      <c r="L324" s="11" t="s">
        <v>474</v>
      </c>
      <c r="M324" s="11" t="s">
        <v>48</v>
      </c>
      <c r="N324" s="11" t="s">
        <v>49</v>
      </c>
      <c r="O324" s="11" t="s">
        <v>522</v>
      </c>
      <c r="P324" s="11" t="s">
        <v>1157</v>
      </c>
      <c r="Q324" s="11" t="s">
        <v>467</v>
      </c>
      <c r="R324" s="11" t="s">
        <v>43</v>
      </c>
      <c r="S324" s="11" t="s">
        <v>43</v>
      </c>
      <c r="T324" s="11" t="s">
        <v>70</v>
      </c>
      <c r="U324" s="11"/>
      <c r="V324" s="11" t="s">
        <v>55</v>
      </c>
      <c r="W324" s="11"/>
      <c r="X324" s="11" t="s">
        <v>55</v>
      </c>
      <c r="Y324" s="11"/>
      <c r="Z324" s="11" t="s">
        <v>71</v>
      </c>
      <c r="AA324" s="11" t="s">
        <v>53</v>
      </c>
      <c r="AB324" s="11" t="s">
        <v>40</v>
      </c>
      <c r="AC324" s="11" t="s">
        <v>522</v>
      </c>
      <c r="AD324" s="11" t="s">
        <v>522</v>
      </c>
      <c r="AE324" s="11" t="s">
        <v>522</v>
      </c>
      <c r="AF324" s="11" t="s">
        <v>522</v>
      </c>
      <c r="AG324" s="11" t="s">
        <v>522</v>
      </c>
      <c r="AH324" s="29">
        <v>46195</v>
      </c>
      <c r="AI324" s="17"/>
      <c r="AJ324" s="17"/>
      <c r="AK324" s="17"/>
      <c r="AL324" s="17"/>
      <c r="AM324" s="17"/>
      <c r="AN324" s="17"/>
      <c r="AO324" s="17"/>
      <c r="AP324" s="17"/>
      <c r="AQ324" s="17"/>
      <c r="AR324" s="17"/>
      <c r="AS324" s="17"/>
      <c r="AT324" s="17"/>
      <c r="AU324" s="17"/>
      <c r="AV324" s="17"/>
      <c r="AW324" s="17"/>
      <c r="AX324" s="17"/>
      <c r="AY324" s="17"/>
      <c r="AZ324" s="17"/>
      <c r="BA324" s="17"/>
      <c r="BB324" s="17"/>
      <c r="BC324" s="17"/>
      <c r="BD324" s="17"/>
      <c r="BE324" s="17"/>
      <c r="BF324" s="17"/>
      <c r="BG324" s="17"/>
      <c r="BH324" s="17"/>
      <c r="BI324" s="17"/>
      <c r="BJ324" s="17"/>
      <c r="BK324" s="17"/>
      <c r="BL324" s="17"/>
      <c r="BM324" s="17"/>
      <c r="BN324" s="17"/>
      <c r="BO324" s="17"/>
      <c r="BP324" s="17"/>
      <c r="BQ324" s="17"/>
      <c r="BR324" s="17"/>
      <c r="BS324" s="17"/>
      <c r="BT324" s="17"/>
      <c r="BU324" s="17"/>
      <c r="BV324" s="17"/>
      <c r="BW324" s="17"/>
      <c r="BX324" s="17"/>
      <c r="BY324" s="17"/>
      <c r="BZ324" s="17"/>
      <c r="CA324" s="17"/>
      <c r="CB324" s="17"/>
      <c r="CC324" s="17"/>
      <c r="CD324" s="17"/>
      <c r="CE324" s="17"/>
      <c r="CF324" s="17"/>
      <c r="CG324" s="17"/>
      <c r="CH324" s="17"/>
      <c r="CI324" s="17"/>
      <c r="CJ324" s="17"/>
      <c r="CK324" s="17"/>
      <c r="CL324" s="17"/>
      <c r="CM324" s="17"/>
      <c r="CN324" s="17"/>
    </row>
    <row r="325" spans="1:92" s="21" customFormat="1" ht="89.25" x14ac:dyDescent="0.25">
      <c r="A325" s="11">
        <f t="shared" si="4"/>
        <v>319</v>
      </c>
      <c r="B325" s="11" t="s">
        <v>38</v>
      </c>
      <c r="C325" s="11" t="s">
        <v>311</v>
      </c>
      <c r="D325" s="11" t="s">
        <v>329</v>
      </c>
      <c r="E325" s="11" t="s">
        <v>1207</v>
      </c>
      <c r="F325" s="11" t="s">
        <v>1208</v>
      </c>
      <c r="G325" s="11" t="s">
        <v>53</v>
      </c>
      <c r="H325" s="11" t="s">
        <v>522</v>
      </c>
      <c r="I325" s="11" t="s">
        <v>45</v>
      </c>
      <c r="J325" s="29">
        <v>44414</v>
      </c>
      <c r="K325" s="11" t="s">
        <v>474</v>
      </c>
      <c r="L325" s="11" t="s">
        <v>474</v>
      </c>
      <c r="M325" s="11" t="s">
        <v>48</v>
      </c>
      <c r="N325" s="11" t="s">
        <v>49</v>
      </c>
      <c r="O325" s="11" t="s">
        <v>522</v>
      </c>
      <c r="P325" s="11" t="s">
        <v>1157</v>
      </c>
      <c r="Q325" s="11" t="s">
        <v>467</v>
      </c>
      <c r="R325" s="11" t="s">
        <v>43</v>
      </c>
      <c r="S325" s="11" t="s">
        <v>43</v>
      </c>
      <c r="T325" s="11" t="s">
        <v>70</v>
      </c>
      <c r="U325" s="11"/>
      <c r="V325" s="11" t="s">
        <v>55</v>
      </c>
      <c r="W325" s="11"/>
      <c r="X325" s="11" t="s">
        <v>55</v>
      </c>
      <c r="Y325" s="11"/>
      <c r="Z325" s="11" t="s">
        <v>71</v>
      </c>
      <c r="AA325" s="11" t="s">
        <v>53</v>
      </c>
      <c r="AB325" s="11" t="s">
        <v>40</v>
      </c>
      <c r="AC325" s="11" t="s">
        <v>522</v>
      </c>
      <c r="AD325" s="11" t="s">
        <v>522</v>
      </c>
      <c r="AE325" s="11" t="s">
        <v>522</v>
      </c>
      <c r="AF325" s="11" t="s">
        <v>522</v>
      </c>
      <c r="AG325" s="11" t="s">
        <v>522</v>
      </c>
      <c r="AH325" s="29">
        <v>46195</v>
      </c>
      <c r="AI325" s="17"/>
      <c r="AJ325" s="17"/>
      <c r="AK325" s="17"/>
      <c r="AL325" s="17"/>
      <c r="AM325" s="17"/>
      <c r="AN325" s="17"/>
      <c r="AO325" s="17"/>
      <c r="AP325" s="17"/>
      <c r="AQ325" s="17"/>
      <c r="AR325" s="17"/>
      <c r="AS325" s="17"/>
      <c r="AT325" s="17"/>
      <c r="AU325" s="17"/>
      <c r="AV325" s="17"/>
      <c r="AW325" s="17"/>
      <c r="AX325" s="17"/>
      <c r="AY325" s="17"/>
      <c r="AZ325" s="17"/>
      <c r="BA325" s="17"/>
      <c r="BB325" s="17"/>
      <c r="BC325" s="17"/>
      <c r="BD325" s="17"/>
      <c r="BE325" s="17"/>
      <c r="BF325" s="17"/>
      <c r="BG325" s="17"/>
      <c r="BH325" s="17"/>
      <c r="BI325" s="17"/>
      <c r="BJ325" s="17"/>
      <c r="BK325" s="17"/>
      <c r="BL325" s="17"/>
      <c r="BM325" s="17"/>
      <c r="BN325" s="17"/>
      <c r="BO325" s="17"/>
      <c r="BP325" s="17"/>
      <c r="BQ325" s="17"/>
      <c r="BR325" s="17"/>
      <c r="BS325" s="17"/>
      <c r="BT325" s="17"/>
      <c r="BU325" s="17"/>
      <c r="BV325" s="17"/>
      <c r="BW325" s="17"/>
      <c r="BX325" s="17"/>
      <c r="BY325" s="17"/>
      <c r="BZ325" s="17"/>
      <c r="CA325" s="17"/>
      <c r="CB325" s="17"/>
      <c r="CC325" s="17"/>
      <c r="CD325" s="17"/>
      <c r="CE325" s="17"/>
      <c r="CF325" s="17"/>
      <c r="CG325" s="17"/>
      <c r="CH325" s="17"/>
      <c r="CI325" s="17"/>
      <c r="CJ325" s="17"/>
      <c r="CK325" s="17"/>
      <c r="CL325" s="17"/>
      <c r="CM325" s="17"/>
      <c r="CN325" s="17"/>
    </row>
    <row r="326" spans="1:92" s="21" customFormat="1" ht="89.25" x14ac:dyDescent="0.25">
      <c r="A326" s="11">
        <f t="shared" si="4"/>
        <v>320</v>
      </c>
      <c r="B326" s="11" t="s">
        <v>38</v>
      </c>
      <c r="C326" s="11" t="s">
        <v>311</v>
      </c>
      <c r="D326" s="11" t="s">
        <v>329</v>
      </c>
      <c r="E326" s="11" t="s">
        <v>1209</v>
      </c>
      <c r="F326" s="11" t="s">
        <v>1210</v>
      </c>
      <c r="G326" s="11" t="s">
        <v>53</v>
      </c>
      <c r="H326" s="11" t="s">
        <v>522</v>
      </c>
      <c r="I326" s="11" t="s">
        <v>45</v>
      </c>
      <c r="J326" s="29">
        <v>45441</v>
      </c>
      <c r="K326" s="11" t="s">
        <v>474</v>
      </c>
      <c r="L326" s="11" t="s">
        <v>474</v>
      </c>
      <c r="M326" s="11" t="s">
        <v>48</v>
      </c>
      <c r="N326" s="11" t="s">
        <v>49</v>
      </c>
      <c r="O326" s="11" t="s">
        <v>522</v>
      </c>
      <c r="P326" s="11" t="s">
        <v>1157</v>
      </c>
      <c r="Q326" s="11" t="s">
        <v>467</v>
      </c>
      <c r="R326" s="11" t="s">
        <v>43</v>
      </c>
      <c r="S326" s="11" t="s">
        <v>43</v>
      </c>
      <c r="T326" s="11" t="s">
        <v>70</v>
      </c>
      <c r="U326" s="11"/>
      <c r="V326" s="11" t="s">
        <v>55</v>
      </c>
      <c r="W326" s="11"/>
      <c r="X326" s="11" t="s">
        <v>55</v>
      </c>
      <c r="Y326" s="11"/>
      <c r="Z326" s="11" t="s">
        <v>71</v>
      </c>
      <c r="AA326" s="11" t="s">
        <v>53</v>
      </c>
      <c r="AB326" s="11" t="s">
        <v>40</v>
      </c>
      <c r="AC326" s="11" t="s">
        <v>522</v>
      </c>
      <c r="AD326" s="11" t="s">
        <v>522</v>
      </c>
      <c r="AE326" s="11" t="s">
        <v>522</v>
      </c>
      <c r="AF326" s="11" t="s">
        <v>522</v>
      </c>
      <c r="AG326" s="11" t="s">
        <v>522</v>
      </c>
      <c r="AH326" s="29">
        <v>46195</v>
      </c>
      <c r="AI326" s="17"/>
      <c r="AJ326" s="17"/>
      <c r="AK326" s="17"/>
      <c r="AL326" s="17"/>
      <c r="AM326" s="17"/>
      <c r="AN326" s="17"/>
      <c r="AO326" s="17"/>
      <c r="AP326" s="17"/>
      <c r="AQ326" s="17"/>
      <c r="AR326" s="17"/>
      <c r="AS326" s="17"/>
      <c r="AT326" s="17"/>
      <c r="AU326" s="17"/>
      <c r="AV326" s="17"/>
      <c r="AW326" s="17"/>
      <c r="AX326" s="17"/>
      <c r="AY326" s="17"/>
      <c r="AZ326" s="17"/>
      <c r="BA326" s="17"/>
      <c r="BB326" s="17"/>
      <c r="BC326" s="17"/>
      <c r="BD326" s="17"/>
      <c r="BE326" s="17"/>
      <c r="BF326" s="17"/>
      <c r="BG326" s="17"/>
      <c r="BH326" s="17"/>
      <c r="BI326" s="17"/>
      <c r="BJ326" s="17"/>
      <c r="BK326" s="17"/>
      <c r="BL326" s="17"/>
      <c r="BM326" s="17"/>
      <c r="BN326" s="17"/>
      <c r="BO326" s="17"/>
      <c r="BP326" s="17"/>
      <c r="BQ326" s="17"/>
      <c r="BR326" s="17"/>
      <c r="BS326" s="17"/>
      <c r="BT326" s="17"/>
      <c r="BU326" s="17"/>
      <c r="BV326" s="17"/>
      <c r="BW326" s="17"/>
      <c r="BX326" s="17"/>
      <c r="BY326" s="17"/>
      <c r="BZ326" s="17"/>
      <c r="CA326" s="17"/>
      <c r="CB326" s="17"/>
      <c r="CC326" s="17"/>
      <c r="CD326" s="17"/>
      <c r="CE326" s="17"/>
      <c r="CF326" s="17"/>
      <c r="CG326" s="17"/>
      <c r="CH326" s="17"/>
      <c r="CI326" s="17"/>
      <c r="CJ326" s="17"/>
      <c r="CK326" s="17"/>
      <c r="CL326" s="17"/>
      <c r="CM326" s="17"/>
      <c r="CN326" s="17"/>
    </row>
    <row r="327" spans="1:92" s="21" customFormat="1" ht="127.5" x14ac:dyDescent="0.25">
      <c r="A327" s="11">
        <f t="shared" si="4"/>
        <v>321</v>
      </c>
      <c r="B327" s="11" t="s">
        <v>38</v>
      </c>
      <c r="C327" s="11" t="s">
        <v>311</v>
      </c>
      <c r="D327" s="11" t="s">
        <v>329</v>
      </c>
      <c r="E327" s="11" t="s">
        <v>1211</v>
      </c>
      <c r="F327" s="11" t="s">
        <v>1212</v>
      </c>
      <c r="G327" s="11" t="s">
        <v>53</v>
      </c>
      <c r="H327" s="11" t="s">
        <v>522</v>
      </c>
      <c r="I327" s="11" t="s">
        <v>45</v>
      </c>
      <c r="J327" s="29">
        <v>45736</v>
      </c>
      <c r="K327" s="11" t="s">
        <v>474</v>
      </c>
      <c r="L327" s="11" t="s">
        <v>474</v>
      </c>
      <c r="M327" s="11" t="s">
        <v>48</v>
      </c>
      <c r="N327" s="11" t="s">
        <v>49</v>
      </c>
      <c r="O327" s="11" t="s">
        <v>522</v>
      </c>
      <c r="P327" s="11" t="s">
        <v>1157</v>
      </c>
      <c r="Q327" s="11" t="s">
        <v>467</v>
      </c>
      <c r="R327" s="11" t="s">
        <v>43</v>
      </c>
      <c r="S327" s="11" t="s">
        <v>43</v>
      </c>
      <c r="T327" s="11" t="s">
        <v>70</v>
      </c>
      <c r="U327" s="11"/>
      <c r="V327" s="11" t="s">
        <v>55</v>
      </c>
      <c r="W327" s="11"/>
      <c r="X327" s="11" t="s">
        <v>55</v>
      </c>
      <c r="Y327" s="11"/>
      <c r="Z327" s="11" t="s">
        <v>71</v>
      </c>
      <c r="AA327" s="11" t="s">
        <v>53</v>
      </c>
      <c r="AB327" s="11" t="s">
        <v>40</v>
      </c>
      <c r="AC327" s="11" t="s">
        <v>522</v>
      </c>
      <c r="AD327" s="11" t="s">
        <v>522</v>
      </c>
      <c r="AE327" s="11" t="s">
        <v>522</v>
      </c>
      <c r="AF327" s="11" t="s">
        <v>522</v>
      </c>
      <c r="AG327" s="11" t="s">
        <v>522</v>
      </c>
      <c r="AH327" s="29">
        <v>46195</v>
      </c>
      <c r="AI327" s="17"/>
      <c r="AJ327" s="17"/>
      <c r="AK327" s="17"/>
      <c r="AL327" s="17"/>
      <c r="AM327" s="17"/>
      <c r="AN327" s="17"/>
      <c r="AO327" s="17"/>
      <c r="AP327" s="17"/>
      <c r="AQ327" s="17"/>
      <c r="AR327" s="17"/>
      <c r="AS327" s="17"/>
      <c r="AT327" s="17"/>
      <c r="AU327" s="17"/>
      <c r="AV327" s="17"/>
      <c r="AW327" s="17"/>
      <c r="AX327" s="17"/>
      <c r="AY327" s="17"/>
      <c r="AZ327" s="17"/>
      <c r="BA327" s="17"/>
      <c r="BB327" s="17"/>
      <c r="BC327" s="17"/>
      <c r="BD327" s="17"/>
      <c r="BE327" s="17"/>
      <c r="BF327" s="17"/>
      <c r="BG327" s="17"/>
      <c r="BH327" s="17"/>
      <c r="BI327" s="17"/>
      <c r="BJ327" s="17"/>
      <c r="BK327" s="17"/>
      <c r="BL327" s="17"/>
      <c r="BM327" s="17"/>
      <c r="BN327" s="17"/>
      <c r="BO327" s="17"/>
      <c r="BP327" s="17"/>
      <c r="BQ327" s="17"/>
      <c r="BR327" s="17"/>
      <c r="BS327" s="17"/>
      <c r="BT327" s="17"/>
      <c r="BU327" s="17"/>
      <c r="BV327" s="17"/>
      <c r="BW327" s="17"/>
      <c r="BX327" s="17"/>
      <c r="BY327" s="17"/>
      <c r="BZ327" s="17"/>
      <c r="CA327" s="17"/>
      <c r="CB327" s="17"/>
      <c r="CC327" s="17"/>
      <c r="CD327" s="17"/>
      <c r="CE327" s="17"/>
      <c r="CF327" s="17"/>
      <c r="CG327" s="17"/>
      <c r="CH327" s="17"/>
      <c r="CI327" s="17"/>
      <c r="CJ327" s="17"/>
      <c r="CK327" s="17"/>
      <c r="CL327" s="17"/>
      <c r="CM327" s="17"/>
      <c r="CN327" s="17"/>
    </row>
    <row r="328" spans="1:92" s="21" customFormat="1" ht="89.25" x14ac:dyDescent="0.25">
      <c r="A328" s="11">
        <f t="shared" ref="A328:A389" si="5">ROW()-6</f>
        <v>322</v>
      </c>
      <c r="B328" s="11" t="s">
        <v>38</v>
      </c>
      <c r="C328" s="11" t="s">
        <v>311</v>
      </c>
      <c r="D328" s="11" t="s">
        <v>329</v>
      </c>
      <c r="E328" s="11" t="s">
        <v>1213</v>
      </c>
      <c r="F328" s="11" t="s">
        <v>1214</v>
      </c>
      <c r="G328" s="11" t="s">
        <v>53</v>
      </c>
      <c r="H328" s="11" t="s">
        <v>522</v>
      </c>
      <c r="I328" s="11" t="s">
        <v>45</v>
      </c>
      <c r="J328" s="29">
        <v>45289</v>
      </c>
      <c r="K328" s="11" t="s">
        <v>474</v>
      </c>
      <c r="L328" s="11" t="s">
        <v>474</v>
      </c>
      <c r="M328" s="11" t="s">
        <v>48</v>
      </c>
      <c r="N328" s="11" t="s">
        <v>49</v>
      </c>
      <c r="O328" s="11" t="s">
        <v>522</v>
      </c>
      <c r="P328" s="11" t="s">
        <v>1157</v>
      </c>
      <c r="Q328" s="11" t="s">
        <v>467</v>
      </c>
      <c r="R328" s="11" t="s">
        <v>43</v>
      </c>
      <c r="S328" s="11" t="s">
        <v>43</v>
      </c>
      <c r="T328" s="11" t="s">
        <v>70</v>
      </c>
      <c r="U328" s="11"/>
      <c r="V328" s="11" t="s">
        <v>55</v>
      </c>
      <c r="W328" s="11"/>
      <c r="X328" s="11" t="s">
        <v>55</v>
      </c>
      <c r="Y328" s="11"/>
      <c r="Z328" s="11" t="s">
        <v>71</v>
      </c>
      <c r="AA328" s="11" t="s">
        <v>53</v>
      </c>
      <c r="AB328" s="11" t="s">
        <v>40</v>
      </c>
      <c r="AC328" s="11" t="s">
        <v>522</v>
      </c>
      <c r="AD328" s="11" t="s">
        <v>522</v>
      </c>
      <c r="AE328" s="11" t="s">
        <v>522</v>
      </c>
      <c r="AF328" s="11" t="s">
        <v>522</v>
      </c>
      <c r="AG328" s="11" t="s">
        <v>522</v>
      </c>
      <c r="AH328" s="29">
        <v>46195</v>
      </c>
      <c r="AI328" s="17"/>
      <c r="AJ328" s="17"/>
      <c r="AK328" s="17"/>
      <c r="AL328" s="17"/>
      <c r="AM328" s="17"/>
      <c r="AN328" s="17"/>
      <c r="AO328" s="17"/>
      <c r="AP328" s="17"/>
      <c r="AQ328" s="17"/>
      <c r="AR328" s="17"/>
      <c r="AS328" s="17"/>
      <c r="AT328" s="17"/>
      <c r="AU328" s="17"/>
      <c r="AV328" s="17"/>
      <c r="AW328" s="17"/>
      <c r="AX328" s="17"/>
      <c r="AY328" s="17"/>
      <c r="AZ328" s="17"/>
      <c r="BA328" s="17"/>
      <c r="BB328" s="17"/>
      <c r="BC328" s="17"/>
      <c r="BD328" s="17"/>
      <c r="BE328" s="17"/>
      <c r="BF328" s="17"/>
      <c r="BG328" s="17"/>
      <c r="BH328" s="17"/>
      <c r="BI328" s="17"/>
      <c r="BJ328" s="17"/>
      <c r="BK328" s="17"/>
      <c r="BL328" s="17"/>
      <c r="BM328" s="17"/>
      <c r="BN328" s="17"/>
      <c r="BO328" s="17"/>
      <c r="BP328" s="17"/>
      <c r="BQ328" s="17"/>
      <c r="BR328" s="17"/>
      <c r="BS328" s="17"/>
      <c r="BT328" s="17"/>
      <c r="BU328" s="17"/>
      <c r="BV328" s="17"/>
      <c r="BW328" s="17"/>
      <c r="BX328" s="17"/>
      <c r="BY328" s="17"/>
      <c r="BZ328" s="17"/>
      <c r="CA328" s="17"/>
      <c r="CB328" s="17"/>
      <c r="CC328" s="17"/>
      <c r="CD328" s="17"/>
      <c r="CE328" s="17"/>
      <c r="CF328" s="17"/>
      <c r="CG328" s="17"/>
      <c r="CH328" s="17"/>
      <c r="CI328" s="17"/>
      <c r="CJ328" s="17"/>
      <c r="CK328" s="17"/>
      <c r="CL328" s="17"/>
      <c r="CM328" s="17"/>
      <c r="CN328" s="17"/>
    </row>
    <row r="329" spans="1:92" s="21" customFormat="1" ht="89.25" x14ac:dyDescent="0.25">
      <c r="A329" s="11">
        <f t="shared" si="5"/>
        <v>323</v>
      </c>
      <c r="B329" s="11" t="s">
        <v>38</v>
      </c>
      <c r="C329" s="11" t="s">
        <v>311</v>
      </c>
      <c r="D329" s="11" t="s">
        <v>329</v>
      </c>
      <c r="E329" s="11" t="s">
        <v>1215</v>
      </c>
      <c r="F329" s="11" t="s">
        <v>1216</v>
      </c>
      <c r="G329" s="11" t="s">
        <v>53</v>
      </c>
      <c r="H329" s="11" t="s">
        <v>522</v>
      </c>
      <c r="I329" s="11" t="s">
        <v>45</v>
      </c>
      <c r="J329" s="29">
        <v>45616</v>
      </c>
      <c r="K329" s="11" t="s">
        <v>474</v>
      </c>
      <c r="L329" s="11" t="s">
        <v>474</v>
      </c>
      <c r="M329" s="11" t="s">
        <v>48</v>
      </c>
      <c r="N329" s="11" t="s">
        <v>49</v>
      </c>
      <c r="O329" s="11" t="s">
        <v>522</v>
      </c>
      <c r="P329" s="11" t="s">
        <v>1157</v>
      </c>
      <c r="Q329" s="11" t="s">
        <v>467</v>
      </c>
      <c r="R329" s="11" t="s">
        <v>43</v>
      </c>
      <c r="S329" s="11" t="s">
        <v>43</v>
      </c>
      <c r="T329" s="11" t="s">
        <v>70</v>
      </c>
      <c r="U329" s="11"/>
      <c r="V329" s="11" t="s">
        <v>55</v>
      </c>
      <c r="W329" s="11"/>
      <c r="X329" s="11" t="s">
        <v>55</v>
      </c>
      <c r="Y329" s="11"/>
      <c r="Z329" s="11" t="s">
        <v>71</v>
      </c>
      <c r="AA329" s="11" t="s">
        <v>53</v>
      </c>
      <c r="AB329" s="11" t="s">
        <v>40</v>
      </c>
      <c r="AC329" s="11" t="s">
        <v>522</v>
      </c>
      <c r="AD329" s="11" t="s">
        <v>522</v>
      </c>
      <c r="AE329" s="11" t="s">
        <v>522</v>
      </c>
      <c r="AF329" s="11" t="s">
        <v>522</v>
      </c>
      <c r="AG329" s="11" t="s">
        <v>522</v>
      </c>
      <c r="AH329" s="29">
        <v>46195</v>
      </c>
      <c r="AI329" s="17"/>
      <c r="AJ329" s="17"/>
      <c r="AK329" s="17"/>
      <c r="AL329" s="17"/>
      <c r="AM329" s="17"/>
      <c r="AN329" s="17"/>
      <c r="AO329" s="17"/>
      <c r="AP329" s="17"/>
      <c r="AQ329" s="17"/>
      <c r="AR329" s="17"/>
      <c r="AS329" s="17"/>
      <c r="AT329" s="17"/>
      <c r="AU329" s="17"/>
      <c r="AV329" s="17"/>
      <c r="AW329" s="17"/>
      <c r="AX329" s="17"/>
      <c r="AY329" s="17"/>
      <c r="AZ329" s="17"/>
      <c r="BA329" s="17"/>
      <c r="BB329" s="17"/>
      <c r="BC329" s="17"/>
      <c r="BD329" s="17"/>
      <c r="BE329" s="17"/>
      <c r="BF329" s="17"/>
      <c r="BG329" s="17"/>
      <c r="BH329" s="17"/>
      <c r="BI329" s="17"/>
      <c r="BJ329" s="17"/>
      <c r="BK329" s="17"/>
      <c r="BL329" s="17"/>
      <c r="BM329" s="17"/>
      <c r="BN329" s="17"/>
      <c r="BO329" s="17"/>
      <c r="BP329" s="17"/>
      <c r="BQ329" s="17"/>
      <c r="BR329" s="17"/>
      <c r="BS329" s="17"/>
      <c r="BT329" s="17"/>
      <c r="BU329" s="17"/>
      <c r="BV329" s="17"/>
      <c r="BW329" s="17"/>
      <c r="BX329" s="17"/>
      <c r="BY329" s="17"/>
      <c r="BZ329" s="17"/>
      <c r="CA329" s="17"/>
      <c r="CB329" s="17"/>
      <c r="CC329" s="17"/>
      <c r="CD329" s="17"/>
      <c r="CE329" s="17"/>
      <c r="CF329" s="17"/>
      <c r="CG329" s="17"/>
      <c r="CH329" s="17"/>
      <c r="CI329" s="17"/>
      <c r="CJ329" s="17"/>
      <c r="CK329" s="17"/>
      <c r="CL329" s="17"/>
      <c r="CM329" s="17"/>
      <c r="CN329" s="17"/>
    </row>
    <row r="330" spans="1:92" s="21" customFormat="1" ht="89.25" x14ac:dyDescent="0.25">
      <c r="A330" s="11">
        <f t="shared" si="5"/>
        <v>324</v>
      </c>
      <c r="B330" s="11" t="s">
        <v>38</v>
      </c>
      <c r="C330" s="11" t="s">
        <v>311</v>
      </c>
      <c r="D330" s="11" t="s">
        <v>329</v>
      </c>
      <c r="E330" s="11" t="s">
        <v>1217</v>
      </c>
      <c r="F330" s="11" t="s">
        <v>1216</v>
      </c>
      <c r="G330" s="11" t="s">
        <v>53</v>
      </c>
      <c r="H330" s="11" t="s">
        <v>522</v>
      </c>
      <c r="I330" s="11" t="s">
        <v>45</v>
      </c>
      <c r="J330" s="29">
        <v>45616</v>
      </c>
      <c r="K330" s="11" t="s">
        <v>474</v>
      </c>
      <c r="L330" s="11" t="s">
        <v>474</v>
      </c>
      <c r="M330" s="11" t="s">
        <v>48</v>
      </c>
      <c r="N330" s="11" t="s">
        <v>49</v>
      </c>
      <c r="O330" s="11" t="s">
        <v>522</v>
      </c>
      <c r="P330" s="11" t="s">
        <v>1157</v>
      </c>
      <c r="Q330" s="11" t="s">
        <v>464</v>
      </c>
      <c r="R330" s="11" t="s">
        <v>43</v>
      </c>
      <c r="S330" s="11" t="s">
        <v>43</v>
      </c>
      <c r="T330" s="11" t="s">
        <v>70</v>
      </c>
      <c r="U330" s="11"/>
      <c r="V330" s="11" t="s">
        <v>55</v>
      </c>
      <c r="W330" s="11"/>
      <c r="X330" s="11" t="s">
        <v>55</v>
      </c>
      <c r="Y330" s="11"/>
      <c r="Z330" s="11" t="s">
        <v>71</v>
      </c>
      <c r="AA330" s="11" t="s">
        <v>53</v>
      </c>
      <c r="AB330" s="11" t="s">
        <v>40</v>
      </c>
      <c r="AC330" s="11" t="s">
        <v>522</v>
      </c>
      <c r="AD330" s="11" t="s">
        <v>522</v>
      </c>
      <c r="AE330" s="11" t="s">
        <v>522</v>
      </c>
      <c r="AF330" s="11" t="s">
        <v>522</v>
      </c>
      <c r="AG330" s="11" t="s">
        <v>522</v>
      </c>
      <c r="AH330" s="29">
        <v>46195</v>
      </c>
      <c r="AI330" s="17"/>
      <c r="AJ330" s="17"/>
      <c r="AK330" s="17"/>
      <c r="AL330" s="17"/>
      <c r="AM330" s="17"/>
      <c r="AN330" s="17"/>
      <c r="AO330" s="17"/>
      <c r="AP330" s="17"/>
      <c r="AQ330" s="17"/>
      <c r="AR330" s="17"/>
      <c r="AS330" s="17"/>
      <c r="AT330" s="17"/>
      <c r="AU330" s="17"/>
      <c r="AV330" s="17"/>
      <c r="AW330" s="17"/>
      <c r="AX330" s="17"/>
      <c r="AY330" s="17"/>
      <c r="AZ330" s="17"/>
      <c r="BA330" s="17"/>
      <c r="BB330" s="17"/>
      <c r="BC330" s="17"/>
      <c r="BD330" s="17"/>
      <c r="BE330" s="17"/>
      <c r="BF330" s="17"/>
      <c r="BG330" s="17"/>
      <c r="BH330" s="17"/>
      <c r="BI330" s="17"/>
      <c r="BJ330" s="17"/>
      <c r="BK330" s="17"/>
      <c r="BL330" s="17"/>
      <c r="BM330" s="17"/>
      <c r="BN330" s="17"/>
      <c r="BO330" s="17"/>
      <c r="BP330" s="17"/>
      <c r="BQ330" s="17"/>
      <c r="BR330" s="17"/>
      <c r="BS330" s="17"/>
      <c r="BT330" s="17"/>
      <c r="BU330" s="17"/>
      <c r="BV330" s="17"/>
      <c r="BW330" s="17"/>
      <c r="BX330" s="17"/>
      <c r="BY330" s="17"/>
      <c r="BZ330" s="17"/>
      <c r="CA330" s="17"/>
      <c r="CB330" s="17"/>
      <c r="CC330" s="17"/>
      <c r="CD330" s="17"/>
      <c r="CE330" s="17"/>
      <c r="CF330" s="17"/>
      <c r="CG330" s="17"/>
      <c r="CH330" s="17"/>
      <c r="CI330" s="17"/>
      <c r="CJ330" s="17"/>
      <c r="CK330" s="17"/>
      <c r="CL330" s="17"/>
      <c r="CM330" s="17"/>
      <c r="CN330" s="17"/>
    </row>
    <row r="331" spans="1:92" s="21" customFormat="1" ht="63.75" x14ac:dyDescent="0.25">
      <c r="A331" s="11">
        <f t="shared" si="5"/>
        <v>325</v>
      </c>
      <c r="B331" s="11" t="s">
        <v>38</v>
      </c>
      <c r="C331" s="11" t="s">
        <v>311</v>
      </c>
      <c r="D331" s="11" t="s">
        <v>329</v>
      </c>
      <c r="E331" s="11" t="s">
        <v>1218</v>
      </c>
      <c r="F331" s="11" t="s">
        <v>1219</v>
      </c>
      <c r="G331" s="11" t="s">
        <v>53</v>
      </c>
      <c r="H331" s="11" t="s">
        <v>522</v>
      </c>
      <c r="I331" s="11" t="s">
        <v>45</v>
      </c>
      <c r="J331" s="29">
        <v>45566</v>
      </c>
      <c r="K331" s="11" t="s">
        <v>474</v>
      </c>
      <c r="L331" s="11" t="s">
        <v>474</v>
      </c>
      <c r="M331" s="11" t="s">
        <v>48</v>
      </c>
      <c r="N331" s="11" t="s">
        <v>49</v>
      </c>
      <c r="O331" s="11" t="s">
        <v>522</v>
      </c>
      <c r="P331" s="11" t="s">
        <v>1157</v>
      </c>
      <c r="Q331" s="11" t="s">
        <v>467</v>
      </c>
      <c r="R331" s="11" t="s">
        <v>43</v>
      </c>
      <c r="S331" s="11" t="s">
        <v>43</v>
      </c>
      <c r="T331" s="11" t="s">
        <v>70</v>
      </c>
      <c r="U331" s="11"/>
      <c r="V331" s="11" t="s">
        <v>55</v>
      </c>
      <c r="W331" s="11"/>
      <c r="X331" s="11" t="s">
        <v>55</v>
      </c>
      <c r="Y331" s="11"/>
      <c r="Z331" s="11" t="s">
        <v>71</v>
      </c>
      <c r="AA331" s="11" t="s">
        <v>53</v>
      </c>
      <c r="AB331" s="11" t="s">
        <v>40</v>
      </c>
      <c r="AC331" s="11" t="s">
        <v>522</v>
      </c>
      <c r="AD331" s="11" t="s">
        <v>522</v>
      </c>
      <c r="AE331" s="11" t="s">
        <v>522</v>
      </c>
      <c r="AF331" s="11" t="s">
        <v>522</v>
      </c>
      <c r="AG331" s="11" t="s">
        <v>522</v>
      </c>
      <c r="AH331" s="29">
        <v>46195</v>
      </c>
      <c r="AI331" s="17"/>
      <c r="AJ331" s="17"/>
      <c r="AK331" s="17"/>
      <c r="AL331" s="17"/>
      <c r="AM331" s="17"/>
      <c r="AN331" s="17"/>
      <c r="AO331" s="17"/>
      <c r="AP331" s="17"/>
      <c r="AQ331" s="17"/>
      <c r="AR331" s="17"/>
      <c r="AS331" s="17"/>
      <c r="AT331" s="17"/>
      <c r="AU331" s="17"/>
      <c r="AV331" s="17"/>
      <c r="AW331" s="17"/>
      <c r="AX331" s="17"/>
      <c r="AY331" s="17"/>
      <c r="AZ331" s="17"/>
      <c r="BA331" s="17"/>
      <c r="BB331" s="17"/>
      <c r="BC331" s="17"/>
      <c r="BD331" s="17"/>
      <c r="BE331" s="17"/>
      <c r="BF331" s="17"/>
      <c r="BG331" s="17"/>
      <c r="BH331" s="17"/>
      <c r="BI331" s="17"/>
      <c r="BJ331" s="17"/>
      <c r="BK331" s="17"/>
      <c r="BL331" s="17"/>
      <c r="BM331" s="17"/>
      <c r="BN331" s="17"/>
      <c r="BO331" s="17"/>
      <c r="BP331" s="17"/>
      <c r="BQ331" s="17"/>
      <c r="BR331" s="17"/>
      <c r="BS331" s="17"/>
      <c r="BT331" s="17"/>
      <c r="BU331" s="17"/>
      <c r="BV331" s="17"/>
      <c r="BW331" s="17"/>
      <c r="BX331" s="17"/>
      <c r="BY331" s="17"/>
      <c r="BZ331" s="17"/>
      <c r="CA331" s="17"/>
      <c r="CB331" s="17"/>
      <c r="CC331" s="17"/>
      <c r="CD331" s="17"/>
      <c r="CE331" s="17"/>
      <c r="CF331" s="17"/>
      <c r="CG331" s="17"/>
      <c r="CH331" s="17"/>
      <c r="CI331" s="17"/>
      <c r="CJ331" s="17"/>
      <c r="CK331" s="17"/>
      <c r="CL331" s="17"/>
      <c r="CM331" s="17"/>
      <c r="CN331" s="17"/>
    </row>
    <row r="332" spans="1:92" s="21" customFormat="1" ht="76.5" x14ac:dyDescent="0.25">
      <c r="A332" s="11">
        <f t="shared" si="5"/>
        <v>326</v>
      </c>
      <c r="B332" s="11" t="s">
        <v>38</v>
      </c>
      <c r="C332" s="11" t="s">
        <v>311</v>
      </c>
      <c r="D332" s="11" t="s">
        <v>329</v>
      </c>
      <c r="E332" s="11" t="s">
        <v>1220</v>
      </c>
      <c r="F332" s="11" t="s">
        <v>1221</v>
      </c>
      <c r="G332" s="11" t="s">
        <v>53</v>
      </c>
      <c r="H332" s="11" t="s">
        <v>522</v>
      </c>
      <c r="I332" s="11" t="s">
        <v>45</v>
      </c>
      <c r="J332" s="29">
        <v>45868</v>
      </c>
      <c r="K332" s="11" t="s">
        <v>474</v>
      </c>
      <c r="L332" s="11" t="s">
        <v>474</v>
      </c>
      <c r="M332" s="11" t="s">
        <v>48</v>
      </c>
      <c r="N332" s="11" t="s">
        <v>49</v>
      </c>
      <c r="O332" s="11" t="s">
        <v>522</v>
      </c>
      <c r="P332" s="11" t="s">
        <v>1157</v>
      </c>
      <c r="Q332" s="11" t="s">
        <v>467</v>
      </c>
      <c r="R332" s="11" t="s">
        <v>43</v>
      </c>
      <c r="S332" s="11" t="s">
        <v>43</v>
      </c>
      <c r="T332" s="11" t="s">
        <v>70</v>
      </c>
      <c r="U332" s="11"/>
      <c r="V332" s="11" t="s">
        <v>55</v>
      </c>
      <c r="W332" s="11"/>
      <c r="X332" s="11" t="s">
        <v>55</v>
      </c>
      <c r="Y332" s="11"/>
      <c r="Z332" s="11" t="s">
        <v>71</v>
      </c>
      <c r="AA332" s="11" t="s">
        <v>53</v>
      </c>
      <c r="AB332" s="11" t="s">
        <v>40</v>
      </c>
      <c r="AC332" s="11" t="s">
        <v>522</v>
      </c>
      <c r="AD332" s="11" t="s">
        <v>522</v>
      </c>
      <c r="AE332" s="11" t="s">
        <v>522</v>
      </c>
      <c r="AF332" s="11" t="s">
        <v>522</v>
      </c>
      <c r="AG332" s="11" t="s">
        <v>522</v>
      </c>
      <c r="AH332" s="29">
        <v>46195</v>
      </c>
      <c r="AI332" s="17"/>
      <c r="AJ332" s="17"/>
      <c r="AK332" s="17"/>
      <c r="AL332" s="17"/>
      <c r="AM332" s="17"/>
      <c r="AN332" s="17"/>
      <c r="AO332" s="17"/>
      <c r="AP332" s="17"/>
      <c r="AQ332" s="17"/>
      <c r="AR332" s="17"/>
      <c r="AS332" s="17"/>
      <c r="AT332" s="17"/>
      <c r="AU332" s="17"/>
      <c r="AV332" s="17"/>
      <c r="AW332" s="17"/>
      <c r="AX332" s="17"/>
      <c r="AY332" s="17"/>
      <c r="AZ332" s="17"/>
      <c r="BA332" s="17"/>
      <c r="BB332" s="17"/>
      <c r="BC332" s="17"/>
      <c r="BD332" s="17"/>
      <c r="BE332" s="17"/>
      <c r="BF332" s="17"/>
      <c r="BG332" s="17"/>
      <c r="BH332" s="17"/>
      <c r="BI332" s="17"/>
      <c r="BJ332" s="17"/>
      <c r="BK332" s="17"/>
      <c r="BL332" s="17"/>
      <c r="BM332" s="17"/>
      <c r="BN332" s="17"/>
      <c r="BO332" s="17"/>
      <c r="BP332" s="17"/>
      <c r="BQ332" s="17"/>
      <c r="BR332" s="17"/>
      <c r="BS332" s="17"/>
      <c r="BT332" s="17"/>
      <c r="BU332" s="17"/>
      <c r="BV332" s="17"/>
      <c r="BW332" s="17"/>
      <c r="BX332" s="17"/>
      <c r="BY332" s="17"/>
      <c r="BZ332" s="17"/>
      <c r="CA332" s="17"/>
      <c r="CB332" s="17"/>
      <c r="CC332" s="17"/>
      <c r="CD332" s="17"/>
      <c r="CE332" s="17"/>
      <c r="CF332" s="17"/>
      <c r="CG332" s="17"/>
      <c r="CH332" s="17"/>
      <c r="CI332" s="17"/>
      <c r="CJ332" s="17"/>
      <c r="CK332" s="17"/>
      <c r="CL332" s="17"/>
      <c r="CM332" s="17"/>
      <c r="CN332" s="17"/>
    </row>
    <row r="333" spans="1:92" s="17" customFormat="1" ht="89.25" x14ac:dyDescent="0.25">
      <c r="A333" s="11">
        <f t="shared" si="5"/>
        <v>327</v>
      </c>
      <c r="B333" s="11" t="s">
        <v>38</v>
      </c>
      <c r="C333" s="11" t="s">
        <v>311</v>
      </c>
      <c r="D333" s="11" t="s">
        <v>329</v>
      </c>
      <c r="E333" s="11" t="s">
        <v>1222</v>
      </c>
      <c r="F333" s="11" t="s">
        <v>1223</v>
      </c>
      <c r="G333" s="11" t="s">
        <v>53</v>
      </c>
      <c r="H333" s="11" t="s">
        <v>522</v>
      </c>
      <c r="I333" s="11" t="s">
        <v>45</v>
      </c>
      <c r="J333" s="29">
        <v>45932</v>
      </c>
      <c r="K333" s="11" t="s">
        <v>474</v>
      </c>
      <c r="L333" s="11" t="s">
        <v>474</v>
      </c>
      <c r="M333" s="11" t="s">
        <v>48</v>
      </c>
      <c r="N333" s="11" t="s">
        <v>49</v>
      </c>
      <c r="O333" s="11" t="s">
        <v>522</v>
      </c>
      <c r="P333" s="11" t="s">
        <v>1157</v>
      </c>
      <c r="Q333" s="11" t="s">
        <v>467</v>
      </c>
      <c r="R333" s="11" t="s">
        <v>43</v>
      </c>
      <c r="S333" s="11" t="s">
        <v>43</v>
      </c>
      <c r="T333" s="11" t="s">
        <v>70</v>
      </c>
      <c r="U333" s="11"/>
      <c r="V333" s="11" t="s">
        <v>55</v>
      </c>
      <c r="W333" s="11"/>
      <c r="X333" s="11" t="s">
        <v>55</v>
      </c>
      <c r="Y333" s="11"/>
      <c r="Z333" s="11" t="s">
        <v>71</v>
      </c>
      <c r="AA333" s="11" t="s">
        <v>53</v>
      </c>
      <c r="AB333" s="11" t="s">
        <v>40</v>
      </c>
      <c r="AC333" s="11" t="s">
        <v>522</v>
      </c>
      <c r="AD333" s="11" t="s">
        <v>522</v>
      </c>
      <c r="AE333" s="11" t="s">
        <v>522</v>
      </c>
      <c r="AF333" s="11" t="s">
        <v>522</v>
      </c>
      <c r="AG333" s="11" t="s">
        <v>522</v>
      </c>
      <c r="AH333" s="29">
        <v>46195</v>
      </c>
    </row>
    <row r="334" spans="1:92" s="17" customFormat="1" ht="76.5" x14ac:dyDescent="0.25">
      <c r="A334" s="11">
        <f t="shared" si="5"/>
        <v>328</v>
      </c>
      <c r="B334" s="11" t="s">
        <v>38</v>
      </c>
      <c r="C334" s="11" t="s">
        <v>311</v>
      </c>
      <c r="D334" s="11" t="s">
        <v>329</v>
      </c>
      <c r="E334" s="11" t="s">
        <v>1224</v>
      </c>
      <c r="F334" s="11" t="s">
        <v>1225</v>
      </c>
      <c r="G334" s="11" t="s">
        <v>53</v>
      </c>
      <c r="H334" s="11" t="s">
        <v>522</v>
      </c>
      <c r="I334" s="11" t="s">
        <v>45</v>
      </c>
      <c r="J334" s="29">
        <v>46098</v>
      </c>
      <c r="K334" s="11" t="s">
        <v>474</v>
      </c>
      <c r="L334" s="11" t="s">
        <v>474</v>
      </c>
      <c r="M334" s="11" t="s">
        <v>48</v>
      </c>
      <c r="N334" s="11" t="s">
        <v>49</v>
      </c>
      <c r="O334" s="11" t="s">
        <v>522</v>
      </c>
      <c r="P334" s="11" t="s">
        <v>1157</v>
      </c>
      <c r="Q334" s="11" t="s">
        <v>467</v>
      </c>
      <c r="R334" s="11" t="s">
        <v>43</v>
      </c>
      <c r="S334" s="11" t="s">
        <v>43</v>
      </c>
      <c r="T334" s="11" t="s">
        <v>70</v>
      </c>
      <c r="U334" s="11"/>
      <c r="V334" s="11" t="s">
        <v>55</v>
      </c>
      <c r="W334" s="11"/>
      <c r="X334" s="11" t="s">
        <v>55</v>
      </c>
      <c r="Y334" s="11"/>
      <c r="Z334" s="11" t="s">
        <v>71</v>
      </c>
      <c r="AA334" s="11" t="s">
        <v>53</v>
      </c>
      <c r="AB334" s="11" t="s">
        <v>40</v>
      </c>
      <c r="AC334" s="11" t="s">
        <v>522</v>
      </c>
      <c r="AD334" s="11" t="s">
        <v>522</v>
      </c>
      <c r="AE334" s="11" t="s">
        <v>522</v>
      </c>
      <c r="AF334" s="11" t="s">
        <v>522</v>
      </c>
      <c r="AG334" s="11" t="s">
        <v>522</v>
      </c>
      <c r="AH334" s="29">
        <v>46195</v>
      </c>
    </row>
    <row r="335" spans="1:92" s="17" customFormat="1" ht="127.5" x14ac:dyDescent="0.25">
      <c r="A335" s="32">
        <f t="shared" si="5"/>
        <v>329</v>
      </c>
      <c r="B335" s="32" t="s">
        <v>38</v>
      </c>
      <c r="C335" s="32" t="s">
        <v>311</v>
      </c>
      <c r="D335" s="32" t="s">
        <v>329</v>
      </c>
      <c r="E335" s="32" t="s">
        <v>1226</v>
      </c>
      <c r="F335" s="32" t="s">
        <v>1227</v>
      </c>
      <c r="G335" s="32" t="s">
        <v>53</v>
      </c>
      <c r="H335" s="32" t="s">
        <v>522</v>
      </c>
      <c r="I335" s="32" t="s">
        <v>45</v>
      </c>
      <c r="J335" s="58">
        <v>46001</v>
      </c>
      <c r="K335" s="32" t="s">
        <v>474</v>
      </c>
      <c r="L335" s="32" t="s">
        <v>474</v>
      </c>
      <c r="M335" s="32" t="s">
        <v>48</v>
      </c>
      <c r="N335" s="32" t="s">
        <v>49</v>
      </c>
      <c r="O335" s="32" t="s">
        <v>522</v>
      </c>
      <c r="P335" s="59" t="s">
        <v>1157</v>
      </c>
      <c r="Q335" s="32" t="s">
        <v>467</v>
      </c>
      <c r="R335" s="32" t="s">
        <v>43</v>
      </c>
      <c r="S335" s="32" t="s">
        <v>43</v>
      </c>
      <c r="T335" s="32" t="s">
        <v>70</v>
      </c>
      <c r="U335" s="32"/>
      <c r="V335" s="32" t="s">
        <v>55</v>
      </c>
      <c r="W335" s="32"/>
      <c r="X335" s="32" t="s">
        <v>55</v>
      </c>
      <c r="Y335" s="32"/>
      <c r="Z335" s="32" t="s">
        <v>71</v>
      </c>
      <c r="AA335" s="32" t="s">
        <v>53</v>
      </c>
      <c r="AB335" s="32" t="s">
        <v>40</v>
      </c>
      <c r="AC335" s="32" t="s">
        <v>522</v>
      </c>
      <c r="AD335" s="32" t="s">
        <v>522</v>
      </c>
      <c r="AE335" s="32" t="s">
        <v>522</v>
      </c>
      <c r="AF335" s="32" t="s">
        <v>522</v>
      </c>
      <c r="AG335" s="32" t="s">
        <v>522</v>
      </c>
      <c r="AH335" s="58">
        <v>46195</v>
      </c>
    </row>
    <row r="336" spans="1:92" s="17" customFormat="1" ht="409.5" x14ac:dyDescent="0.25">
      <c r="A336" s="33">
        <f t="shared" si="5"/>
        <v>330</v>
      </c>
      <c r="B336" s="60" t="s">
        <v>38</v>
      </c>
      <c r="C336" s="60" t="s">
        <v>76</v>
      </c>
      <c r="D336" s="60" t="s">
        <v>40</v>
      </c>
      <c r="E336" s="60" t="s">
        <v>1228</v>
      </c>
      <c r="F336" s="60" t="s">
        <v>1229</v>
      </c>
      <c r="G336" s="60" t="s">
        <v>43</v>
      </c>
      <c r="H336" s="60" t="s">
        <v>1230</v>
      </c>
      <c r="I336" s="60" t="s">
        <v>45</v>
      </c>
      <c r="J336" s="61">
        <f>AH336</f>
        <v>46203</v>
      </c>
      <c r="K336" s="60" t="s">
        <v>482</v>
      </c>
      <c r="L336" s="60" t="s">
        <v>482</v>
      </c>
      <c r="M336" s="60" t="s">
        <v>48</v>
      </c>
      <c r="N336" s="60" t="s">
        <v>49</v>
      </c>
      <c r="O336" s="60" t="s">
        <v>1231</v>
      </c>
      <c r="P336" s="62" t="s">
        <v>1232</v>
      </c>
      <c r="Q336" s="60" t="s">
        <v>81</v>
      </c>
      <c r="R336" s="60" t="s">
        <v>43</v>
      </c>
      <c r="S336" s="60" t="s">
        <v>53</v>
      </c>
      <c r="T336" s="60" t="s">
        <v>54</v>
      </c>
      <c r="U336" s="60">
        <v>2</v>
      </c>
      <c r="V336" s="60" t="s">
        <v>71</v>
      </c>
      <c r="W336" s="60">
        <v>2</v>
      </c>
      <c r="X336" s="60" t="s">
        <v>71</v>
      </c>
      <c r="Y336" s="60">
        <v>2</v>
      </c>
      <c r="Z336" s="60" t="s">
        <v>71</v>
      </c>
      <c r="AA336" s="60" t="s">
        <v>43</v>
      </c>
      <c r="AB336" s="60" t="s">
        <v>56</v>
      </c>
      <c r="AC336" s="60" t="s">
        <v>1233</v>
      </c>
      <c r="AD336" s="60" t="s">
        <v>1234</v>
      </c>
      <c r="AE336" s="60" t="s">
        <v>1235</v>
      </c>
      <c r="AF336" s="60" t="s">
        <v>492</v>
      </c>
      <c r="AG336" s="60" t="s">
        <v>493</v>
      </c>
      <c r="AH336" s="61">
        <v>46203</v>
      </c>
    </row>
    <row r="337" spans="1:34" s="17" customFormat="1" ht="357" x14ac:dyDescent="0.25">
      <c r="A337" s="33">
        <f t="shared" si="5"/>
        <v>331</v>
      </c>
      <c r="B337" s="60" t="s">
        <v>38</v>
      </c>
      <c r="C337" s="60" t="s">
        <v>76</v>
      </c>
      <c r="D337" s="60" t="s">
        <v>40</v>
      </c>
      <c r="E337" s="60" t="s">
        <v>1236</v>
      </c>
      <c r="F337" s="60" t="s">
        <v>1237</v>
      </c>
      <c r="G337" s="60" t="s">
        <v>43</v>
      </c>
      <c r="H337" s="60" t="s">
        <v>1230</v>
      </c>
      <c r="I337" s="60" t="s">
        <v>45</v>
      </c>
      <c r="J337" s="61">
        <f t="shared" ref="J337:J364" si="6">AH337</f>
        <v>46203</v>
      </c>
      <c r="K337" s="60" t="s">
        <v>482</v>
      </c>
      <c r="L337" s="60" t="s">
        <v>482</v>
      </c>
      <c r="M337" s="60" t="s">
        <v>48</v>
      </c>
      <c r="N337" s="60" t="s">
        <v>49</v>
      </c>
      <c r="O337" s="60" t="s">
        <v>1231</v>
      </c>
      <c r="P337" s="62" t="s">
        <v>1238</v>
      </c>
      <c r="Q337" s="60" t="s">
        <v>81</v>
      </c>
      <c r="R337" s="60" t="s">
        <v>43</v>
      </c>
      <c r="S337" s="60" t="s">
        <v>53</v>
      </c>
      <c r="T337" s="60" t="s">
        <v>54</v>
      </c>
      <c r="U337" s="60">
        <v>2</v>
      </c>
      <c r="V337" s="60" t="s">
        <v>55</v>
      </c>
      <c r="W337" s="60">
        <v>3</v>
      </c>
      <c r="X337" s="60" t="s">
        <v>445</v>
      </c>
      <c r="Y337" s="60">
        <v>1</v>
      </c>
      <c r="Z337" s="60" t="s">
        <v>71</v>
      </c>
      <c r="AA337" s="60" t="s">
        <v>43</v>
      </c>
      <c r="AB337" s="60" t="s">
        <v>56</v>
      </c>
      <c r="AC337" s="60" t="s">
        <v>1233</v>
      </c>
      <c r="AD337" s="60" t="s">
        <v>1239</v>
      </c>
      <c r="AE337" s="60" t="s">
        <v>1240</v>
      </c>
      <c r="AF337" s="60" t="s">
        <v>589</v>
      </c>
      <c r="AG337" s="60" t="s">
        <v>1241</v>
      </c>
      <c r="AH337" s="61">
        <v>46203</v>
      </c>
    </row>
    <row r="338" spans="1:34" s="17" customFormat="1" ht="267.75" x14ac:dyDescent="0.25">
      <c r="A338" s="33">
        <f t="shared" si="5"/>
        <v>332</v>
      </c>
      <c r="B338" s="60" t="s">
        <v>38</v>
      </c>
      <c r="C338" s="60" t="s">
        <v>76</v>
      </c>
      <c r="D338" s="60" t="s">
        <v>40</v>
      </c>
      <c r="E338" s="60" t="s">
        <v>1242</v>
      </c>
      <c r="F338" s="60" t="s">
        <v>1243</v>
      </c>
      <c r="G338" s="60" t="s">
        <v>43</v>
      </c>
      <c r="H338" s="60" t="s">
        <v>1230</v>
      </c>
      <c r="I338" s="60" t="s">
        <v>456</v>
      </c>
      <c r="J338" s="61">
        <f t="shared" si="6"/>
        <v>46203</v>
      </c>
      <c r="K338" s="60" t="s">
        <v>482</v>
      </c>
      <c r="L338" s="60" t="s">
        <v>482</v>
      </c>
      <c r="M338" s="60" t="s">
        <v>48</v>
      </c>
      <c r="N338" s="60" t="s">
        <v>49</v>
      </c>
      <c r="O338" s="60" t="s">
        <v>1231</v>
      </c>
      <c r="P338" s="62" t="s">
        <v>1244</v>
      </c>
      <c r="Q338" s="60" t="s">
        <v>433</v>
      </c>
      <c r="R338" s="60" t="s">
        <v>43</v>
      </c>
      <c r="S338" s="60" t="s">
        <v>53</v>
      </c>
      <c r="T338" s="60" t="s">
        <v>54</v>
      </c>
      <c r="U338" s="60">
        <v>2</v>
      </c>
      <c r="V338" s="60" t="s">
        <v>445</v>
      </c>
      <c r="W338" s="60">
        <v>1</v>
      </c>
      <c r="X338" s="60" t="s">
        <v>55</v>
      </c>
      <c r="Y338" s="60">
        <v>3</v>
      </c>
      <c r="Z338" s="60" t="s">
        <v>71</v>
      </c>
      <c r="AA338" s="60" t="s">
        <v>43</v>
      </c>
      <c r="AB338" s="60" t="s">
        <v>439</v>
      </c>
      <c r="AC338" s="60" t="s">
        <v>1233</v>
      </c>
      <c r="AD338" s="60" t="s">
        <v>1245</v>
      </c>
      <c r="AE338" s="60" t="s">
        <v>1246</v>
      </c>
      <c r="AF338" s="60" t="s">
        <v>492</v>
      </c>
      <c r="AG338" s="60" t="s">
        <v>1247</v>
      </c>
      <c r="AH338" s="61">
        <v>46203</v>
      </c>
    </row>
    <row r="339" spans="1:34" s="17" customFormat="1" ht="357" x14ac:dyDescent="0.25">
      <c r="A339" s="33">
        <f t="shared" si="5"/>
        <v>333</v>
      </c>
      <c r="B339" s="60" t="s">
        <v>38</v>
      </c>
      <c r="C339" s="60" t="s">
        <v>76</v>
      </c>
      <c r="D339" s="60" t="s">
        <v>40</v>
      </c>
      <c r="E339" s="60" t="s">
        <v>1248</v>
      </c>
      <c r="F339" s="60" t="s">
        <v>1249</v>
      </c>
      <c r="G339" s="60" t="s">
        <v>43</v>
      </c>
      <c r="H339" s="60" t="s">
        <v>1230</v>
      </c>
      <c r="I339" s="60" t="s">
        <v>45</v>
      </c>
      <c r="J339" s="61">
        <f t="shared" si="6"/>
        <v>46203</v>
      </c>
      <c r="K339" s="60" t="s">
        <v>482</v>
      </c>
      <c r="L339" s="60" t="s">
        <v>482</v>
      </c>
      <c r="M339" s="60" t="s">
        <v>48</v>
      </c>
      <c r="N339" s="60" t="s">
        <v>49</v>
      </c>
      <c r="O339" s="60" t="s">
        <v>1231</v>
      </c>
      <c r="P339" s="62" t="s">
        <v>1238</v>
      </c>
      <c r="Q339" s="60" t="s">
        <v>81</v>
      </c>
      <c r="R339" s="60" t="s">
        <v>43</v>
      </c>
      <c r="S339" s="60" t="s">
        <v>53</v>
      </c>
      <c r="T339" s="60" t="s">
        <v>54</v>
      </c>
      <c r="U339" s="60">
        <v>2</v>
      </c>
      <c r="V339" s="60" t="s">
        <v>71</v>
      </c>
      <c r="W339" s="60">
        <v>2</v>
      </c>
      <c r="X339" s="60" t="s">
        <v>71</v>
      </c>
      <c r="Y339" s="60">
        <v>2</v>
      </c>
      <c r="Z339" s="60" t="s">
        <v>71</v>
      </c>
      <c r="AA339" s="60" t="s">
        <v>43</v>
      </c>
      <c r="AB339" s="60" t="s">
        <v>56</v>
      </c>
      <c r="AC339" s="60" t="s">
        <v>1233</v>
      </c>
      <c r="AD339" s="60" t="s">
        <v>1250</v>
      </c>
      <c r="AE339" s="60" t="s">
        <v>1251</v>
      </c>
      <c r="AF339" s="60" t="s">
        <v>589</v>
      </c>
      <c r="AG339" s="60" t="s">
        <v>1241</v>
      </c>
      <c r="AH339" s="61">
        <v>46203</v>
      </c>
    </row>
    <row r="340" spans="1:34" s="17" customFormat="1" ht="409.5" x14ac:dyDescent="0.25">
      <c r="A340" s="33">
        <f t="shared" si="5"/>
        <v>334</v>
      </c>
      <c r="B340" s="60" t="s">
        <v>38</v>
      </c>
      <c r="C340" s="60" t="s">
        <v>76</v>
      </c>
      <c r="D340" s="60" t="s">
        <v>40</v>
      </c>
      <c r="E340" s="60" t="s">
        <v>1252</v>
      </c>
      <c r="F340" s="60" t="s">
        <v>1253</v>
      </c>
      <c r="G340" s="60" t="s">
        <v>43</v>
      </c>
      <c r="H340" s="60" t="s">
        <v>1230</v>
      </c>
      <c r="I340" s="60" t="s">
        <v>45</v>
      </c>
      <c r="J340" s="61">
        <f t="shared" si="6"/>
        <v>46203</v>
      </c>
      <c r="K340" s="60" t="s">
        <v>482</v>
      </c>
      <c r="L340" s="60" t="s">
        <v>482</v>
      </c>
      <c r="M340" s="60" t="s">
        <v>48</v>
      </c>
      <c r="N340" s="60" t="s">
        <v>49</v>
      </c>
      <c r="O340" s="60" t="s">
        <v>1231</v>
      </c>
      <c r="P340" s="62" t="s">
        <v>1238</v>
      </c>
      <c r="Q340" s="60" t="s">
        <v>81</v>
      </c>
      <c r="R340" s="60" t="s">
        <v>43</v>
      </c>
      <c r="S340" s="60" t="s">
        <v>53</v>
      </c>
      <c r="T340" s="60" t="s">
        <v>54</v>
      </c>
      <c r="U340" s="60">
        <v>2</v>
      </c>
      <c r="V340" s="60" t="s">
        <v>55</v>
      </c>
      <c r="W340" s="60">
        <v>3</v>
      </c>
      <c r="X340" s="60" t="s">
        <v>445</v>
      </c>
      <c r="Y340" s="60">
        <v>1</v>
      </c>
      <c r="Z340" s="60" t="s">
        <v>71</v>
      </c>
      <c r="AA340" s="60" t="s">
        <v>43</v>
      </c>
      <c r="AB340" s="60" t="s">
        <v>56</v>
      </c>
      <c r="AC340" s="60" t="s">
        <v>1233</v>
      </c>
      <c r="AD340" s="60" t="s">
        <v>1254</v>
      </c>
      <c r="AE340" s="60" t="s">
        <v>1255</v>
      </c>
      <c r="AF340" s="60" t="s">
        <v>589</v>
      </c>
      <c r="AG340" s="60" t="s">
        <v>1241</v>
      </c>
      <c r="AH340" s="61">
        <v>46203</v>
      </c>
    </row>
    <row r="341" spans="1:34" s="17" customFormat="1" ht="409.5" x14ac:dyDescent="0.25">
      <c r="A341" s="33">
        <f t="shared" si="5"/>
        <v>335</v>
      </c>
      <c r="B341" s="60" t="s">
        <v>38</v>
      </c>
      <c r="C341" s="60" t="s">
        <v>296</v>
      </c>
      <c r="D341" s="60" t="s">
        <v>1256</v>
      </c>
      <c r="E341" s="60" t="s">
        <v>1257</v>
      </c>
      <c r="F341" s="60" t="s">
        <v>1258</v>
      </c>
      <c r="G341" s="60" t="s">
        <v>43</v>
      </c>
      <c r="H341" s="60" t="s">
        <v>1259</v>
      </c>
      <c r="I341" s="60" t="s">
        <v>45</v>
      </c>
      <c r="J341" s="61">
        <f t="shared" si="6"/>
        <v>46203</v>
      </c>
      <c r="K341" s="60" t="s">
        <v>482</v>
      </c>
      <c r="L341" s="60" t="s">
        <v>482</v>
      </c>
      <c r="M341" s="60" t="s">
        <v>48</v>
      </c>
      <c r="N341" s="60" t="s">
        <v>52</v>
      </c>
      <c r="O341" s="60" t="s">
        <v>1260</v>
      </c>
      <c r="P341" s="62"/>
      <c r="Q341" s="60" t="s">
        <v>476</v>
      </c>
      <c r="R341" s="60" t="s">
        <v>43</v>
      </c>
      <c r="S341" s="60" t="s">
        <v>53</v>
      </c>
      <c r="T341" s="60" t="s">
        <v>434</v>
      </c>
      <c r="U341" s="60"/>
      <c r="V341" s="60" t="s">
        <v>71</v>
      </c>
      <c r="W341" s="60"/>
      <c r="X341" s="60" t="s">
        <v>71</v>
      </c>
      <c r="Y341" s="60"/>
      <c r="Z341" s="60" t="s">
        <v>71</v>
      </c>
      <c r="AA341" s="60" t="s">
        <v>43</v>
      </c>
      <c r="AB341" s="60" t="s">
        <v>56</v>
      </c>
      <c r="AC341" s="60" t="s">
        <v>1233</v>
      </c>
      <c r="AD341" s="60" t="s">
        <v>1254</v>
      </c>
      <c r="AE341" s="60" t="s">
        <v>1255</v>
      </c>
      <c r="AF341" s="60" t="s">
        <v>589</v>
      </c>
      <c r="AG341" s="60" t="s">
        <v>1261</v>
      </c>
      <c r="AH341" s="61">
        <v>46203</v>
      </c>
    </row>
    <row r="342" spans="1:34" s="17" customFormat="1" ht="357" x14ac:dyDescent="0.25">
      <c r="A342" s="33">
        <f t="shared" si="5"/>
        <v>336</v>
      </c>
      <c r="B342" s="60" t="s">
        <v>38</v>
      </c>
      <c r="C342" s="60" t="s">
        <v>76</v>
      </c>
      <c r="D342" s="60" t="s">
        <v>40</v>
      </c>
      <c r="E342" s="60" t="s">
        <v>1236</v>
      </c>
      <c r="F342" s="60" t="s">
        <v>1237</v>
      </c>
      <c r="G342" s="60" t="s">
        <v>43</v>
      </c>
      <c r="H342" s="60" t="s">
        <v>1262</v>
      </c>
      <c r="I342" s="60" t="s">
        <v>45</v>
      </c>
      <c r="J342" s="61">
        <f t="shared" si="6"/>
        <v>46203</v>
      </c>
      <c r="K342" s="60" t="s">
        <v>482</v>
      </c>
      <c r="L342" s="60" t="s">
        <v>482</v>
      </c>
      <c r="M342" s="60" t="s">
        <v>48</v>
      </c>
      <c r="N342" s="60" t="s">
        <v>49</v>
      </c>
      <c r="O342" s="60" t="s">
        <v>1231</v>
      </c>
      <c r="P342" s="63" t="s">
        <v>685</v>
      </c>
      <c r="Q342" s="60" t="s">
        <v>81</v>
      </c>
      <c r="R342" s="60" t="s">
        <v>43</v>
      </c>
      <c r="S342" s="60" t="s">
        <v>53</v>
      </c>
      <c r="T342" s="60" t="s">
        <v>54</v>
      </c>
      <c r="U342" s="60">
        <v>2</v>
      </c>
      <c r="V342" s="60" t="s">
        <v>71</v>
      </c>
      <c r="W342" s="60">
        <v>2</v>
      </c>
      <c r="X342" s="60" t="s">
        <v>445</v>
      </c>
      <c r="Y342" s="60">
        <v>1</v>
      </c>
      <c r="Z342" s="60" t="s">
        <v>71</v>
      </c>
      <c r="AA342" s="60" t="s">
        <v>43</v>
      </c>
      <c r="AB342" s="60" t="s">
        <v>56</v>
      </c>
      <c r="AC342" s="60" t="s">
        <v>1233</v>
      </c>
      <c r="AD342" s="60" t="s">
        <v>1239</v>
      </c>
      <c r="AE342" s="60" t="s">
        <v>1240</v>
      </c>
      <c r="AF342" s="60" t="s">
        <v>589</v>
      </c>
      <c r="AG342" s="60" t="s">
        <v>1261</v>
      </c>
      <c r="AH342" s="61">
        <v>46203</v>
      </c>
    </row>
    <row r="343" spans="1:34" s="17" customFormat="1" ht="409.5" x14ac:dyDescent="0.25">
      <c r="A343" s="33">
        <f t="shared" si="5"/>
        <v>337</v>
      </c>
      <c r="B343" s="60" t="s">
        <v>38</v>
      </c>
      <c r="C343" s="60" t="s">
        <v>300</v>
      </c>
      <c r="D343" s="60" t="s">
        <v>40</v>
      </c>
      <c r="E343" s="60" t="s">
        <v>1263</v>
      </c>
      <c r="F343" s="60" t="s">
        <v>1264</v>
      </c>
      <c r="G343" s="60" t="s">
        <v>43</v>
      </c>
      <c r="H343" s="60" t="s">
        <v>1265</v>
      </c>
      <c r="I343" s="60" t="s">
        <v>456</v>
      </c>
      <c r="J343" s="61">
        <f t="shared" si="6"/>
        <v>46203</v>
      </c>
      <c r="K343" s="60" t="s">
        <v>482</v>
      </c>
      <c r="L343" s="60" t="s">
        <v>482</v>
      </c>
      <c r="M343" s="60" t="s">
        <v>48</v>
      </c>
      <c r="N343" s="60" t="s">
        <v>49</v>
      </c>
      <c r="O343" s="60" t="s">
        <v>1231</v>
      </c>
      <c r="P343" s="63" t="s">
        <v>1266</v>
      </c>
      <c r="Q343" s="60" t="s">
        <v>81</v>
      </c>
      <c r="R343" s="60" t="s">
        <v>43</v>
      </c>
      <c r="S343" s="60" t="s">
        <v>53</v>
      </c>
      <c r="T343" s="60" t="s">
        <v>54</v>
      </c>
      <c r="U343" s="60">
        <v>2</v>
      </c>
      <c r="V343" s="60" t="s">
        <v>445</v>
      </c>
      <c r="W343" s="60">
        <v>1</v>
      </c>
      <c r="X343" s="60" t="s">
        <v>71</v>
      </c>
      <c r="Y343" s="60">
        <v>2</v>
      </c>
      <c r="Z343" s="60" t="s">
        <v>71</v>
      </c>
      <c r="AA343" s="60" t="s">
        <v>43</v>
      </c>
      <c r="AB343" s="60" t="s">
        <v>56</v>
      </c>
      <c r="AC343" s="60" t="s">
        <v>1267</v>
      </c>
      <c r="AD343" s="60" t="s">
        <v>1268</v>
      </c>
      <c r="AE343" s="60" t="s">
        <v>1269</v>
      </c>
      <c r="AF343" s="60" t="s">
        <v>589</v>
      </c>
      <c r="AG343" s="60" t="s">
        <v>1261</v>
      </c>
      <c r="AH343" s="61">
        <v>46203</v>
      </c>
    </row>
    <row r="344" spans="1:34" s="17" customFormat="1" ht="369.75" x14ac:dyDescent="0.25">
      <c r="A344" s="33">
        <f t="shared" si="5"/>
        <v>338</v>
      </c>
      <c r="B344" s="60" t="s">
        <v>38</v>
      </c>
      <c r="C344" s="60" t="s">
        <v>314</v>
      </c>
      <c r="D344" s="60" t="s">
        <v>40</v>
      </c>
      <c r="E344" s="60" t="s">
        <v>1270</v>
      </c>
      <c r="F344" s="60" t="s">
        <v>1271</v>
      </c>
      <c r="G344" s="60" t="s">
        <v>43</v>
      </c>
      <c r="H344" s="60" t="s">
        <v>1272</v>
      </c>
      <c r="I344" s="60" t="s">
        <v>456</v>
      </c>
      <c r="J344" s="61">
        <f t="shared" si="6"/>
        <v>46203</v>
      </c>
      <c r="K344" s="60" t="s">
        <v>482</v>
      </c>
      <c r="L344" s="60" t="s">
        <v>482</v>
      </c>
      <c r="M344" s="60" t="s">
        <v>48</v>
      </c>
      <c r="N344" s="60" t="s">
        <v>49</v>
      </c>
      <c r="O344" s="60" t="s">
        <v>1231</v>
      </c>
      <c r="P344" s="63" t="s">
        <v>1273</v>
      </c>
      <c r="Q344" s="60" t="s">
        <v>81</v>
      </c>
      <c r="R344" s="60" t="s">
        <v>43</v>
      </c>
      <c r="S344" s="60" t="s">
        <v>53</v>
      </c>
      <c r="T344" s="60" t="s">
        <v>54</v>
      </c>
      <c r="U344" s="60"/>
      <c r="V344" s="60" t="s">
        <v>71</v>
      </c>
      <c r="W344" s="60"/>
      <c r="X344" s="60" t="s">
        <v>55</v>
      </c>
      <c r="Y344" s="60"/>
      <c r="Z344" s="60" t="s">
        <v>71</v>
      </c>
      <c r="AA344" s="60" t="s">
        <v>43</v>
      </c>
      <c r="AB344" s="60" t="s">
        <v>56</v>
      </c>
      <c r="AC344" s="60" t="s">
        <v>1267</v>
      </c>
      <c r="AD344" s="60" t="s">
        <v>1274</v>
      </c>
      <c r="AE344" s="60" t="s">
        <v>1275</v>
      </c>
      <c r="AF344" s="60" t="s">
        <v>589</v>
      </c>
      <c r="AG344" s="60" t="s">
        <v>1261</v>
      </c>
      <c r="AH344" s="61">
        <v>46203</v>
      </c>
    </row>
    <row r="345" spans="1:34" s="17" customFormat="1" ht="409.5" x14ac:dyDescent="0.25">
      <c r="A345" s="33">
        <f t="shared" si="5"/>
        <v>339</v>
      </c>
      <c r="B345" s="60" t="s">
        <v>38</v>
      </c>
      <c r="C345" s="60" t="s">
        <v>314</v>
      </c>
      <c r="D345" s="60" t="s">
        <v>40</v>
      </c>
      <c r="E345" s="60" t="s">
        <v>1276</v>
      </c>
      <c r="F345" s="60" t="s">
        <v>1277</v>
      </c>
      <c r="G345" s="60" t="s">
        <v>43</v>
      </c>
      <c r="H345" s="60" t="s">
        <v>1272</v>
      </c>
      <c r="I345" s="60" t="s">
        <v>456</v>
      </c>
      <c r="J345" s="61">
        <f t="shared" si="6"/>
        <v>46203</v>
      </c>
      <c r="K345" s="60" t="s">
        <v>482</v>
      </c>
      <c r="L345" s="60" t="s">
        <v>482</v>
      </c>
      <c r="M345" s="60" t="s">
        <v>48</v>
      </c>
      <c r="N345" s="60" t="s">
        <v>49</v>
      </c>
      <c r="O345" s="60" t="s">
        <v>1231</v>
      </c>
      <c r="P345" s="63" t="s">
        <v>685</v>
      </c>
      <c r="Q345" s="60" t="s">
        <v>81</v>
      </c>
      <c r="R345" s="60" t="s">
        <v>43</v>
      </c>
      <c r="S345" s="60" t="s">
        <v>53</v>
      </c>
      <c r="T345" s="60" t="s">
        <v>54</v>
      </c>
      <c r="U345" s="60"/>
      <c r="V345" s="60" t="s">
        <v>71</v>
      </c>
      <c r="W345" s="60"/>
      <c r="X345" s="60" t="s">
        <v>55</v>
      </c>
      <c r="Y345" s="60"/>
      <c r="Z345" s="60" t="s">
        <v>71</v>
      </c>
      <c r="AA345" s="60" t="s">
        <v>43</v>
      </c>
      <c r="AB345" s="60" t="s">
        <v>56</v>
      </c>
      <c r="AC345" s="60" t="s">
        <v>1267</v>
      </c>
      <c r="AD345" s="60" t="s">
        <v>1274</v>
      </c>
      <c r="AE345" s="60" t="s">
        <v>1278</v>
      </c>
      <c r="AF345" s="60" t="s">
        <v>589</v>
      </c>
      <c r="AG345" s="60" t="s">
        <v>1261</v>
      </c>
      <c r="AH345" s="61">
        <v>46203</v>
      </c>
    </row>
    <row r="346" spans="1:34" s="17" customFormat="1" ht="76.5" x14ac:dyDescent="0.25">
      <c r="A346" s="33">
        <f t="shared" si="5"/>
        <v>340</v>
      </c>
      <c r="B346" s="60" t="s">
        <v>38</v>
      </c>
      <c r="C346" s="60" t="s">
        <v>308</v>
      </c>
      <c r="D346" s="60" t="s">
        <v>1256</v>
      </c>
      <c r="E346" s="60" t="s">
        <v>1279</v>
      </c>
      <c r="F346" s="60" t="s">
        <v>1280</v>
      </c>
      <c r="G346" s="60" t="s">
        <v>43</v>
      </c>
      <c r="H346" s="60" t="s">
        <v>1281</v>
      </c>
      <c r="I346" s="60" t="s">
        <v>471</v>
      </c>
      <c r="J346" s="61">
        <f t="shared" si="6"/>
        <v>46203</v>
      </c>
      <c r="K346" s="60" t="s">
        <v>482</v>
      </c>
      <c r="L346" s="60" t="s">
        <v>482</v>
      </c>
      <c r="M346" s="60" t="s">
        <v>48</v>
      </c>
      <c r="N346" s="60" t="s">
        <v>67</v>
      </c>
      <c r="O346" s="60" t="s">
        <v>1231</v>
      </c>
      <c r="P346" s="63" t="s">
        <v>685</v>
      </c>
      <c r="Q346" s="60" t="s">
        <v>81</v>
      </c>
      <c r="R346" s="60" t="s">
        <v>43</v>
      </c>
      <c r="S346" s="60" t="s">
        <v>43</v>
      </c>
      <c r="T346" s="60" t="s">
        <v>70</v>
      </c>
      <c r="U346" s="60">
        <v>1</v>
      </c>
      <c r="V346" s="60" t="s">
        <v>71</v>
      </c>
      <c r="W346" s="60">
        <v>2</v>
      </c>
      <c r="X346" s="60" t="s">
        <v>55</v>
      </c>
      <c r="Y346" s="60">
        <v>3</v>
      </c>
      <c r="Z346" s="60" t="s">
        <v>71</v>
      </c>
      <c r="AA346" s="60" t="s">
        <v>53</v>
      </c>
      <c r="AB346" s="60" t="s">
        <v>40</v>
      </c>
      <c r="AC346" s="60" t="s">
        <v>40</v>
      </c>
      <c r="AD346" s="60" t="s">
        <v>40</v>
      </c>
      <c r="AE346" s="60" t="s">
        <v>40</v>
      </c>
      <c r="AF346" s="60" t="s">
        <v>40</v>
      </c>
      <c r="AG346" s="60" t="s">
        <v>40</v>
      </c>
      <c r="AH346" s="61">
        <v>46203</v>
      </c>
    </row>
    <row r="347" spans="1:34" s="17" customFormat="1" ht="331.5" x14ac:dyDescent="0.25">
      <c r="A347" s="33">
        <f t="shared" si="5"/>
        <v>341</v>
      </c>
      <c r="B347" s="60" t="s">
        <v>38</v>
      </c>
      <c r="C347" s="60" t="s">
        <v>308</v>
      </c>
      <c r="D347" s="60" t="s">
        <v>1282</v>
      </c>
      <c r="E347" s="60" t="s">
        <v>1283</v>
      </c>
      <c r="F347" s="60" t="s">
        <v>1284</v>
      </c>
      <c r="G347" s="60" t="s">
        <v>53</v>
      </c>
      <c r="H347" s="60" t="s">
        <v>522</v>
      </c>
      <c r="I347" s="60" t="s">
        <v>460</v>
      </c>
      <c r="J347" s="61">
        <f t="shared" si="6"/>
        <v>46203</v>
      </c>
      <c r="K347" s="60" t="s">
        <v>482</v>
      </c>
      <c r="L347" s="60" t="s">
        <v>482</v>
      </c>
      <c r="M347" s="60" t="s">
        <v>48</v>
      </c>
      <c r="N347" s="60" t="s">
        <v>67</v>
      </c>
      <c r="O347" s="60" t="s">
        <v>1231</v>
      </c>
      <c r="P347" s="63" t="s">
        <v>685</v>
      </c>
      <c r="Q347" s="60" t="s">
        <v>81</v>
      </c>
      <c r="R347" s="60" t="s">
        <v>43</v>
      </c>
      <c r="S347" s="60" t="s">
        <v>53</v>
      </c>
      <c r="T347" s="60" t="s">
        <v>54</v>
      </c>
      <c r="U347" s="60">
        <v>2</v>
      </c>
      <c r="V347" s="60" t="s">
        <v>55</v>
      </c>
      <c r="W347" s="60">
        <v>3</v>
      </c>
      <c r="X347" s="60" t="s">
        <v>71</v>
      </c>
      <c r="Y347" s="60">
        <v>2</v>
      </c>
      <c r="Z347" s="60" t="s">
        <v>71</v>
      </c>
      <c r="AA347" s="60" t="s">
        <v>43</v>
      </c>
      <c r="AB347" s="60" t="s">
        <v>56</v>
      </c>
      <c r="AC347" s="60" t="s">
        <v>1267</v>
      </c>
      <c r="AD347" s="60" t="s">
        <v>1268</v>
      </c>
      <c r="AE347" s="60" t="s">
        <v>1285</v>
      </c>
      <c r="AF347" s="60" t="s">
        <v>589</v>
      </c>
      <c r="AG347" s="60" t="s">
        <v>1286</v>
      </c>
      <c r="AH347" s="61">
        <v>46203</v>
      </c>
    </row>
    <row r="348" spans="1:34" s="17" customFormat="1" ht="382.5" x14ac:dyDescent="0.25">
      <c r="A348" s="33">
        <f t="shared" si="5"/>
        <v>342</v>
      </c>
      <c r="B348" s="60" t="s">
        <v>38</v>
      </c>
      <c r="C348" s="60" t="s">
        <v>104</v>
      </c>
      <c r="D348" s="60" t="s">
        <v>40</v>
      </c>
      <c r="E348" s="60" t="s">
        <v>1287</v>
      </c>
      <c r="F348" s="60" t="s">
        <v>1288</v>
      </c>
      <c r="G348" s="60" t="s">
        <v>43</v>
      </c>
      <c r="H348" s="60" t="s">
        <v>1289</v>
      </c>
      <c r="I348" s="60" t="s">
        <v>45</v>
      </c>
      <c r="J348" s="61">
        <f t="shared" si="6"/>
        <v>46203</v>
      </c>
      <c r="K348" s="60" t="s">
        <v>482</v>
      </c>
      <c r="L348" s="60" t="s">
        <v>482</v>
      </c>
      <c r="M348" s="60" t="s">
        <v>48</v>
      </c>
      <c r="N348" s="60" t="s">
        <v>49</v>
      </c>
      <c r="O348" s="60" t="s">
        <v>1231</v>
      </c>
      <c r="P348" s="63" t="s">
        <v>1290</v>
      </c>
      <c r="Q348" s="60" t="s">
        <v>81</v>
      </c>
      <c r="R348" s="60" t="s">
        <v>43</v>
      </c>
      <c r="S348" s="60" t="s">
        <v>53</v>
      </c>
      <c r="T348" s="60" t="s">
        <v>54</v>
      </c>
      <c r="U348" s="60">
        <v>2</v>
      </c>
      <c r="V348" s="60" t="s">
        <v>55</v>
      </c>
      <c r="W348" s="60">
        <v>3</v>
      </c>
      <c r="X348" s="60" t="s">
        <v>71</v>
      </c>
      <c r="Y348" s="60">
        <v>2</v>
      </c>
      <c r="Z348" s="60" t="s">
        <v>71</v>
      </c>
      <c r="AA348" s="60" t="s">
        <v>43</v>
      </c>
      <c r="AB348" s="60" t="s">
        <v>56</v>
      </c>
      <c r="AC348" s="60" t="s">
        <v>1267</v>
      </c>
      <c r="AD348" s="60" t="s">
        <v>1268</v>
      </c>
      <c r="AE348" s="60" t="s">
        <v>1291</v>
      </c>
      <c r="AF348" s="60" t="s">
        <v>589</v>
      </c>
      <c r="AG348" s="60" t="s">
        <v>1286</v>
      </c>
      <c r="AH348" s="61">
        <v>46203</v>
      </c>
    </row>
    <row r="349" spans="1:34" s="17" customFormat="1" ht="409.5" x14ac:dyDescent="0.25">
      <c r="A349" s="33">
        <f t="shared" si="5"/>
        <v>343</v>
      </c>
      <c r="B349" s="60" t="s">
        <v>38</v>
      </c>
      <c r="C349" s="60" t="s">
        <v>104</v>
      </c>
      <c r="D349" s="60" t="s">
        <v>40</v>
      </c>
      <c r="E349" s="60" t="s">
        <v>1292</v>
      </c>
      <c r="F349" s="60" t="s">
        <v>1293</v>
      </c>
      <c r="G349" s="60" t="s">
        <v>43</v>
      </c>
      <c r="H349" s="60" t="s">
        <v>1289</v>
      </c>
      <c r="I349" s="60" t="s">
        <v>45</v>
      </c>
      <c r="J349" s="61">
        <f t="shared" si="6"/>
        <v>46203</v>
      </c>
      <c r="K349" s="60" t="s">
        <v>482</v>
      </c>
      <c r="L349" s="60" t="s">
        <v>482</v>
      </c>
      <c r="M349" s="60" t="s">
        <v>48</v>
      </c>
      <c r="N349" s="60" t="s">
        <v>49</v>
      </c>
      <c r="O349" s="60" t="s">
        <v>1231</v>
      </c>
      <c r="P349" s="63" t="s">
        <v>1290</v>
      </c>
      <c r="Q349" s="60" t="s">
        <v>81</v>
      </c>
      <c r="R349" s="60" t="s">
        <v>43</v>
      </c>
      <c r="S349" s="60" t="s">
        <v>53</v>
      </c>
      <c r="T349" s="60" t="s">
        <v>54</v>
      </c>
      <c r="U349" s="60">
        <v>2</v>
      </c>
      <c r="V349" s="60" t="s">
        <v>55</v>
      </c>
      <c r="W349" s="60">
        <v>3</v>
      </c>
      <c r="X349" s="60" t="s">
        <v>71</v>
      </c>
      <c r="Y349" s="60">
        <v>2</v>
      </c>
      <c r="Z349" s="60" t="s">
        <v>71</v>
      </c>
      <c r="AA349" s="60" t="s">
        <v>43</v>
      </c>
      <c r="AB349" s="60" t="s">
        <v>56</v>
      </c>
      <c r="AC349" s="60" t="s">
        <v>1267</v>
      </c>
      <c r="AD349" s="60" t="s">
        <v>1268</v>
      </c>
      <c r="AE349" s="60" t="s">
        <v>1294</v>
      </c>
      <c r="AF349" s="60" t="s">
        <v>589</v>
      </c>
      <c r="AG349" s="60" t="s">
        <v>1286</v>
      </c>
      <c r="AH349" s="61">
        <v>46203</v>
      </c>
    </row>
    <row r="350" spans="1:34" s="17" customFormat="1" ht="409.5" x14ac:dyDescent="0.25">
      <c r="A350" s="33">
        <f t="shared" si="5"/>
        <v>344</v>
      </c>
      <c r="B350" s="60" t="s">
        <v>38</v>
      </c>
      <c r="C350" s="60" t="s">
        <v>104</v>
      </c>
      <c r="D350" s="60" t="s">
        <v>40</v>
      </c>
      <c r="E350" s="60" t="s">
        <v>1295</v>
      </c>
      <c r="F350" s="60" t="s">
        <v>1296</v>
      </c>
      <c r="G350" s="60" t="s">
        <v>43</v>
      </c>
      <c r="H350" s="60" t="s">
        <v>1289</v>
      </c>
      <c r="I350" s="60" t="s">
        <v>45</v>
      </c>
      <c r="J350" s="61">
        <f t="shared" si="6"/>
        <v>46203</v>
      </c>
      <c r="K350" s="60" t="s">
        <v>482</v>
      </c>
      <c r="L350" s="60" t="s">
        <v>482</v>
      </c>
      <c r="M350" s="60" t="s">
        <v>48</v>
      </c>
      <c r="N350" s="60" t="s">
        <v>49</v>
      </c>
      <c r="O350" s="60" t="s">
        <v>1231</v>
      </c>
      <c r="P350" s="63" t="s">
        <v>1290</v>
      </c>
      <c r="Q350" s="60" t="s">
        <v>81</v>
      </c>
      <c r="R350" s="60" t="s">
        <v>43</v>
      </c>
      <c r="S350" s="60" t="s">
        <v>53</v>
      </c>
      <c r="T350" s="60" t="s">
        <v>54</v>
      </c>
      <c r="U350" s="60">
        <v>2</v>
      </c>
      <c r="V350" s="60" t="s">
        <v>55</v>
      </c>
      <c r="W350" s="60">
        <v>3</v>
      </c>
      <c r="X350" s="60" t="s">
        <v>71</v>
      </c>
      <c r="Y350" s="60">
        <v>2</v>
      </c>
      <c r="Z350" s="60" t="s">
        <v>71</v>
      </c>
      <c r="AA350" s="60" t="s">
        <v>43</v>
      </c>
      <c r="AB350" s="60" t="s">
        <v>56</v>
      </c>
      <c r="AC350" s="60" t="s">
        <v>1267</v>
      </c>
      <c r="AD350" s="60" t="s">
        <v>1268</v>
      </c>
      <c r="AE350" s="60" t="s">
        <v>1297</v>
      </c>
      <c r="AF350" s="60" t="s">
        <v>589</v>
      </c>
      <c r="AG350" s="60" t="s">
        <v>1286</v>
      </c>
      <c r="AH350" s="61">
        <v>46203</v>
      </c>
    </row>
    <row r="351" spans="1:34" s="17" customFormat="1" ht="293.25" x14ac:dyDescent="0.25">
      <c r="A351" s="33">
        <f t="shared" si="5"/>
        <v>345</v>
      </c>
      <c r="B351" s="60" t="s">
        <v>38</v>
      </c>
      <c r="C351" s="60" t="s">
        <v>314</v>
      </c>
      <c r="D351" s="60" t="s">
        <v>40</v>
      </c>
      <c r="E351" s="60" t="s">
        <v>1298</v>
      </c>
      <c r="F351" s="60" t="s">
        <v>1299</v>
      </c>
      <c r="G351" s="60" t="s">
        <v>43</v>
      </c>
      <c r="H351" s="60" t="s">
        <v>1289</v>
      </c>
      <c r="I351" s="60" t="s">
        <v>45</v>
      </c>
      <c r="J351" s="61">
        <f t="shared" si="6"/>
        <v>46203</v>
      </c>
      <c r="K351" s="60" t="s">
        <v>482</v>
      </c>
      <c r="L351" s="60" t="s">
        <v>482</v>
      </c>
      <c r="M351" s="60" t="s">
        <v>48</v>
      </c>
      <c r="N351" s="60" t="s">
        <v>49</v>
      </c>
      <c r="O351" s="60" t="s">
        <v>1231</v>
      </c>
      <c r="P351" s="63" t="s">
        <v>685</v>
      </c>
      <c r="Q351" s="60" t="s">
        <v>81</v>
      </c>
      <c r="R351" s="60" t="s">
        <v>43</v>
      </c>
      <c r="S351" s="60" t="s">
        <v>53</v>
      </c>
      <c r="T351" s="60" t="s">
        <v>54</v>
      </c>
      <c r="U351" s="60">
        <v>2</v>
      </c>
      <c r="V351" s="60" t="s">
        <v>55</v>
      </c>
      <c r="W351" s="60">
        <v>3</v>
      </c>
      <c r="X351" s="60" t="s">
        <v>71</v>
      </c>
      <c r="Y351" s="60">
        <v>2</v>
      </c>
      <c r="Z351" s="60" t="s">
        <v>71</v>
      </c>
      <c r="AA351" s="60" t="s">
        <v>43</v>
      </c>
      <c r="AB351" s="60" t="s">
        <v>439</v>
      </c>
      <c r="AC351" s="60" t="s">
        <v>1267</v>
      </c>
      <c r="AD351" s="60" t="s">
        <v>1268</v>
      </c>
      <c r="AE351" s="60" t="s">
        <v>1300</v>
      </c>
      <c r="AF351" s="60" t="s">
        <v>589</v>
      </c>
      <c r="AG351" s="60" t="s">
        <v>1286</v>
      </c>
      <c r="AH351" s="61">
        <v>46203</v>
      </c>
    </row>
    <row r="352" spans="1:34" s="17" customFormat="1" ht="306" x14ac:dyDescent="0.25">
      <c r="A352" s="33">
        <f t="shared" si="5"/>
        <v>346</v>
      </c>
      <c r="B352" s="60" t="s">
        <v>38</v>
      </c>
      <c r="C352" s="60" t="s">
        <v>314</v>
      </c>
      <c r="D352" s="60" t="s">
        <v>40</v>
      </c>
      <c r="E352" s="60" t="s">
        <v>1301</v>
      </c>
      <c r="F352" s="60" t="s">
        <v>1302</v>
      </c>
      <c r="G352" s="60" t="s">
        <v>43</v>
      </c>
      <c r="H352" s="60" t="s">
        <v>1289</v>
      </c>
      <c r="I352" s="60" t="s">
        <v>45</v>
      </c>
      <c r="J352" s="61">
        <f t="shared" si="6"/>
        <v>46203</v>
      </c>
      <c r="K352" s="60" t="s">
        <v>482</v>
      </c>
      <c r="L352" s="60" t="s">
        <v>482</v>
      </c>
      <c r="M352" s="60" t="s">
        <v>48</v>
      </c>
      <c r="N352" s="60" t="s">
        <v>49</v>
      </c>
      <c r="O352" s="60" t="s">
        <v>1231</v>
      </c>
      <c r="P352" s="63" t="s">
        <v>685</v>
      </c>
      <c r="Q352" s="60" t="s">
        <v>81</v>
      </c>
      <c r="R352" s="60" t="s">
        <v>43</v>
      </c>
      <c r="S352" s="60" t="s">
        <v>53</v>
      </c>
      <c r="T352" s="60" t="s">
        <v>54</v>
      </c>
      <c r="U352" s="60">
        <v>2</v>
      </c>
      <c r="V352" s="60" t="s">
        <v>55</v>
      </c>
      <c r="W352" s="60">
        <v>3</v>
      </c>
      <c r="X352" s="60" t="s">
        <v>71</v>
      </c>
      <c r="Y352" s="60">
        <v>2</v>
      </c>
      <c r="Z352" s="60" t="s">
        <v>71</v>
      </c>
      <c r="AA352" s="60" t="s">
        <v>43</v>
      </c>
      <c r="AB352" s="60" t="s">
        <v>439</v>
      </c>
      <c r="AC352" s="60" t="s">
        <v>1267</v>
      </c>
      <c r="AD352" s="60" t="s">
        <v>1268</v>
      </c>
      <c r="AE352" s="60" t="s">
        <v>1303</v>
      </c>
      <c r="AF352" s="60" t="s">
        <v>589</v>
      </c>
      <c r="AG352" s="60" t="s">
        <v>1261</v>
      </c>
      <c r="AH352" s="61">
        <v>46203</v>
      </c>
    </row>
    <row r="353" spans="1:34" s="17" customFormat="1" ht="229.5" x14ac:dyDescent="0.25">
      <c r="A353" s="33">
        <f t="shared" si="5"/>
        <v>347</v>
      </c>
      <c r="B353" s="60" t="s">
        <v>38</v>
      </c>
      <c r="C353" s="60" t="s">
        <v>104</v>
      </c>
      <c r="D353" s="60" t="s">
        <v>40</v>
      </c>
      <c r="E353" s="60" t="s">
        <v>1304</v>
      </c>
      <c r="F353" s="60" t="s">
        <v>1305</v>
      </c>
      <c r="G353" s="60" t="s">
        <v>43</v>
      </c>
      <c r="H353" s="60" t="s">
        <v>1289</v>
      </c>
      <c r="I353" s="60" t="s">
        <v>45</v>
      </c>
      <c r="J353" s="61">
        <f t="shared" si="6"/>
        <v>46203</v>
      </c>
      <c r="K353" s="60" t="s">
        <v>482</v>
      </c>
      <c r="L353" s="60" t="s">
        <v>482</v>
      </c>
      <c r="M353" s="60" t="s">
        <v>48</v>
      </c>
      <c r="N353" s="60" t="s">
        <v>49</v>
      </c>
      <c r="O353" s="60" t="s">
        <v>1231</v>
      </c>
      <c r="P353" s="63" t="s">
        <v>685</v>
      </c>
      <c r="Q353" s="60" t="s">
        <v>81</v>
      </c>
      <c r="R353" s="60" t="s">
        <v>43</v>
      </c>
      <c r="S353" s="60" t="s">
        <v>53</v>
      </c>
      <c r="T353" s="60" t="s">
        <v>54</v>
      </c>
      <c r="U353" s="60">
        <v>2</v>
      </c>
      <c r="V353" s="60" t="s">
        <v>55</v>
      </c>
      <c r="W353" s="60">
        <v>3</v>
      </c>
      <c r="X353" s="60" t="s">
        <v>71</v>
      </c>
      <c r="Y353" s="60">
        <v>2</v>
      </c>
      <c r="Z353" s="60" t="s">
        <v>71</v>
      </c>
      <c r="AA353" s="60" t="s">
        <v>43</v>
      </c>
      <c r="AB353" s="60" t="s">
        <v>439</v>
      </c>
      <c r="AC353" s="60" t="s">
        <v>1267</v>
      </c>
      <c r="AD353" s="60" t="s">
        <v>1268</v>
      </c>
      <c r="AE353" s="60" t="s">
        <v>1306</v>
      </c>
      <c r="AF353" s="60" t="s">
        <v>589</v>
      </c>
      <c r="AG353" s="60" t="s">
        <v>1307</v>
      </c>
      <c r="AH353" s="61">
        <v>46203</v>
      </c>
    </row>
    <row r="354" spans="1:34" s="17" customFormat="1" ht="357" x14ac:dyDescent="0.25">
      <c r="A354" s="33">
        <f t="shared" si="5"/>
        <v>348</v>
      </c>
      <c r="B354" s="60" t="s">
        <v>38</v>
      </c>
      <c r="C354" s="60" t="s">
        <v>76</v>
      </c>
      <c r="D354" s="60" t="s">
        <v>40</v>
      </c>
      <c r="E354" s="60" t="s">
        <v>1308</v>
      </c>
      <c r="F354" s="60" t="s">
        <v>1309</v>
      </c>
      <c r="G354" s="60" t="s">
        <v>43</v>
      </c>
      <c r="H354" s="60" t="s">
        <v>1289</v>
      </c>
      <c r="I354" s="60" t="s">
        <v>45</v>
      </c>
      <c r="J354" s="61">
        <f t="shared" si="6"/>
        <v>46203</v>
      </c>
      <c r="K354" s="60" t="s">
        <v>482</v>
      </c>
      <c r="L354" s="60" t="s">
        <v>482</v>
      </c>
      <c r="M354" s="60" t="s">
        <v>48</v>
      </c>
      <c r="N354" s="60" t="s">
        <v>49</v>
      </c>
      <c r="O354" s="60" t="s">
        <v>1231</v>
      </c>
      <c r="P354" s="63" t="s">
        <v>685</v>
      </c>
      <c r="Q354" s="60" t="s">
        <v>81</v>
      </c>
      <c r="R354" s="60" t="s">
        <v>43</v>
      </c>
      <c r="S354" s="60" t="s">
        <v>53</v>
      </c>
      <c r="T354" s="60" t="s">
        <v>54</v>
      </c>
      <c r="U354" s="60">
        <v>2</v>
      </c>
      <c r="V354" s="60" t="s">
        <v>55</v>
      </c>
      <c r="W354" s="60">
        <v>3</v>
      </c>
      <c r="X354" s="60" t="s">
        <v>71</v>
      </c>
      <c r="Y354" s="60">
        <v>2</v>
      </c>
      <c r="Z354" s="60" t="s">
        <v>71</v>
      </c>
      <c r="AA354" s="60" t="s">
        <v>43</v>
      </c>
      <c r="AB354" s="60" t="s">
        <v>439</v>
      </c>
      <c r="AC354" s="60" t="s">
        <v>1267</v>
      </c>
      <c r="AD354" s="60" t="s">
        <v>1268</v>
      </c>
      <c r="AE354" s="60" t="s">
        <v>1310</v>
      </c>
      <c r="AF354" s="60" t="s">
        <v>589</v>
      </c>
      <c r="AG354" s="60" t="s">
        <v>1307</v>
      </c>
      <c r="AH354" s="61">
        <v>46203</v>
      </c>
    </row>
    <row r="355" spans="1:34" s="17" customFormat="1" ht="140.25" x14ac:dyDescent="0.25">
      <c r="A355" s="33">
        <f t="shared" si="5"/>
        <v>349</v>
      </c>
      <c r="B355" s="60" t="s">
        <v>38</v>
      </c>
      <c r="C355" s="60" t="s">
        <v>104</v>
      </c>
      <c r="D355" s="60" t="s">
        <v>40</v>
      </c>
      <c r="E355" s="60" t="s">
        <v>1311</v>
      </c>
      <c r="F355" s="60" t="s">
        <v>1312</v>
      </c>
      <c r="G355" s="60" t="s">
        <v>43</v>
      </c>
      <c r="H355" s="60" t="s">
        <v>1289</v>
      </c>
      <c r="I355" s="60" t="s">
        <v>45</v>
      </c>
      <c r="J355" s="61">
        <f t="shared" si="6"/>
        <v>46203</v>
      </c>
      <c r="K355" s="60" t="s">
        <v>482</v>
      </c>
      <c r="L355" s="60" t="s">
        <v>482</v>
      </c>
      <c r="M355" s="60" t="s">
        <v>48</v>
      </c>
      <c r="N355" s="60" t="s">
        <v>49</v>
      </c>
      <c r="O355" s="60" t="s">
        <v>1231</v>
      </c>
      <c r="P355" s="63" t="s">
        <v>685</v>
      </c>
      <c r="Q355" s="60" t="s">
        <v>81</v>
      </c>
      <c r="R355" s="60" t="s">
        <v>43</v>
      </c>
      <c r="S355" s="60" t="s">
        <v>43</v>
      </c>
      <c r="T355" s="60" t="s">
        <v>70</v>
      </c>
      <c r="U355" s="60">
        <v>1</v>
      </c>
      <c r="V355" s="60" t="s">
        <v>55</v>
      </c>
      <c r="W355" s="60">
        <v>3</v>
      </c>
      <c r="X355" s="60" t="s">
        <v>71</v>
      </c>
      <c r="Y355" s="60">
        <v>2</v>
      </c>
      <c r="Z355" s="60" t="s">
        <v>71</v>
      </c>
      <c r="AA355" s="60" t="s">
        <v>53</v>
      </c>
      <c r="AB355" s="60" t="s">
        <v>40</v>
      </c>
      <c r="AC355" s="60" t="s">
        <v>40</v>
      </c>
      <c r="AD355" s="60" t="s">
        <v>40</v>
      </c>
      <c r="AE355" s="60" t="s">
        <v>40</v>
      </c>
      <c r="AF355" s="60" t="s">
        <v>40</v>
      </c>
      <c r="AG355" s="60" t="s">
        <v>1307</v>
      </c>
      <c r="AH355" s="61">
        <v>46203</v>
      </c>
    </row>
    <row r="356" spans="1:34" s="17" customFormat="1" ht="127.5" x14ac:dyDescent="0.25">
      <c r="A356" s="33">
        <f t="shared" si="5"/>
        <v>350</v>
      </c>
      <c r="B356" s="60" t="s">
        <v>38</v>
      </c>
      <c r="C356" s="60" t="s">
        <v>299</v>
      </c>
      <c r="D356" s="60" t="s">
        <v>338</v>
      </c>
      <c r="E356" s="60" t="s">
        <v>1313</v>
      </c>
      <c r="F356" s="60" t="s">
        <v>1314</v>
      </c>
      <c r="G356" s="60" t="s">
        <v>43</v>
      </c>
      <c r="H356" s="60" t="s">
        <v>1289</v>
      </c>
      <c r="I356" s="60" t="s">
        <v>45</v>
      </c>
      <c r="J356" s="61">
        <f t="shared" si="6"/>
        <v>46203</v>
      </c>
      <c r="K356" s="60" t="s">
        <v>482</v>
      </c>
      <c r="L356" s="60" t="s">
        <v>482</v>
      </c>
      <c r="M356" s="60" t="s">
        <v>48</v>
      </c>
      <c r="N356" s="60" t="s">
        <v>49</v>
      </c>
      <c r="O356" s="60" t="s">
        <v>1231</v>
      </c>
      <c r="P356" s="63" t="s">
        <v>1290</v>
      </c>
      <c r="Q356" s="60" t="s">
        <v>81</v>
      </c>
      <c r="R356" s="60" t="s">
        <v>43</v>
      </c>
      <c r="S356" s="60" t="s">
        <v>43</v>
      </c>
      <c r="T356" s="60" t="s">
        <v>70</v>
      </c>
      <c r="U356" s="60">
        <v>1</v>
      </c>
      <c r="V356" s="60" t="s">
        <v>55</v>
      </c>
      <c r="W356" s="60">
        <v>3</v>
      </c>
      <c r="X356" s="60" t="s">
        <v>71</v>
      </c>
      <c r="Y356" s="60">
        <v>2</v>
      </c>
      <c r="Z356" s="60" t="s">
        <v>71</v>
      </c>
      <c r="AA356" s="60" t="s">
        <v>53</v>
      </c>
      <c r="AB356" s="60" t="s">
        <v>40</v>
      </c>
      <c r="AC356" s="60" t="s">
        <v>40</v>
      </c>
      <c r="AD356" s="60" t="s">
        <v>40</v>
      </c>
      <c r="AE356" s="60" t="s">
        <v>40</v>
      </c>
      <c r="AF356" s="60" t="s">
        <v>40</v>
      </c>
      <c r="AG356" s="60" t="s">
        <v>1307</v>
      </c>
      <c r="AH356" s="61">
        <v>46203</v>
      </c>
    </row>
    <row r="357" spans="1:34" s="17" customFormat="1" ht="127.5" x14ac:dyDescent="0.25">
      <c r="A357" s="33">
        <f t="shared" si="5"/>
        <v>351</v>
      </c>
      <c r="B357" s="60" t="s">
        <v>38</v>
      </c>
      <c r="C357" s="60" t="s">
        <v>104</v>
      </c>
      <c r="D357" s="60" t="s">
        <v>40</v>
      </c>
      <c r="E357" s="60" t="s">
        <v>1315</v>
      </c>
      <c r="F357" s="60" t="s">
        <v>1316</v>
      </c>
      <c r="G357" s="60" t="s">
        <v>43</v>
      </c>
      <c r="H357" s="60" t="s">
        <v>1289</v>
      </c>
      <c r="I357" s="60" t="s">
        <v>45</v>
      </c>
      <c r="J357" s="61">
        <f t="shared" si="6"/>
        <v>46203</v>
      </c>
      <c r="K357" s="60" t="s">
        <v>482</v>
      </c>
      <c r="L357" s="60" t="s">
        <v>482</v>
      </c>
      <c r="M357" s="60" t="s">
        <v>48</v>
      </c>
      <c r="N357" s="60" t="s">
        <v>49</v>
      </c>
      <c r="O357" s="60" t="s">
        <v>1231</v>
      </c>
      <c r="P357" s="63" t="s">
        <v>1290</v>
      </c>
      <c r="Q357" s="60" t="s">
        <v>81</v>
      </c>
      <c r="R357" s="60" t="s">
        <v>43</v>
      </c>
      <c r="S357" s="60" t="s">
        <v>43</v>
      </c>
      <c r="T357" s="60" t="s">
        <v>70</v>
      </c>
      <c r="U357" s="60">
        <v>1</v>
      </c>
      <c r="V357" s="60" t="s">
        <v>55</v>
      </c>
      <c r="W357" s="60">
        <v>3</v>
      </c>
      <c r="X357" s="60" t="s">
        <v>71</v>
      </c>
      <c r="Y357" s="60">
        <v>2</v>
      </c>
      <c r="Z357" s="60" t="s">
        <v>71</v>
      </c>
      <c r="AA357" s="60" t="s">
        <v>53</v>
      </c>
      <c r="AB357" s="60" t="s">
        <v>40</v>
      </c>
      <c r="AC357" s="60" t="s">
        <v>40</v>
      </c>
      <c r="AD357" s="60" t="s">
        <v>40</v>
      </c>
      <c r="AE357" s="60" t="s">
        <v>40</v>
      </c>
      <c r="AF357" s="60" t="s">
        <v>40</v>
      </c>
      <c r="AG357" s="60" t="s">
        <v>1307</v>
      </c>
      <c r="AH357" s="61">
        <v>46203</v>
      </c>
    </row>
    <row r="358" spans="1:34" s="17" customFormat="1" ht="127.5" x14ac:dyDescent="0.25">
      <c r="A358" s="33">
        <f t="shared" si="5"/>
        <v>352</v>
      </c>
      <c r="B358" s="60" t="s">
        <v>38</v>
      </c>
      <c r="C358" s="60" t="s">
        <v>299</v>
      </c>
      <c r="D358" s="60" t="s">
        <v>320</v>
      </c>
      <c r="E358" s="60" t="s">
        <v>1317</v>
      </c>
      <c r="F358" s="60" t="s">
        <v>1318</v>
      </c>
      <c r="G358" s="60" t="s">
        <v>43</v>
      </c>
      <c r="H358" s="60" t="s">
        <v>1289</v>
      </c>
      <c r="I358" s="60" t="s">
        <v>45</v>
      </c>
      <c r="J358" s="61">
        <f t="shared" si="6"/>
        <v>46203</v>
      </c>
      <c r="K358" s="60" t="s">
        <v>482</v>
      </c>
      <c r="L358" s="60" t="s">
        <v>482</v>
      </c>
      <c r="M358" s="60" t="s">
        <v>48</v>
      </c>
      <c r="N358" s="60" t="s">
        <v>49</v>
      </c>
      <c r="O358" s="60" t="s">
        <v>1231</v>
      </c>
      <c r="P358" s="63" t="s">
        <v>1290</v>
      </c>
      <c r="Q358" s="60" t="s">
        <v>81</v>
      </c>
      <c r="R358" s="60" t="s">
        <v>43</v>
      </c>
      <c r="S358" s="60" t="s">
        <v>43</v>
      </c>
      <c r="T358" s="60" t="s">
        <v>70</v>
      </c>
      <c r="U358" s="60">
        <v>1</v>
      </c>
      <c r="V358" s="60" t="s">
        <v>55</v>
      </c>
      <c r="W358" s="60">
        <v>3</v>
      </c>
      <c r="X358" s="60" t="s">
        <v>71</v>
      </c>
      <c r="Y358" s="60">
        <v>2</v>
      </c>
      <c r="Z358" s="60" t="s">
        <v>71</v>
      </c>
      <c r="AA358" s="60" t="s">
        <v>53</v>
      </c>
      <c r="AB358" s="60" t="s">
        <v>40</v>
      </c>
      <c r="AC358" s="60" t="s">
        <v>40</v>
      </c>
      <c r="AD358" s="60" t="s">
        <v>40</v>
      </c>
      <c r="AE358" s="60" t="s">
        <v>40</v>
      </c>
      <c r="AF358" s="60" t="s">
        <v>40</v>
      </c>
      <c r="AG358" s="60" t="s">
        <v>1307</v>
      </c>
      <c r="AH358" s="61">
        <v>46203</v>
      </c>
    </row>
    <row r="359" spans="1:34" s="17" customFormat="1" ht="140.25" x14ac:dyDescent="0.25">
      <c r="A359" s="33">
        <f t="shared" si="5"/>
        <v>353</v>
      </c>
      <c r="B359" s="60" t="s">
        <v>38</v>
      </c>
      <c r="C359" s="60" t="s">
        <v>104</v>
      </c>
      <c r="D359" s="60" t="s">
        <v>40</v>
      </c>
      <c r="E359" s="60" t="s">
        <v>1319</v>
      </c>
      <c r="F359" s="60" t="s">
        <v>1320</v>
      </c>
      <c r="G359" s="60" t="s">
        <v>43</v>
      </c>
      <c r="H359" s="60" t="s">
        <v>1289</v>
      </c>
      <c r="I359" s="60" t="s">
        <v>45</v>
      </c>
      <c r="J359" s="61">
        <f t="shared" si="6"/>
        <v>46203</v>
      </c>
      <c r="K359" s="60" t="s">
        <v>482</v>
      </c>
      <c r="L359" s="60" t="s">
        <v>482</v>
      </c>
      <c r="M359" s="60" t="s">
        <v>48</v>
      </c>
      <c r="N359" s="60" t="s">
        <v>49</v>
      </c>
      <c r="O359" s="60" t="s">
        <v>1231</v>
      </c>
      <c r="P359" s="63" t="s">
        <v>1290</v>
      </c>
      <c r="Q359" s="60" t="s">
        <v>81</v>
      </c>
      <c r="R359" s="60" t="s">
        <v>43</v>
      </c>
      <c r="S359" s="60" t="s">
        <v>43</v>
      </c>
      <c r="T359" s="60" t="s">
        <v>70</v>
      </c>
      <c r="U359" s="60">
        <v>1</v>
      </c>
      <c r="V359" s="60" t="s">
        <v>55</v>
      </c>
      <c r="W359" s="60">
        <v>3</v>
      </c>
      <c r="X359" s="60" t="s">
        <v>71</v>
      </c>
      <c r="Y359" s="60">
        <v>2</v>
      </c>
      <c r="Z359" s="60" t="s">
        <v>71</v>
      </c>
      <c r="AA359" s="60" t="s">
        <v>53</v>
      </c>
      <c r="AB359" s="60" t="s">
        <v>40</v>
      </c>
      <c r="AC359" s="60" t="s">
        <v>40</v>
      </c>
      <c r="AD359" s="60" t="s">
        <v>40</v>
      </c>
      <c r="AE359" s="60" t="s">
        <v>40</v>
      </c>
      <c r="AF359" s="60" t="s">
        <v>40</v>
      </c>
      <c r="AG359" s="60" t="s">
        <v>1307</v>
      </c>
      <c r="AH359" s="61">
        <v>46203</v>
      </c>
    </row>
    <row r="360" spans="1:34" s="17" customFormat="1" ht="127.5" x14ac:dyDescent="0.25">
      <c r="A360" s="33">
        <f t="shared" si="5"/>
        <v>354</v>
      </c>
      <c r="B360" s="60" t="s">
        <v>38</v>
      </c>
      <c r="C360" s="60" t="s">
        <v>104</v>
      </c>
      <c r="D360" s="60" t="s">
        <v>40</v>
      </c>
      <c r="E360" s="60" t="s">
        <v>1321</v>
      </c>
      <c r="F360" s="60" t="s">
        <v>1322</v>
      </c>
      <c r="G360" s="60" t="s">
        <v>43</v>
      </c>
      <c r="H360" s="60" t="s">
        <v>1289</v>
      </c>
      <c r="I360" s="60" t="s">
        <v>45</v>
      </c>
      <c r="J360" s="61">
        <f t="shared" si="6"/>
        <v>46203</v>
      </c>
      <c r="K360" s="60" t="s">
        <v>482</v>
      </c>
      <c r="L360" s="60" t="s">
        <v>482</v>
      </c>
      <c r="M360" s="60" t="s">
        <v>48</v>
      </c>
      <c r="N360" s="60" t="s">
        <v>49</v>
      </c>
      <c r="O360" s="60" t="s">
        <v>1231</v>
      </c>
      <c r="P360" s="63" t="s">
        <v>1290</v>
      </c>
      <c r="Q360" s="60" t="s">
        <v>81</v>
      </c>
      <c r="R360" s="60" t="s">
        <v>43</v>
      </c>
      <c r="S360" s="60" t="s">
        <v>43</v>
      </c>
      <c r="T360" s="60" t="s">
        <v>70</v>
      </c>
      <c r="U360" s="60">
        <v>1</v>
      </c>
      <c r="V360" s="60" t="s">
        <v>55</v>
      </c>
      <c r="W360" s="60">
        <v>3</v>
      </c>
      <c r="X360" s="60" t="s">
        <v>71</v>
      </c>
      <c r="Y360" s="60">
        <v>2</v>
      </c>
      <c r="Z360" s="60" t="s">
        <v>71</v>
      </c>
      <c r="AA360" s="60" t="s">
        <v>53</v>
      </c>
      <c r="AB360" s="60" t="s">
        <v>40</v>
      </c>
      <c r="AC360" s="60" t="s">
        <v>40</v>
      </c>
      <c r="AD360" s="60" t="s">
        <v>40</v>
      </c>
      <c r="AE360" s="60" t="s">
        <v>40</v>
      </c>
      <c r="AF360" s="60" t="s">
        <v>40</v>
      </c>
      <c r="AG360" s="60" t="s">
        <v>1307</v>
      </c>
      <c r="AH360" s="61">
        <v>46203</v>
      </c>
    </row>
    <row r="361" spans="1:34" s="17" customFormat="1" ht="409.5" x14ac:dyDescent="0.25">
      <c r="A361" s="33">
        <f t="shared" si="5"/>
        <v>355</v>
      </c>
      <c r="B361" s="60" t="s">
        <v>38</v>
      </c>
      <c r="C361" s="60" t="s">
        <v>308</v>
      </c>
      <c r="D361" s="60" t="s">
        <v>40</v>
      </c>
      <c r="E361" s="60" t="s">
        <v>1323</v>
      </c>
      <c r="F361" s="60" t="s">
        <v>1324</v>
      </c>
      <c r="G361" s="60" t="s">
        <v>43</v>
      </c>
      <c r="H361" s="60" t="s">
        <v>1325</v>
      </c>
      <c r="I361" s="60" t="s">
        <v>45</v>
      </c>
      <c r="J361" s="61">
        <f t="shared" si="6"/>
        <v>46203</v>
      </c>
      <c r="K361" s="60" t="s">
        <v>482</v>
      </c>
      <c r="L361" s="60" t="s">
        <v>482</v>
      </c>
      <c r="M361" s="60" t="s">
        <v>48</v>
      </c>
      <c r="N361" s="60" t="s">
        <v>67</v>
      </c>
      <c r="O361" s="60"/>
      <c r="P361" s="63" t="s">
        <v>1326</v>
      </c>
      <c r="Q361" s="60" t="s">
        <v>92</v>
      </c>
      <c r="R361" s="60" t="s">
        <v>43</v>
      </c>
      <c r="S361" s="60" t="s">
        <v>53</v>
      </c>
      <c r="T361" s="60" t="s">
        <v>54</v>
      </c>
      <c r="U361" s="60"/>
      <c r="V361" s="60" t="s">
        <v>55</v>
      </c>
      <c r="W361" s="60"/>
      <c r="X361" s="60" t="s">
        <v>71</v>
      </c>
      <c r="Y361" s="60"/>
      <c r="Z361" s="60" t="s">
        <v>1327</v>
      </c>
      <c r="AA361" s="60" t="s">
        <v>43</v>
      </c>
      <c r="AB361" s="60" t="s">
        <v>56</v>
      </c>
      <c r="AC361" s="60" t="s">
        <v>1233</v>
      </c>
      <c r="AD361" s="60" t="s">
        <v>1328</v>
      </c>
      <c r="AE361" s="60" t="s">
        <v>1329</v>
      </c>
      <c r="AF361" s="60" t="s">
        <v>508</v>
      </c>
      <c r="AG361" s="60" t="s">
        <v>1330</v>
      </c>
      <c r="AH361" s="61">
        <v>46203</v>
      </c>
    </row>
    <row r="362" spans="1:34" s="17" customFormat="1" ht="344.25" x14ac:dyDescent="0.25">
      <c r="A362" s="33">
        <f t="shared" si="5"/>
        <v>356</v>
      </c>
      <c r="B362" s="60" t="s">
        <v>38</v>
      </c>
      <c r="C362" s="60" t="s">
        <v>308</v>
      </c>
      <c r="D362" s="60" t="s">
        <v>40</v>
      </c>
      <c r="E362" s="60" t="s">
        <v>1331</v>
      </c>
      <c r="F362" s="60" t="s">
        <v>1332</v>
      </c>
      <c r="G362" s="60" t="s">
        <v>43</v>
      </c>
      <c r="H362" s="60" t="s">
        <v>1325</v>
      </c>
      <c r="I362" s="60" t="s">
        <v>468</v>
      </c>
      <c r="J362" s="61">
        <f t="shared" si="6"/>
        <v>46203</v>
      </c>
      <c r="K362" s="60" t="s">
        <v>482</v>
      </c>
      <c r="L362" s="60" t="s">
        <v>482</v>
      </c>
      <c r="M362" s="60" t="s">
        <v>48</v>
      </c>
      <c r="N362" s="60" t="s">
        <v>67</v>
      </c>
      <c r="O362" s="60" t="s">
        <v>1231</v>
      </c>
      <c r="P362" s="63" t="s">
        <v>1333</v>
      </c>
      <c r="Q362" s="60" t="s">
        <v>92</v>
      </c>
      <c r="R362" s="60" t="s">
        <v>43</v>
      </c>
      <c r="S362" s="60" t="s">
        <v>53</v>
      </c>
      <c r="T362" s="60" t="s">
        <v>70</v>
      </c>
      <c r="U362" s="60"/>
      <c r="V362" s="60" t="s">
        <v>55</v>
      </c>
      <c r="W362" s="60"/>
      <c r="X362" s="60" t="s">
        <v>71</v>
      </c>
      <c r="Y362" s="60"/>
      <c r="Z362" s="60" t="s">
        <v>1327</v>
      </c>
      <c r="AA362" s="60" t="s">
        <v>43</v>
      </c>
      <c r="AB362" s="60" t="s">
        <v>435</v>
      </c>
      <c r="AC362" s="60" t="s">
        <v>522</v>
      </c>
      <c r="AD362" s="60" t="s">
        <v>1334</v>
      </c>
      <c r="AE362" s="60" t="s">
        <v>1335</v>
      </c>
      <c r="AF362" s="60" t="s">
        <v>1336</v>
      </c>
      <c r="AG362" s="60" t="s">
        <v>1330</v>
      </c>
      <c r="AH362" s="61">
        <v>46203</v>
      </c>
    </row>
    <row r="363" spans="1:34" s="17" customFormat="1" ht="178.5" x14ac:dyDescent="0.25">
      <c r="A363" s="33">
        <f t="shared" si="5"/>
        <v>357</v>
      </c>
      <c r="B363" s="60" t="s">
        <v>38</v>
      </c>
      <c r="C363" s="60" t="s">
        <v>1337</v>
      </c>
      <c r="D363" s="60" t="s">
        <v>40</v>
      </c>
      <c r="E363" s="60" t="s">
        <v>1338</v>
      </c>
      <c r="F363" s="60" t="s">
        <v>1339</v>
      </c>
      <c r="G363" s="60" t="s">
        <v>43</v>
      </c>
      <c r="H363" s="60">
        <v>330</v>
      </c>
      <c r="I363" s="60" t="s">
        <v>471</v>
      </c>
      <c r="J363" s="61">
        <f t="shared" si="6"/>
        <v>46203</v>
      </c>
      <c r="K363" s="60" t="s">
        <v>482</v>
      </c>
      <c r="L363" s="60" t="s">
        <v>482</v>
      </c>
      <c r="M363" s="60" t="s">
        <v>48</v>
      </c>
      <c r="N363" s="60" t="s">
        <v>67</v>
      </c>
      <c r="O363" s="60" t="s">
        <v>1231</v>
      </c>
      <c r="P363" s="63" t="s">
        <v>685</v>
      </c>
      <c r="Q363" s="60" t="s">
        <v>81</v>
      </c>
      <c r="R363" s="60" t="s">
        <v>43</v>
      </c>
      <c r="S363" s="60" t="s">
        <v>53</v>
      </c>
      <c r="T363" s="60" t="s">
        <v>54</v>
      </c>
      <c r="U363" s="60"/>
      <c r="V363" s="60" t="s">
        <v>71</v>
      </c>
      <c r="W363" s="60"/>
      <c r="X363" s="60" t="s">
        <v>71</v>
      </c>
      <c r="Y363" s="60"/>
      <c r="Z363" s="60" t="s">
        <v>1327</v>
      </c>
      <c r="AA363" s="60" t="s">
        <v>43</v>
      </c>
      <c r="AB363" s="60" t="s">
        <v>446</v>
      </c>
      <c r="AC363" s="60" t="s">
        <v>1267</v>
      </c>
      <c r="AD363" s="60" t="s">
        <v>587</v>
      </c>
      <c r="AE363" s="60" t="s">
        <v>1340</v>
      </c>
      <c r="AF363" s="60" t="s">
        <v>492</v>
      </c>
      <c r="AG363" s="60" t="s">
        <v>1286</v>
      </c>
      <c r="AH363" s="61">
        <v>46203</v>
      </c>
    </row>
    <row r="364" spans="1:34" s="17" customFormat="1" ht="127.5" x14ac:dyDescent="0.25">
      <c r="A364" s="33">
        <f t="shared" si="5"/>
        <v>358</v>
      </c>
      <c r="B364" s="60" t="s">
        <v>38</v>
      </c>
      <c r="C364" s="60" t="s">
        <v>300</v>
      </c>
      <c r="D364" s="60" t="s">
        <v>321</v>
      </c>
      <c r="E364" s="60" t="s">
        <v>1341</v>
      </c>
      <c r="F364" s="60" t="s">
        <v>1342</v>
      </c>
      <c r="G364" s="60" t="s">
        <v>53</v>
      </c>
      <c r="H364" s="60" t="s">
        <v>522</v>
      </c>
      <c r="I364" s="60" t="s">
        <v>45</v>
      </c>
      <c r="J364" s="61">
        <f t="shared" si="6"/>
        <v>46203</v>
      </c>
      <c r="K364" s="60" t="s">
        <v>482</v>
      </c>
      <c r="L364" s="60" t="s">
        <v>483</v>
      </c>
      <c r="M364" s="60" t="s">
        <v>48</v>
      </c>
      <c r="N364" s="60" t="s">
        <v>67</v>
      </c>
      <c r="O364" s="60" t="s">
        <v>522</v>
      </c>
      <c r="P364" s="62" t="s">
        <v>1343</v>
      </c>
      <c r="Q364" s="60" t="s">
        <v>433</v>
      </c>
      <c r="R364" s="60" t="s">
        <v>43</v>
      </c>
      <c r="S364" s="60" t="s">
        <v>53</v>
      </c>
      <c r="T364" s="60" t="s">
        <v>70</v>
      </c>
      <c r="U364" s="60"/>
      <c r="V364" s="60" t="s">
        <v>55</v>
      </c>
      <c r="W364" s="60"/>
      <c r="X364" s="60" t="s">
        <v>55</v>
      </c>
      <c r="Y364" s="60"/>
      <c r="Z364" s="60" t="s">
        <v>445</v>
      </c>
      <c r="AA364" s="60" t="s">
        <v>53</v>
      </c>
      <c r="AB364" s="60" t="s">
        <v>40</v>
      </c>
      <c r="AC364" s="60" t="s">
        <v>40</v>
      </c>
      <c r="AD364" s="60" t="s">
        <v>1344</v>
      </c>
      <c r="AE364" s="60" t="s">
        <v>1345</v>
      </c>
      <c r="AF364" s="60" t="s">
        <v>40</v>
      </c>
      <c r="AG364" s="60"/>
      <c r="AH364" s="61">
        <v>46203</v>
      </c>
    </row>
    <row r="365" spans="1:34" s="15" customFormat="1" ht="92.45" customHeight="1" x14ac:dyDescent="0.25">
      <c r="A365" s="33">
        <f t="shared" si="5"/>
        <v>359</v>
      </c>
      <c r="B365" s="33" t="s">
        <v>38</v>
      </c>
      <c r="C365" s="33" t="s">
        <v>296</v>
      </c>
      <c r="D365" s="33" t="s">
        <v>388</v>
      </c>
      <c r="E365" s="33" t="s">
        <v>1347</v>
      </c>
      <c r="F365" s="33" t="s">
        <v>1348</v>
      </c>
      <c r="G365" s="33" t="s">
        <v>43</v>
      </c>
      <c r="H365" s="33" t="s">
        <v>1349</v>
      </c>
      <c r="I365" s="33" t="s">
        <v>471</v>
      </c>
      <c r="J365" s="34">
        <v>45712</v>
      </c>
      <c r="K365" s="35" t="s">
        <v>481</v>
      </c>
      <c r="L365" s="33" t="s">
        <v>481</v>
      </c>
      <c r="M365" s="33" t="s">
        <v>1350</v>
      </c>
      <c r="N365" s="33" t="s">
        <v>67</v>
      </c>
      <c r="O365" s="33"/>
      <c r="P365" s="33" t="s">
        <v>1351</v>
      </c>
      <c r="Q365" s="33" t="s">
        <v>81</v>
      </c>
      <c r="R365" s="33" t="s">
        <v>43</v>
      </c>
      <c r="S365" s="33" t="s">
        <v>53</v>
      </c>
      <c r="T365" s="33" t="s">
        <v>70</v>
      </c>
      <c r="U365" s="33">
        <f>VLOOKUP(T365,[5]!Confidencialidad[#Data],2,FALSE)</f>
        <v>1</v>
      </c>
      <c r="V365" s="33" t="s">
        <v>71</v>
      </c>
      <c r="W365" s="33">
        <f>VLOOKUP(V365,[5]!Integridad[#Data],2,FALSE)</f>
        <v>2</v>
      </c>
      <c r="X365" s="33" t="s">
        <v>71</v>
      </c>
      <c r="Y365" s="33">
        <f>VLOOKUP(X365,[5]!Disponibilidad[#Data],2,FALSE)</f>
        <v>2</v>
      </c>
      <c r="Z365" s="36" t="str">
        <f>IF(AND(OR((IF(U365&gt;2,1)),(IF(W365&gt;2,1))),OR((IF(U365&gt;2,1)),(IF(Y365&gt;2,1))),OR((IF(W365&gt;2,1)),(IF(Y365&gt;2,1)))),"ALTA",(IF(AND((IF(U365=1,1)),(IF(W365=1,1)),(IF(Y365=1,1))),"BAJA","MEDIA")))</f>
        <v>MEDIA</v>
      </c>
      <c r="AA365" s="60" t="s">
        <v>53</v>
      </c>
      <c r="AB365" s="60" t="s">
        <v>40</v>
      </c>
      <c r="AC365" s="60" t="s">
        <v>522</v>
      </c>
      <c r="AD365" s="60" t="s">
        <v>522</v>
      </c>
      <c r="AE365" s="60" t="s">
        <v>522</v>
      </c>
      <c r="AF365" s="60" t="s">
        <v>522</v>
      </c>
      <c r="AG365" s="60" t="s">
        <v>522</v>
      </c>
      <c r="AH365" s="34">
        <v>46209</v>
      </c>
    </row>
    <row r="366" spans="1:34" s="31" customFormat="1" ht="293.25" x14ac:dyDescent="0.25">
      <c r="A366" s="33">
        <f t="shared" si="5"/>
        <v>360</v>
      </c>
      <c r="B366" s="33" t="s">
        <v>38</v>
      </c>
      <c r="C366" s="33" t="s">
        <v>308</v>
      </c>
      <c r="D366" s="33" t="s">
        <v>354</v>
      </c>
      <c r="E366" s="33" t="s">
        <v>1352</v>
      </c>
      <c r="F366" s="33" t="s">
        <v>1353</v>
      </c>
      <c r="G366" s="33" t="s">
        <v>43</v>
      </c>
      <c r="H366" s="33" t="s">
        <v>1354</v>
      </c>
      <c r="I366" s="33" t="s">
        <v>66</v>
      </c>
      <c r="J366" s="33"/>
      <c r="K366" s="33" t="s">
        <v>481</v>
      </c>
      <c r="L366" s="33" t="s">
        <v>481</v>
      </c>
      <c r="M366" s="33" t="s">
        <v>48</v>
      </c>
      <c r="N366" s="33" t="s">
        <v>67</v>
      </c>
      <c r="O366" s="33" t="s">
        <v>53</v>
      </c>
      <c r="P366" s="33" t="s">
        <v>1355</v>
      </c>
      <c r="Q366" s="33" t="s">
        <v>81</v>
      </c>
      <c r="R366" s="33" t="s">
        <v>43</v>
      </c>
      <c r="S366" s="33" t="s">
        <v>43</v>
      </c>
      <c r="T366" s="33" t="s">
        <v>70</v>
      </c>
      <c r="U366" s="37"/>
      <c r="V366" s="33" t="s">
        <v>71</v>
      </c>
      <c r="W366" s="37"/>
      <c r="X366" s="33" t="s">
        <v>71</v>
      </c>
      <c r="Y366" s="37"/>
      <c r="Z366" s="33" t="str">
        <f>IF(AND(OR((IF(U366&gt;2,1)),(IF(W366&gt;2,1))),OR((IF(U366&gt;2,1)),(IF(Y366&gt;2,1))),OR((IF(W366&gt;2,1)),(IF(Y366&gt;2,1)))),"ALTA",(IF(AND((IF(U366=1,1)),(IF(W366=1,1)),(IF(Y366=1,1))),"BAJA","MEDIA")))</f>
        <v>MEDIA</v>
      </c>
      <c r="AA366" s="60" t="s">
        <v>53</v>
      </c>
      <c r="AB366" s="60" t="s">
        <v>40</v>
      </c>
      <c r="AC366" s="60" t="s">
        <v>522</v>
      </c>
      <c r="AD366" s="60" t="s">
        <v>522</v>
      </c>
      <c r="AE366" s="60" t="s">
        <v>522</v>
      </c>
      <c r="AF366" s="60" t="s">
        <v>522</v>
      </c>
      <c r="AG366" s="60" t="s">
        <v>522</v>
      </c>
      <c r="AH366" s="34">
        <v>46209</v>
      </c>
    </row>
    <row r="367" spans="1:34" s="31" customFormat="1" ht="140.25" x14ac:dyDescent="0.25">
      <c r="A367" s="33">
        <f t="shared" si="5"/>
        <v>361</v>
      </c>
      <c r="B367" s="33" t="s">
        <v>38</v>
      </c>
      <c r="C367" s="33" t="s">
        <v>308</v>
      </c>
      <c r="D367" s="33" t="s">
        <v>1356</v>
      </c>
      <c r="E367" s="33" t="s">
        <v>1357</v>
      </c>
      <c r="F367" s="33" t="s">
        <v>1358</v>
      </c>
      <c r="G367" s="33" t="s">
        <v>43</v>
      </c>
      <c r="H367" s="33" t="s">
        <v>1359</v>
      </c>
      <c r="I367" s="33" t="s">
        <v>66</v>
      </c>
      <c r="J367" s="33"/>
      <c r="K367" s="33" t="s">
        <v>481</v>
      </c>
      <c r="L367" s="33" t="s">
        <v>481</v>
      </c>
      <c r="M367" s="33" t="s">
        <v>1350</v>
      </c>
      <c r="N367" s="33" t="s">
        <v>67</v>
      </c>
      <c r="O367" s="33" t="s">
        <v>53</v>
      </c>
      <c r="P367" s="33" t="s">
        <v>1360</v>
      </c>
      <c r="Q367" s="33" t="s">
        <v>81</v>
      </c>
      <c r="R367" s="33" t="s">
        <v>43</v>
      </c>
      <c r="S367" s="33" t="s">
        <v>43</v>
      </c>
      <c r="T367" s="33" t="s">
        <v>70</v>
      </c>
      <c r="U367" s="37"/>
      <c r="V367" s="33" t="s">
        <v>71</v>
      </c>
      <c r="W367" s="37"/>
      <c r="X367" s="33" t="s">
        <v>71</v>
      </c>
      <c r="Y367" s="37"/>
      <c r="Z367" s="33" t="str">
        <f t="shared" ref="Z367:Z380" si="7">IF(AND(OR((IF(U367&gt;2,1)),(IF(W367&gt;2,1))),OR((IF(U367&gt;2,1)),(IF(Y367&gt;2,1))),OR((IF(W367&gt;2,1)),(IF(Y367&gt;2,1)))),"ALTA",(IF(AND((IF(U367=1,1)),(IF(W367=1,1)),(IF(Y367=1,1))),"BAJA","MEDIA")))</f>
        <v>MEDIA</v>
      </c>
      <c r="AA367" s="60" t="s">
        <v>53</v>
      </c>
      <c r="AB367" s="60" t="s">
        <v>40</v>
      </c>
      <c r="AC367" s="60" t="s">
        <v>522</v>
      </c>
      <c r="AD367" s="60" t="s">
        <v>522</v>
      </c>
      <c r="AE367" s="60" t="s">
        <v>522</v>
      </c>
      <c r="AF367" s="60" t="s">
        <v>522</v>
      </c>
      <c r="AG367" s="60" t="s">
        <v>522</v>
      </c>
      <c r="AH367" s="34">
        <v>46209</v>
      </c>
    </row>
    <row r="368" spans="1:34" s="31" customFormat="1" ht="140.25" x14ac:dyDescent="0.25">
      <c r="A368" s="33">
        <f t="shared" si="5"/>
        <v>362</v>
      </c>
      <c r="B368" s="33" t="s">
        <v>38</v>
      </c>
      <c r="C368" s="33" t="s">
        <v>308</v>
      </c>
      <c r="D368" s="33" t="s">
        <v>1356</v>
      </c>
      <c r="E368" s="33" t="s">
        <v>1357</v>
      </c>
      <c r="F368" s="33" t="s">
        <v>1358</v>
      </c>
      <c r="G368" s="33" t="s">
        <v>43</v>
      </c>
      <c r="H368" s="33" t="s">
        <v>1359</v>
      </c>
      <c r="I368" s="33" t="s">
        <v>66</v>
      </c>
      <c r="J368" s="33"/>
      <c r="K368" s="33" t="s">
        <v>481</v>
      </c>
      <c r="L368" s="33" t="s">
        <v>481</v>
      </c>
      <c r="M368" s="33" t="s">
        <v>1350</v>
      </c>
      <c r="N368" s="33" t="s">
        <v>67</v>
      </c>
      <c r="O368" s="33" t="s">
        <v>53</v>
      </c>
      <c r="P368" s="33" t="s">
        <v>1360</v>
      </c>
      <c r="Q368" s="33" t="s">
        <v>81</v>
      </c>
      <c r="R368" s="33" t="s">
        <v>43</v>
      </c>
      <c r="S368" s="33" t="s">
        <v>43</v>
      </c>
      <c r="T368" s="33" t="s">
        <v>70</v>
      </c>
      <c r="U368" s="37"/>
      <c r="V368" s="33" t="s">
        <v>71</v>
      </c>
      <c r="W368" s="37"/>
      <c r="X368" s="33" t="s">
        <v>71</v>
      </c>
      <c r="Y368" s="37"/>
      <c r="Z368" s="33" t="str">
        <f t="shared" si="7"/>
        <v>MEDIA</v>
      </c>
      <c r="AA368" s="60" t="s">
        <v>53</v>
      </c>
      <c r="AB368" s="60" t="s">
        <v>40</v>
      </c>
      <c r="AC368" s="60" t="s">
        <v>522</v>
      </c>
      <c r="AD368" s="60" t="s">
        <v>522</v>
      </c>
      <c r="AE368" s="60" t="s">
        <v>522</v>
      </c>
      <c r="AF368" s="60" t="s">
        <v>522</v>
      </c>
      <c r="AG368" s="60" t="s">
        <v>522</v>
      </c>
      <c r="AH368" s="34">
        <v>46209</v>
      </c>
    </row>
    <row r="369" spans="1:34" s="15" customFormat="1" ht="76.5" x14ac:dyDescent="0.25">
      <c r="A369" s="33">
        <f t="shared" si="5"/>
        <v>363</v>
      </c>
      <c r="B369" s="33" t="s">
        <v>38</v>
      </c>
      <c r="C369" s="33" t="s">
        <v>308</v>
      </c>
      <c r="D369" s="33" t="s">
        <v>401</v>
      </c>
      <c r="E369" s="35" t="s">
        <v>1361</v>
      </c>
      <c r="F369" s="33" t="s">
        <v>1362</v>
      </c>
      <c r="G369" s="33" t="s">
        <v>43</v>
      </c>
      <c r="H369" s="33" t="s">
        <v>1363</v>
      </c>
      <c r="I369" s="33" t="s">
        <v>66</v>
      </c>
      <c r="J369" s="33"/>
      <c r="K369" s="33" t="s">
        <v>481</v>
      </c>
      <c r="L369" s="33" t="s">
        <v>481</v>
      </c>
      <c r="M369" s="33" t="s">
        <v>1350</v>
      </c>
      <c r="N369" s="33" t="s">
        <v>67</v>
      </c>
      <c r="O369" s="33"/>
      <c r="P369" s="33" t="s">
        <v>1364</v>
      </c>
      <c r="Q369" s="33" t="s">
        <v>81</v>
      </c>
      <c r="R369" s="33" t="s">
        <v>43</v>
      </c>
      <c r="S369" s="33" t="s">
        <v>53</v>
      </c>
      <c r="T369" s="33" t="s">
        <v>70</v>
      </c>
      <c r="U369" s="33">
        <f>VLOOKUP(T369,[5]!Confidencialidad[#Data],2,FALSE)</f>
        <v>1</v>
      </c>
      <c r="V369" s="33" t="s">
        <v>71</v>
      </c>
      <c r="W369" s="33">
        <f>VLOOKUP(V369,[5]!Integridad[#Data],2,FALSE)</f>
        <v>2</v>
      </c>
      <c r="X369" s="33" t="s">
        <v>71</v>
      </c>
      <c r="Y369" s="33">
        <f>VLOOKUP(X369,[5]!Disponibilidad[#Data],2,FALSE)</f>
        <v>2</v>
      </c>
      <c r="Z369" s="33" t="str">
        <f t="shared" si="7"/>
        <v>MEDIA</v>
      </c>
      <c r="AA369" s="60" t="s">
        <v>53</v>
      </c>
      <c r="AB369" s="60" t="s">
        <v>40</v>
      </c>
      <c r="AC369" s="60" t="s">
        <v>522</v>
      </c>
      <c r="AD369" s="60" t="s">
        <v>522</v>
      </c>
      <c r="AE369" s="60" t="s">
        <v>522</v>
      </c>
      <c r="AF369" s="60" t="s">
        <v>522</v>
      </c>
      <c r="AG369" s="60" t="s">
        <v>522</v>
      </c>
      <c r="AH369" s="34">
        <v>46209</v>
      </c>
    </row>
    <row r="370" spans="1:34" s="15" customFormat="1" ht="153" x14ac:dyDescent="0.25">
      <c r="A370" s="33">
        <f t="shared" si="5"/>
        <v>364</v>
      </c>
      <c r="B370" s="33" t="s">
        <v>38</v>
      </c>
      <c r="C370" s="33" t="s">
        <v>308</v>
      </c>
      <c r="D370" s="33" t="s">
        <v>401</v>
      </c>
      <c r="E370" s="33" t="s">
        <v>1361</v>
      </c>
      <c r="F370" s="33" t="s">
        <v>1362</v>
      </c>
      <c r="G370" s="33" t="s">
        <v>43</v>
      </c>
      <c r="H370" s="33" t="s">
        <v>1363</v>
      </c>
      <c r="I370" s="33" t="s">
        <v>66</v>
      </c>
      <c r="J370" s="33"/>
      <c r="K370" s="33" t="s">
        <v>481</v>
      </c>
      <c r="L370" s="33" t="s">
        <v>481</v>
      </c>
      <c r="M370" s="33" t="s">
        <v>1350</v>
      </c>
      <c r="N370" s="33" t="s">
        <v>67</v>
      </c>
      <c r="O370" s="33"/>
      <c r="P370" s="33" t="s">
        <v>1364</v>
      </c>
      <c r="Q370" s="33" t="s">
        <v>81</v>
      </c>
      <c r="R370" s="33" t="s">
        <v>43</v>
      </c>
      <c r="S370" s="33" t="s">
        <v>53</v>
      </c>
      <c r="T370" s="33" t="s">
        <v>70</v>
      </c>
      <c r="U370" s="33">
        <f>VLOOKUP(T370,[5]!Confidencialidad[#Data],2,FALSE)</f>
        <v>1</v>
      </c>
      <c r="V370" s="33" t="s">
        <v>71</v>
      </c>
      <c r="W370" s="33">
        <f>VLOOKUP(V370,[5]!Integridad[#Data],2,FALSE)</f>
        <v>2</v>
      </c>
      <c r="X370" s="33" t="s">
        <v>71</v>
      </c>
      <c r="Y370" s="33">
        <f>VLOOKUP(X370,[5]!Disponibilidad[#Data],2,FALSE)</f>
        <v>2</v>
      </c>
      <c r="Z370" s="33" t="str">
        <f t="shared" si="7"/>
        <v>MEDIA</v>
      </c>
      <c r="AA370" s="60" t="s">
        <v>53</v>
      </c>
      <c r="AB370" s="60" t="s">
        <v>40</v>
      </c>
      <c r="AC370" s="60" t="s">
        <v>522</v>
      </c>
      <c r="AD370" s="60" t="s">
        <v>522</v>
      </c>
      <c r="AE370" s="60" t="s">
        <v>522</v>
      </c>
      <c r="AF370" s="60" t="s">
        <v>522</v>
      </c>
      <c r="AG370" s="60" t="s">
        <v>522</v>
      </c>
      <c r="AH370" s="34">
        <v>46209</v>
      </c>
    </row>
    <row r="371" spans="1:34" s="31" customFormat="1" ht="89.25" x14ac:dyDescent="0.25">
      <c r="A371" s="33">
        <f t="shared" si="5"/>
        <v>365</v>
      </c>
      <c r="B371" s="33" t="s">
        <v>38</v>
      </c>
      <c r="C371" s="33" t="s">
        <v>308</v>
      </c>
      <c r="D371" s="33" t="s">
        <v>354</v>
      </c>
      <c r="E371" s="33" t="s">
        <v>1365</v>
      </c>
      <c r="F371" s="33" t="s">
        <v>1366</v>
      </c>
      <c r="G371" s="33" t="s">
        <v>43</v>
      </c>
      <c r="H371" s="33" t="s">
        <v>1367</v>
      </c>
      <c r="I371" s="33" t="s">
        <v>66</v>
      </c>
      <c r="J371" s="33"/>
      <c r="K371" s="33" t="s">
        <v>481</v>
      </c>
      <c r="L371" s="33" t="s">
        <v>481</v>
      </c>
      <c r="M371" s="33" t="s">
        <v>1350</v>
      </c>
      <c r="N371" s="33" t="s">
        <v>67</v>
      </c>
      <c r="O371" s="33" t="s">
        <v>53</v>
      </c>
      <c r="P371" s="33" t="s">
        <v>1368</v>
      </c>
      <c r="Q371" s="33" t="s">
        <v>81</v>
      </c>
      <c r="R371" s="33" t="s">
        <v>43</v>
      </c>
      <c r="S371" s="33" t="s">
        <v>43</v>
      </c>
      <c r="T371" s="33" t="s">
        <v>70</v>
      </c>
      <c r="U371" s="37"/>
      <c r="V371" s="33" t="s">
        <v>71</v>
      </c>
      <c r="W371" s="37"/>
      <c r="X371" s="33" t="s">
        <v>71</v>
      </c>
      <c r="Y371" s="37"/>
      <c r="Z371" s="33" t="str">
        <f t="shared" si="7"/>
        <v>MEDIA</v>
      </c>
      <c r="AA371" s="60" t="s">
        <v>53</v>
      </c>
      <c r="AB371" s="60" t="s">
        <v>40</v>
      </c>
      <c r="AC371" s="60" t="s">
        <v>522</v>
      </c>
      <c r="AD371" s="60" t="s">
        <v>522</v>
      </c>
      <c r="AE371" s="60" t="s">
        <v>522</v>
      </c>
      <c r="AF371" s="60" t="s">
        <v>522</v>
      </c>
      <c r="AG371" s="60" t="s">
        <v>522</v>
      </c>
      <c r="AH371" s="34">
        <v>46209</v>
      </c>
    </row>
    <row r="372" spans="1:34" s="31" customFormat="1" ht="63.75" x14ac:dyDescent="0.25">
      <c r="A372" s="33">
        <f t="shared" si="5"/>
        <v>366</v>
      </c>
      <c r="B372" s="33" t="s">
        <v>38</v>
      </c>
      <c r="C372" s="33" t="s">
        <v>308</v>
      </c>
      <c r="D372" s="33" t="s">
        <v>365</v>
      </c>
      <c r="E372" s="33" t="s">
        <v>1369</v>
      </c>
      <c r="F372" s="33" t="s">
        <v>1370</v>
      </c>
      <c r="G372" s="33" t="s">
        <v>43</v>
      </c>
      <c r="H372" s="33" t="s">
        <v>1371</v>
      </c>
      <c r="I372" s="33" t="s">
        <v>468</v>
      </c>
      <c r="J372" s="33"/>
      <c r="K372" s="33" t="s">
        <v>481</v>
      </c>
      <c r="L372" s="33" t="s">
        <v>481</v>
      </c>
      <c r="M372" s="33" t="s">
        <v>1350</v>
      </c>
      <c r="N372" s="33" t="s">
        <v>67</v>
      </c>
      <c r="O372" s="33" t="s">
        <v>53</v>
      </c>
      <c r="P372" s="33" t="s">
        <v>1372</v>
      </c>
      <c r="Q372" s="33" t="s">
        <v>69</v>
      </c>
      <c r="R372" s="33" t="s">
        <v>53</v>
      </c>
      <c r="S372" s="33" t="s">
        <v>53</v>
      </c>
      <c r="T372" s="33" t="s">
        <v>70</v>
      </c>
      <c r="U372" s="37"/>
      <c r="V372" s="33" t="s">
        <v>71</v>
      </c>
      <c r="W372" s="37"/>
      <c r="X372" s="33" t="s">
        <v>71</v>
      </c>
      <c r="Y372" s="37"/>
      <c r="Z372" s="33" t="str">
        <f t="shared" si="7"/>
        <v>MEDIA</v>
      </c>
      <c r="AA372" s="60" t="s">
        <v>53</v>
      </c>
      <c r="AB372" s="60" t="s">
        <v>40</v>
      </c>
      <c r="AC372" s="60" t="s">
        <v>522</v>
      </c>
      <c r="AD372" s="60" t="s">
        <v>522</v>
      </c>
      <c r="AE372" s="60" t="s">
        <v>522</v>
      </c>
      <c r="AF372" s="60" t="s">
        <v>522</v>
      </c>
      <c r="AG372" s="60" t="s">
        <v>522</v>
      </c>
      <c r="AH372" s="34">
        <v>46209</v>
      </c>
    </row>
    <row r="373" spans="1:34" s="31" customFormat="1" ht="186.6" customHeight="1" x14ac:dyDescent="0.25">
      <c r="A373" s="33">
        <f t="shared" si="5"/>
        <v>367</v>
      </c>
      <c r="B373" s="33" t="s">
        <v>38</v>
      </c>
      <c r="C373" s="33" t="s">
        <v>308</v>
      </c>
      <c r="D373" s="33" t="s">
        <v>1373</v>
      </c>
      <c r="E373" s="33" t="s">
        <v>1374</v>
      </c>
      <c r="F373" s="33" t="s">
        <v>1375</v>
      </c>
      <c r="G373" s="33" t="s">
        <v>43</v>
      </c>
      <c r="H373" s="33"/>
      <c r="I373" s="33" t="s">
        <v>45</v>
      </c>
      <c r="J373" s="33"/>
      <c r="K373" s="33" t="s">
        <v>481</v>
      </c>
      <c r="L373" s="33" t="s">
        <v>481</v>
      </c>
      <c r="M373" s="33" t="s">
        <v>1350</v>
      </c>
      <c r="N373" s="33" t="s">
        <v>67</v>
      </c>
      <c r="O373" s="33" t="s">
        <v>53</v>
      </c>
      <c r="P373" s="33" t="s">
        <v>522</v>
      </c>
      <c r="Q373" s="33" t="s">
        <v>81</v>
      </c>
      <c r="R373" s="33" t="s">
        <v>43</v>
      </c>
      <c r="S373" s="33" t="s">
        <v>522</v>
      </c>
      <c r="T373" s="33" t="s">
        <v>70</v>
      </c>
      <c r="U373" s="37"/>
      <c r="V373" s="33" t="s">
        <v>71</v>
      </c>
      <c r="W373" s="37"/>
      <c r="X373" s="33" t="s">
        <v>71</v>
      </c>
      <c r="Y373" s="37"/>
      <c r="Z373" s="33" t="str">
        <f t="shared" si="7"/>
        <v>MEDIA</v>
      </c>
      <c r="AA373" s="60" t="s">
        <v>53</v>
      </c>
      <c r="AB373" s="60" t="s">
        <v>40</v>
      </c>
      <c r="AC373" s="60" t="s">
        <v>522</v>
      </c>
      <c r="AD373" s="60" t="s">
        <v>522</v>
      </c>
      <c r="AE373" s="60" t="s">
        <v>522</v>
      </c>
      <c r="AF373" s="60" t="s">
        <v>522</v>
      </c>
      <c r="AG373" s="60" t="s">
        <v>522</v>
      </c>
      <c r="AH373" s="34">
        <v>46209</v>
      </c>
    </row>
    <row r="374" spans="1:34" s="31" customFormat="1" ht="293.25" x14ac:dyDescent="0.25">
      <c r="A374" s="33">
        <f t="shared" si="5"/>
        <v>368</v>
      </c>
      <c r="B374" s="33" t="s">
        <v>38</v>
      </c>
      <c r="C374" s="33" t="s">
        <v>93</v>
      </c>
      <c r="D374" s="33" t="s">
        <v>94</v>
      </c>
      <c r="E374" s="33" t="s">
        <v>1376</v>
      </c>
      <c r="F374" s="33" t="s">
        <v>1377</v>
      </c>
      <c r="G374" s="33" t="s">
        <v>43</v>
      </c>
      <c r="H374" s="33" t="s">
        <v>1378</v>
      </c>
      <c r="I374" s="33" t="s">
        <v>66</v>
      </c>
      <c r="J374" s="33"/>
      <c r="K374" s="33" t="s">
        <v>481</v>
      </c>
      <c r="L374" s="33" t="s">
        <v>481</v>
      </c>
      <c r="M374" s="33" t="s">
        <v>48</v>
      </c>
      <c r="N374" s="33" t="s">
        <v>67</v>
      </c>
      <c r="O374" s="33" t="s">
        <v>1379</v>
      </c>
      <c r="P374" s="33" t="s">
        <v>1380</v>
      </c>
      <c r="Q374" s="33" t="s">
        <v>69</v>
      </c>
      <c r="R374" s="33" t="s">
        <v>43</v>
      </c>
      <c r="S374" s="33" t="s">
        <v>43</v>
      </c>
      <c r="T374" s="33" t="s">
        <v>70</v>
      </c>
      <c r="U374" s="37"/>
      <c r="V374" s="33" t="s">
        <v>71</v>
      </c>
      <c r="W374" s="37"/>
      <c r="X374" s="33" t="s">
        <v>71</v>
      </c>
      <c r="Y374" s="37"/>
      <c r="Z374" s="33" t="str">
        <f t="shared" si="7"/>
        <v>MEDIA</v>
      </c>
      <c r="AA374" s="60" t="s">
        <v>53</v>
      </c>
      <c r="AB374" s="60" t="s">
        <v>40</v>
      </c>
      <c r="AC374" s="60" t="s">
        <v>522</v>
      </c>
      <c r="AD374" s="60" t="s">
        <v>522</v>
      </c>
      <c r="AE374" s="60" t="s">
        <v>522</v>
      </c>
      <c r="AF374" s="60" t="s">
        <v>522</v>
      </c>
      <c r="AG374" s="60" t="s">
        <v>522</v>
      </c>
      <c r="AH374" s="34">
        <v>46209</v>
      </c>
    </row>
    <row r="375" spans="1:34" s="31" customFormat="1" ht="153" x14ac:dyDescent="0.25">
      <c r="A375" s="33">
        <f t="shared" si="5"/>
        <v>369</v>
      </c>
      <c r="B375" s="33" t="s">
        <v>38</v>
      </c>
      <c r="C375" s="33" t="s">
        <v>308</v>
      </c>
      <c r="D375" s="33" t="s">
        <v>326</v>
      </c>
      <c r="E375" s="33" t="s">
        <v>1381</v>
      </c>
      <c r="F375" s="33" t="s">
        <v>1382</v>
      </c>
      <c r="G375" s="33" t="s">
        <v>43</v>
      </c>
      <c r="H375" s="33"/>
      <c r="I375" s="33" t="s">
        <v>45</v>
      </c>
      <c r="J375" s="33"/>
      <c r="K375" s="33" t="s">
        <v>481</v>
      </c>
      <c r="L375" s="33" t="s">
        <v>481</v>
      </c>
      <c r="M375" s="33" t="s">
        <v>1350</v>
      </c>
      <c r="N375" s="33" t="s">
        <v>67</v>
      </c>
      <c r="O375" s="33" t="s">
        <v>53</v>
      </c>
      <c r="P375" s="33" t="s">
        <v>1368</v>
      </c>
      <c r="Q375" s="33" t="s">
        <v>81</v>
      </c>
      <c r="R375" s="33" t="s">
        <v>43</v>
      </c>
      <c r="S375" s="33" t="s">
        <v>43</v>
      </c>
      <c r="T375" s="33" t="s">
        <v>70</v>
      </c>
      <c r="U375" s="37"/>
      <c r="V375" s="33" t="s">
        <v>71</v>
      </c>
      <c r="W375" s="37"/>
      <c r="X375" s="33" t="s">
        <v>71</v>
      </c>
      <c r="Y375" s="37"/>
      <c r="Z375" s="33" t="str">
        <f t="shared" si="7"/>
        <v>MEDIA</v>
      </c>
      <c r="AA375" s="60" t="s">
        <v>53</v>
      </c>
      <c r="AB375" s="60" t="s">
        <v>40</v>
      </c>
      <c r="AC375" s="60" t="s">
        <v>522</v>
      </c>
      <c r="AD375" s="60" t="s">
        <v>522</v>
      </c>
      <c r="AE375" s="60" t="s">
        <v>522</v>
      </c>
      <c r="AF375" s="60" t="s">
        <v>522</v>
      </c>
      <c r="AG375" s="60" t="s">
        <v>522</v>
      </c>
      <c r="AH375" s="34">
        <v>46209</v>
      </c>
    </row>
    <row r="376" spans="1:34" s="31" customFormat="1" ht="153" x14ac:dyDescent="0.25">
      <c r="A376" s="33">
        <f t="shared" si="5"/>
        <v>370</v>
      </c>
      <c r="B376" s="33" t="s">
        <v>75</v>
      </c>
      <c r="C376" s="33" t="s">
        <v>93</v>
      </c>
      <c r="D376" s="33" t="s">
        <v>94</v>
      </c>
      <c r="E376" s="33" t="s">
        <v>1383</v>
      </c>
      <c r="F376" s="33" t="s">
        <v>1384</v>
      </c>
      <c r="G376" s="33" t="s">
        <v>53</v>
      </c>
      <c r="H376" s="33" t="s">
        <v>522</v>
      </c>
      <c r="I376" s="33" t="s">
        <v>456</v>
      </c>
      <c r="J376" s="33"/>
      <c r="K376" s="33" t="s">
        <v>481</v>
      </c>
      <c r="L376" s="33" t="s">
        <v>47</v>
      </c>
      <c r="M376" s="33" t="s">
        <v>1350</v>
      </c>
      <c r="N376" s="33" t="s">
        <v>67</v>
      </c>
      <c r="O376" s="33" t="s">
        <v>53</v>
      </c>
      <c r="P376" s="33" t="s">
        <v>1385</v>
      </c>
      <c r="Q376" s="33" t="s">
        <v>81</v>
      </c>
      <c r="R376" s="33" t="s">
        <v>43</v>
      </c>
      <c r="S376" s="33" t="s">
        <v>53</v>
      </c>
      <c r="T376" s="33" t="s">
        <v>70</v>
      </c>
      <c r="U376" s="37"/>
      <c r="V376" s="33" t="s">
        <v>71</v>
      </c>
      <c r="W376" s="37"/>
      <c r="X376" s="33" t="s">
        <v>71</v>
      </c>
      <c r="Y376" s="37"/>
      <c r="Z376" s="33" t="str">
        <f t="shared" si="7"/>
        <v>MEDIA</v>
      </c>
      <c r="AA376" s="60" t="s">
        <v>53</v>
      </c>
      <c r="AB376" s="60" t="s">
        <v>40</v>
      </c>
      <c r="AC376" s="60" t="s">
        <v>522</v>
      </c>
      <c r="AD376" s="60" t="s">
        <v>522</v>
      </c>
      <c r="AE376" s="60" t="s">
        <v>522</v>
      </c>
      <c r="AF376" s="60" t="s">
        <v>522</v>
      </c>
      <c r="AG376" s="60" t="s">
        <v>522</v>
      </c>
      <c r="AH376" s="34">
        <v>46209</v>
      </c>
    </row>
    <row r="377" spans="1:34" s="31" customFormat="1" ht="178.5" x14ac:dyDescent="0.25">
      <c r="A377" s="33">
        <f t="shared" si="5"/>
        <v>371</v>
      </c>
      <c r="B377" s="33" t="s">
        <v>38</v>
      </c>
      <c r="C377" s="33" t="s">
        <v>93</v>
      </c>
      <c r="D377" s="33" t="s">
        <v>99</v>
      </c>
      <c r="E377" s="33" t="s">
        <v>1386</v>
      </c>
      <c r="F377" s="33" t="s">
        <v>1387</v>
      </c>
      <c r="G377" s="33" t="s">
        <v>53</v>
      </c>
      <c r="H377" s="33" t="s">
        <v>1388</v>
      </c>
      <c r="I377" s="33" t="s">
        <v>456</v>
      </c>
      <c r="J377" s="33"/>
      <c r="K377" s="33" t="s">
        <v>481</v>
      </c>
      <c r="L377" s="33" t="s">
        <v>481</v>
      </c>
      <c r="M377" s="33" t="s">
        <v>1350</v>
      </c>
      <c r="N377" s="33" t="s">
        <v>67</v>
      </c>
      <c r="O377" s="33" t="s">
        <v>53</v>
      </c>
      <c r="P377" s="33" t="s">
        <v>1389</v>
      </c>
      <c r="Q377" s="33" t="s">
        <v>69</v>
      </c>
      <c r="R377" s="33" t="s">
        <v>43</v>
      </c>
      <c r="S377" s="33" t="s">
        <v>43</v>
      </c>
      <c r="T377" s="33" t="s">
        <v>70</v>
      </c>
      <c r="U377" s="37"/>
      <c r="V377" s="33" t="s">
        <v>71</v>
      </c>
      <c r="W377" s="37"/>
      <c r="X377" s="33" t="s">
        <v>71</v>
      </c>
      <c r="Y377" s="37"/>
      <c r="Z377" s="33" t="str">
        <f t="shared" si="7"/>
        <v>MEDIA</v>
      </c>
      <c r="AA377" s="60" t="s">
        <v>53</v>
      </c>
      <c r="AB377" s="60" t="s">
        <v>40</v>
      </c>
      <c r="AC377" s="60" t="s">
        <v>522</v>
      </c>
      <c r="AD377" s="60" t="s">
        <v>522</v>
      </c>
      <c r="AE377" s="60" t="s">
        <v>522</v>
      </c>
      <c r="AF377" s="60" t="s">
        <v>522</v>
      </c>
      <c r="AG377" s="60" t="s">
        <v>522</v>
      </c>
      <c r="AH377" s="34">
        <v>46209</v>
      </c>
    </row>
    <row r="378" spans="1:34" s="31" customFormat="1" ht="395.25" x14ac:dyDescent="0.25">
      <c r="A378" s="33">
        <f t="shared" si="5"/>
        <v>372</v>
      </c>
      <c r="B378" s="33" t="s">
        <v>38</v>
      </c>
      <c r="C378" s="33" t="s">
        <v>317</v>
      </c>
      <c r="D378" s="33" t="s">
        <v>40</v>
      </c>
      <c r="E378" s="33" t="s">
        <v>1390</v>
      </c>
      <c r="F378" s="33" t="s">
        <v>1391</v>
      </c>
      <c r="G378" s="33" t="s">
        <v>43</v>
      </c>
      <c r="H378" s="33" t="s">
        <v>1392</v>
      </c>
      <c r="I378" s="33" t="s">
        <v>66</v>
      </c>
      <c r="J378" s="33"/>
      <c r="K378" s="33" t="s">
        <v>481</v>
      </c>
      <c r="L378" s="33" t="s">
        <v>481</v>
      </c>
      <c r="M378" s="33" t="s">
        <v>48</v>
      </c>
      <c r="N378" s="33" t="s">
        <v>67</v>
      </c>
      <c r="O378" s="33" t="s">
        <v>1379</v>
      </c>
      <c r="P378" s="33" t="s">
        <v>1380</v>
      </c>
      <c r="Q378" s="33" t="s">
        <v>81</v>
      </c>
      <c r="R378" s="33" t="s">
        <v>43</v>
      </c>
      <c r="S378" s="33" t="s">
        <v>43</v>
      </c>
      <c r="T378" s="33" t="s">
        <v>70</v>
      </c>
      <c r="U378" s="37"/>
      <c r="V378" s="33" t="s">
        <v>71</v>
      </c>
      <c r="W378" s="37"/>
      <c r="X378" s="33" t="s">
        <v>71</v>
      </c>
      <c r="Y378" s="37"/>
      <c r="Z378" s="33" t="str">
        <f t="shared" si="7"/>
        <v>MEDIA</v>
      </c>
      <c r="AA378" s="60" t="s">
        <v>53</v>
      </c>
      <c r="AB378" s="60" t="s">
        <v>40</v>
      </c>
      <c r="AC378" s="60" t="s">
        <v>522</v>
      </c>
      <c r="AD378" s="60" t="s">
        <v>522</v>
      </c>
      <c r="AE378" s="60" t="s">
        <v>522</v>
      </c>
      <c r="AF378" s="60" t="s">
        <v>522</v>
      </c>
      <c r="AG378" s="60" t="s">
        <v>522</v>
      </c>
      <c r="AH378" s="34">
        <v>46209</v>
      </c>
    </row>
    <row r="379" spans="1:34" s="31" customFormat="1" ht="395.25" x14ac:dyDescent="0.25">
      <c r="A379" s="33">
        <f t="shared" si="5"/>
        <v>373</v>
      </c>
      <c r="B379" s="33" t="s">
        <v>38</v>
      </c>
      <c r="C379" s="33" t="s">
        <v>317</v>
      </c>
      <c r="D379" s="33" t="s">
        <v>40</v>
      </c>
      <c r="E379" s="33" t="s">
        <v>1393</v>
      </c>
      <c r="F379" s="33" t="s">
        <v>1391</v>
      </c>
      <c r="G379" s="33" t="s">
        <v>43</v>
      </c>
      <c r="H379" s="33" t="s">
        <v>1394</v>
      </c>
      <c r="I379" s="33" t="s">
        <v>66</v>
      </c>
      <c r="J379" s="33"/>
      <c r="K379" s="33" t="s">
        <v>481</v>
      </c>
      <c r="L379" s="33" t="s">
        <v>481</v>
      </c>
      <c r="M379" s="33" t="s">
        <v>48</v>
      </c>
      <c r="N379" s="33" t="s">
        <v>67</v>
      </c>
      <c r="O379" s="33" t="s">
        <v>1379</v>
      </c>
      <c r="P379" s="33" t="s">
        <v>1380</v>
      </c>
      <c r="Q379" s="33" t="s">
        <v>81</v>
      </c>
      <c r="R379" s="33" t="s">
        <v>43</v>
      </c>
      <c r="S379" s="33" t="s">
        <v>43</v>
      </c>
      <c r="T379" s="33" t="s">
        <v>70</v>
      </c>
      <c r="U379" s="37"/>
      <c r="V379" s="33" t="s">
        <v>71</v>
      </c>
      <c r="W379" s="37"/>
      <c r="X379" s="33" t="s">
        <v>71</v>
      </c>
      <c r="Y379" s="37"/>
      <c r="Z379" s="33" t="str">
        <f t="shared" si="7"/>
        <v>MEDIA</v>
      </c>
      <c r="AA379" s="60" t="s">
        <v>53</v>
      </c>
      <c r="AB379" s="60" t="s">
        <v>40</v>
      </c>
      <c r="AC379" s="60" t="s">
        <v>522</v>
      </c>
      <c r="AD379" s="60" t="s">
        <v>522</v>
      </c>
      <c r="AE379" s="60" t="s">
        <v>522</v>
      </c>
      <c r="AF379" s="60" t="s">
        <v>522</v>
      </c>
      <c r="AG379" s="60" t="s">
        <v>522</v>
      </c>
      <c r="AH379" s="34">
        <v>46209</v>
      </c>
    </row>
    <row r="380" spans="1:34" s="31" customFormat="1" ht="280.5" x14ac:dyDescent="0.25">
      <c r="A380" s="33">
        <f t="shared" si="5"/>
        <v>374</v>
      </c>
      <c r="B380" s="33" t="s">
        <v>38</v>
      </c>
      <c r="C380" s="33" t="s">
        <v>308</v>
      </c>
      <c r="D380" s="33" t="s">
        <v>396</v>
      </c>
      <c r="E380" s="33" t="s">
        <v>1395</v>
      </c>
      <c r="F380" s="33" t="s">
        <v>1396</v>
      </c>
      <c r="G380" s="33" t="s">
        <v>53</v>
      </c>
      <c r="H380" s="33" t="s">
        <v>522</v>
      </c>
      <c r="I380" s="33" t="s">
        <v>66</v>
      </c>
      <c r="J380" s="33"/>
      <c r="K380" s="33" t="s">
        <v>481</v>
      </c>
      <c r="L380" s="33" t="s">
        <v>47</v>
      </c>
      <c r="M380" s="33" t="s">
        <v>1397</v>
      </c>
      <c r="N380" s="33" t="s">
        <v>67</v>
      </c>
      <c r="O380" s="33" t="s">
        <v>53</v>
      </c>
      <c r="P380" s="33" t="s">
        <v>1398</v>
      </c>
      <c r="Q380" s="33" t="s">
        <v>444</v>
      </c>
      <c r="R380" s="33" t="s">
        <v>43</v>
      </c>
      <c r="S380" s="33" t="s">
        <v>53</v>
      </c>
      <c r="T380" s="33" t="s">
        <v>70</v>
      </c>
      <c r="U380" s="37"/>
      <c r="V380" s="33" t="s">
        <v>71</v>
      </c>
      <c r="W380" s="37"/>
      <c r="X380" s="33" t="s">
        <v>71</v>
      </c>
      <c r="Y380" s="37"/>
      <c r="Z380" s="33" t="str">
        <f t="shared" si="7"/>
        <v>MEDIA</v>
      </c>
      <c r="AA380" s="60" t="s">
        <v>53</v>
      </c>
      <c r="AB380" s="60" t="s">
        <v>40</v>
      </c>
      <c r="AC380" s="60" t="s">
        <v>522</v>
      </c>
      <c r="AD380" s="60" t="s">
        <v>522</v>
      </c>
      <c r="AE380" s="60" t="s">
        <v>522</v>
      </c>
      <c r="AF380" s="60" t="s">
        <v>522</v>
      </c>
      <c r="AG380" s="60" t="s">
        <v>522</v>
      </c>
      <c r="AH380" s="34">
        <v>46209</v>
      </c>
    </row>
    <row r="381" spans="1:34" s="17" customFormat="1" ht="165.75" x14ac:dyDescent="0.25">
      <c r="A381" s="33">
        <f t="shared" si="5"/>
        <v>375</v>
      </c>
      <c r="B381" s="64" t="s">
        <v>38</v>
      </c>
      <c r="C381" s="64" t="s">
        <v>76</v>
      </c>
      <c r="D381" s="64" t="s">
        <v>40</v>
      </c>
      <c r="E381" s="64" t="s">
        <v>1399</v>
      </c>
      <c r="F381" s="64" t="s">
        <v>1400</v>
      </c>
      <c r="G381" s="64" t="s">
        <v>53</v>
      </c>
      <c r="H381" s="64" t="s">
        <v>522</v>
      </c>
      <c r="I381" s="64" t="s">
        <v>465</v>
      </c>
      <c r="J381" s="65">
        <v>46203</v>
      </c>
      <c r="K381" s="64" t="s">
        <v>449</v>
      </c>
      <c r="L381" s="64" t="s">
        <v>449</v>
      </c>
      <c r="M381" s="64" t="s">
        <v>48</v>
      </c>
      <c r="N381" s="64" t="s">
        <v>67</v>
      </c>
      <c r="O381" s="64" t="s">
        <v>523</v>
      </c>
      <c r="P381" s="64" t="s">
        <v>1401</v>
      </c>
      <c r="Q381" s="64" t="s">
        <v>81</v>
      </c>
      <c r="R381" s="64" t="s">
        <v>43</v>
      </c>
      <c r="S381" s="64" t="s">
        <v>53</v>
      </c>
      <c r="T381" s="64" t="s">
        <v>54</v>
      </c>
      <c r="U381" s="64">
        <v>2</v>
      </c>
      <c r="V381" s="64" t="s">
        <v>71</v>
      </c>
      <c r="W381" s="64">
        <v>3</v>
      </c>
      <c r="X381" s="64" t="s">
        <v>445</v>
      </c>
      <c r="Y381" s="64">
        <v>1</v>
      </c>
      <c r="Z381" s="64" t="s">
        <v>71</v>
      </c>
      <c r="AA381" s="64" t="s">
        <v>53</v>
      </c>
      <c r="AB381" s="64" t="s">
        <v>446</v>
      </c>
      <c r="AC381" s="64" t="s">
        <v>1402</v>
      </c>
      <c r="AD381" s="64" t="s">
        <v>1403</v>
      </c>
      <c r="AE381" s="64" t="s">
        <v>1404</v>
      </c>
      <c r="AF381" s="64" t="s">
        <v>60</v>
      </c>
      <c r="AG381" s="64" t="s">
        <v>61</v>
      </c>
      <c r="AH381" s="65">
        <v>46203</v>
      </c>
    </row>
    <row r="382" spans="1:34" s="17" customFormat="1" ht="140.25" x14ac:dyDescent="0.25">
      <c r="A382" s="33">
        <f t="shared" si="5"/>
        <v>376</v>
      </c>
      <c r="B382" s="64" t="s">
        <v>38</v>
      </c>
      <c r="C382" s="64" t="s">
        <v>305</v>
      </c>
      <c r="D382" s="64" t="s">
        <v>40</v>
      </c>
      <c r="E382" s="64" t="s">
        <v>1405</v>
      </c>
      <c r="F382" s="64" t="s">
        <v>1406</v>
      </c>
      <c r="G382" s="64" t="s">
        <v>43</v>
      </c>
      <c r="H382" s="64" t="s">
        <v>1407</v>
      </c>
      <c r="I382" s="64" t="s">
        <v>45</v>
      </c>
      <c r="J382" s="65">
        <v>45442</v>
      </c>
      <c r="K382" s="64" t="s">
        <v>449</v>
      </c>
      <c r="L382" s="64" t="s">
        <v>449</v>
      </c>
      <c r="M382" s="64" t="s">
        <v>48</v>
      </c>
      <c r="N382" s="64" t="s">
        <v>67</v>
      </c>
      <c r="O382" s="64" t="s">
        <v>523</v>
      </c>
      <c r="P382" s="64" t="s">
        <v>1408</v>
      </c>
      <c r="Q382" s="64" t="s">
        <v>92</v>
      </c>
      <c r="R382" s="64" t="s">
        <v>43</v>
      </c>
      <c r="S382" s="64" t="s">
        <v>53</v>
      </c>
      <c r="T382" s="64" t="s">
        <v>54</v>
      </c>
      <c r="U382" s="64"/>
      <c r="V382" s="64" t="s">
        <v>55</v>
      </c>
      <c r="W382" s="64"/>
      <c r="X382" s="64" t="s">
        <v>71</v>
      </c>
      <c r="Y382" s="64"/>
      <c r="Z382" s="64" t="s">
        <v>71</v>
      </c>
      <c r="AA382" s="64" t="s">
        <v>43</v>
      </c>
      <c r="AB382" s="64" t="s">
        <v>446</v>
      </c>
      <c r="AC382" s="64" t="s">
        <v>586</v>
      </c>
      <c r="AD382" s="64" t="s">
        <v>587</v>
      </c>
      <c r="AE382" s="64" t="s">
        <v>608</v>
      </c>
      <c r="AF382" s="64" t="s">
        <v>60</v>
      </c>
      <c r="AG382" s="64" t="s">
        <v>1409</v>
      </c>
      <c r="AH382" s="65">
        <v>46203</v>
      </c>
    </row>
    <row r="383" spans="1:34" s="17" customFormat="1" ht="140.25" x14ac:dyDescent="0.25">
      <c r="A383" s="33">
        <f t="shared" si="5"/>
        <v>377</v>
      </c>
      <c r="B383" s="64" t="s">
        <v>38</v>
      </c>
      <c r="C383" s="64" t="s">
        <v>308</v>
      </c>
      <c r="D383" s="64" t="s">
        <v>40</v>
      </c>
      <c r="E383" s="64" t="s">
        <v>1010</v>
      </c>
      <c r="F383" s="64" t="s">
        <v>1410</v>
      </c>
      <c r="G383" s="64" t="s">
        <v>43</v>
      </c>
      <c r="H383" s="64" t="s">
        <v>1411</v>
      </c>
      <c r="I383" s="64" t="s">
        <v>45</v>
      </c>
      <c r="J383" s="65">
        <v>46172</v>
      </c>
      <c r="K383" s="64" t="s">
        <v>449</v>
      </c>
      <c r="L383" s="64" t="s">
        <v>449</v>
      </c>
      <c r="M383" s="64" t="s">
        <v>48</v>
      </c>
      <c r="N383" s="64" t="s">
        <v>67</v>
      </c>
      <c r="O383" s="64" t="s">
        <v>523</v>
      </c>
      <c r="P383" s="64" t="s">
        <v>1412</v>
      </c>
      <c r="Q383" s="64" t="s">
        <v>92</v>
      </c>
      <c r="R383" s="64" t="s">
        <v>43</v>
      </c>
      <c r="S383" s="64" t="s">
        <v>53</v>
      </c>
      <c r="T383" s="64" t="s">
        <v>70</v>
      </c>
      <c r="U383" s="64"/>
      <c r="V383" s="64" t="s">
        <v>71</v>
      </c>
      <c r="W383" s="64"/>
      <c r="X383" s="64" t="s">
        <v>445</v>
      </c>
      <c r="Y383" s="64"/>
      <c r="Z383" s="64" t="s">
        <v>71</v>
      </c>
      <c r="AA383" s="64" t="s">
        <v>53</v>
      </c>
      <c r="AB383" s="64" t="s">
        <v>40</v>
      </c>
      <c r="AC383" s="64" t="s">
        <v>40</v>
      </c>
      <c r="AD383" s="64" t="s">
        <v>40</v>
      </c>
      <c r="AE383" s="64" t="s">
        <v>40</v>
      </c>
      <c r="AF383" s="64" t="s">
        <v>40</v>
      </c>
      <c r="AG383" s="64" t="s">
        <v>1409</v>
      </c>
      <c r="AH383" s="65">
        <v>46203</v>
      </c>
    </row>
    <row r="384" spans="1:34" s="17" customFormat="1" ht="51" x14ac:dyDescent="0.25">
      <c r="A384" s="33">
        <f t="shared" si="5"/>
        <v>378</v>
      </c>
      <c r="B384" s="64" t="s">
        <v>38</v>
      </c>
      <c r="C384" s="64" t="s">
        <v>296</v>
      </c>
      <c r="D384" s="64" t="s">
        <v>40</v>
      </c>
      <c r="E384" s="64" t="s">
        <v>1413</v>
      </c>
      <c r="F384" s="64" t="s">
        <v>1414</v>
      </c>
      <c r="G384" s="64" t="s">
        <v>43</v>
      </c>
      <c r="H384" s="64" t="s">
        <v>1411</v>
      </c>
      <c r="I384" s="64" t="s">
        <v>45</v>
      </c>
      <c r="J384" s="65">
        <v>46172</v>
      </c>
      <c r="K384" s="64" t="s">
        <v>449</v>
      </c>
      <c r="L384" s="64" t="s">
        <v>449</v>
      </c>
      <c r="M384" s="64" t="s">
        <v>48</v>
      </c>
      <c r="N384" s="64" t="s">
        <v>49</v>
      </c>
      <c r="O384" s="64" t="s">
        <v>1415</v>
      </c>
      <c r="P384" s="64" t="s">
        <v>1416</v>
      </c>
      <c r="Q384" s="64" t="s">
        <v>69</v>
      </c>
      <c r="R384" s="64" t="s">
        <v>43</v>
      </c>
      <c r="S384" s="64" t="s">
        <v>53</v>
      </c>
      <c r="T384" s="64" t="s">
        <v>434</v>
      </c>
      <c r="U384" s="64"/>
      <c r="V384" s="64" t="s">
        <v>445</v>
      </c>
      <c r="W384" s="64"/>
      <c r="X384" s="64" t="s">
        <v>445</v>
      </c>
      <c r="Y384" s="64"/>
      <c r="Z384" s="64" t="s">
        <v>445</v>
      </c>
      <c r="AA384" s="64" t="s">
        <v>43</v>
      </c>
      <c r="AB384" s="64" t="s">
        <v>446</v>
      </c>
      <c r="AC384" s="64" t="s">
        <v>40</v>
      </c>
      <c r="AD384" s="64" t="s">
        <v>40</v>
      </c>
      <c r="AE384" s="64" t="s">
        <v>40</v>
      </c>
      <c r="AF384" s="64" t="s">
        <v>40</v>
      </c>
      <c r="AG384" s="64" t="s">
        <v>1409</v>
      </c>
      <c r="AH384" s="65">
        <v>46203</v>
      </c>
    </row>
    <row r="385" spans="1:34" s="17" customFormat="1" ht="165.75" x14ac:dyDescent="0.25">
      <c r="A385" s="33">
        <f t="shared" si="5"/>
        <v>379</v>
      </c>
      <c r="B385" s="64" t="s">
        <v>38</v>
      </c>
      <c r="C385" s="64" t="s">
        <v>104</v>
      </c>
      <c r="D385" s="64" t="s">
        <v>40</v>
      </c>
      <c r="E385" s="64" t="s">
        <v>104</v>
      </c>
      <c r="F385" s="64" t="s">
        <v>1417</v>
      </c>
      <c r="G385" s="64" t="s">
        <v>53</v>
      </c>
      <c r="H385" s="64" t="s">
        <v>522</v>
      </c>
      <c r="I385" s="64" t="s">
        <v>45</v>
      </c>
      <c r="J385" s="65">
        <v>46203</v>
      </c>
      <c r="K385" s="64" t="s">
        <v>449</v>
      </c>
      <c r="L385" s="64" t="s">
        <v>449</v>
      </c>
      <c r="M385" s="64" t="s">
        <v>48</v>
      </c>
      <c r="N385" s="64" t="s">
        <v>67</v>
      </c>
      <c r="O385" s="64" t="s">
        <v>523</v>
      </c>
      <c r="P385" s="64" t="s">
        <v>1408</v>
      </c>
      <c r="Q385" s="64" t="s">
        <v>92</v>
      </c>
      <c r="R385" s="64" t="s">
        <v>43</v>
      </c>
      <c r="S385" s="64" t="s">
        <v>53</v>
      </c>
      <c r="T385" s="64" t="s">
        <v>70</v>
      </c>
      <c r="U385" s="64"/>
      <c r="V385" s="64" t="s">
        <v>55</v>
      </c>
      <c r="W385" s="64"/>
      <c r="X385" s="64" t="s">
        <v>55</v>
      </c>
      <c r="Y385" s="64"/>
      <c r="Z385" s="64" t="s">
        <v>55</v>
      </c>
      <c r="AA385" s="64" t="s">
        <v>43</v>
      </c>
      <c r="AB385" s="64" t="s">
        <v>435</v>
      </c>
      <c r="AC385" s="64" t="s">
        <v>40</v>
      </c>
      <c r="AD385" s="64" t="s">
        <v>1418</v>
      </c>
      <c r="AE385" s="64" t="s">
        <v>1419</v>
      </c>
      <c r="AF385" s="64" t="s">
        <v>40</v>
      </c>
      <c r="AG385" s="64" t="s">
        <v>1420</v>
      </c>
      <c r="AH385" s="65">
        <v>46203</v>
      </c>
    </row>
    <row r="386" spans="1:34" s="17" customFormat="1" ht="76.5" x14ac:dyDescent="0.25">
      <c r="A386" s="33">
        <f t="shared" si="5"/>
        <v>380</v>
      </c>
      <c r="B386" s="64" t="s">
        <v>38</v>
      </c>
      <c r="C386" s="64" t="s">
        <v>308</v>
      </c>
      <c r="D386" s="64" t="s">
        <v>40</v>
      </c>
      <c r="E386" s="64" t="s">
        <v>1421</v>
      </c>
      <c r="F386" s="64" t="s">
        <v>1422</v>
      </c>
      <c r="G386" s="64" t="s">
        <v>53</v>
      </c>
      <c r="H386" s="64" t="s">
        <v>522</v>
      </c>
      <c r="I386" s="64" t="s">
        <v>45</v>
      </c>
      <c r="J386" s="65">
        <v>46203</v>
      </c>
      <c r="K386" s="64" t="s">
        <v>449</v>
      </c>
      <c r="L386" s="64" t="s">
        <v>449</v>
      </c>
      <c r="M386" s="64" t="s">
        <v>48</v>
      </c>
      <c r="N386" s="64" t="s">
        <v>67</v>
      </c>
      <c r="O386" s="64" t="s">
        <v>523</v>
      </c>
      <c r="P386" s="64" t="s">
        <v>1423</v>
      </c>
      <c r="Q386" s="64" t="s">
        <v>92</v>
      </c>
      <c r="R386" s="64" t="s">
        <v>43</v>
      </c>
      <c r="S386" s="64" t="s">
        <v>53</v>
      </c>
      <c r="T386" s="64" t="s">
        <v>54</v>
      </c>
      <c r="U386" s="64"/>
      <c r="V386" s="64" t="s">
        <v>55</v>
      </c>
      <c r="W386" s="64"/>
      <c r="X386" s="64" t="s">
        <v>71</v>
      </c>
      <c r="Y386" s="64"/>
      <c r="Z386" s="64" t="s">
        <v>71</v>
      </c>
      <c r="AA386" s="64" t="s">
        <v>43</v>
      </c>
      <c r="AB386" s="64" t="s">
        <v>446</v>
      </c>
      <c r="AC386" s="64" t="s">
        <v>1402</v>
      </c>
      <c r="AD386" s="64" t="s">
        <v>587</v>
      </c>
      <c r="AE386" s="64" t="s">
        <v>1424</v>
      </c>
      <c r="AF386" s="64" t="s">
        <v>60</v>
      </c>
      <c r="AG386" s="64" t="s">
        <v>61</v>
      </c>
      <c r="AH386" s="65">
        <v>46203</v>
      </c>
    </row>
    <row r="387" spans="1:34" s="17" customFormat="1" ht="306" x14ac:dyDescent="0.25">
      <c r="A387" s="33">
        <f t="shared" si="5"/>
        <v>381</v>
      </c>
      <c r="B387" s="18" t="s">
        <v>38</v>
      </c>
      <c r="C387" s="18" t="s">
        <v>308</v>
      </c>
      <c r="D387" s="18" t="s">
        <v>401</v>
      </c>
      <c r="E387" s="18" t="s">
        <v>1425</v>
      </c>
      <c r="F387" s="18" t="s">
        <v>1426</v>
      </c>
      <c r="G387" s="18" t="s">
        <v>53</v>
      </c>
      <c r="H387" s="18" t="s">
        <v>40</v>
      </c>
      <c r="I387" s="18" t="s">
        <v>66</v>
      </c>
      <c r="J387" s="20">
        <v>45793</v>
      </c>
      <c r="K387" s="18" t="s">
        <v>475</v>
      </c>
      <c r="L387" s="18" t="s">
        <v>1427</v>
      </c>
      <c r="M387" s="18" t="s">
        <v>48</v>
      </c>
      <c r="N387" s="18" t="s">
        <v>49</v>
      </c>
      <c r="O387" s="18" t="s">
        <v>728</v>
      </c>
      <c r="P387" s="27" t="s">
        <v>1428</v>
      </c>
      <c r="Q387" s="18" t="s">
        <v>81</v>
      </c>
      <c r="R387" s="18" t="s">
        <v>43</v>
      </c>
      <c r="S387" s="18" t="s">
        <v>53</v>
      </c>
      <c r="T387" s="18" t="s">
        <v>54</v>
      </c>
      <c r="U387" s="18">
        <v>2</v>
      </c>
      <c r="V387" s="18" t="s">
        <v>71</v>
      </c>
      <c r="W387" s="18">
        <v>2</v>
      </c>
      <c r="X387" s="18" t="s">
        <v>71</v>
      </c>
      <c r="Y387" s="18">
        <v>2</v>
      </c>
      <c r="Z387" s="18" t="s">
        <v>71</v>
      </c>
      <c r="AA387" s="18" t="s">
        <v>43</v>
      </c>
      <c r="AB387" s="18" t="s">
        <v>439</v>
      </c>
      <c r="AC387" s="18" t="s">
        <v>722</v>
      </c>
      <c r="AD387" s="18" t="s">
        <v>753</v>
      </c>
      <c r="AE387" s="18" t="s">
        <v>724</v>
      </c>
      <c r="AF387" s="18" t="s">
        <v>492</v>
      </c>
      <c r="AG387" s="18" t="s">
        <v>493</v>
      </c>
      <c r="AH387" s="20">
        <v>46203</v>
      </c>
    </row>
    <row r="388" spans="1:34" s="17" customFormat="1" ht="409.5" x14ac:dyDescent="0.25">
      <c r="A388" s="33">
        <f t="shared" si="5"/>
        <v>382</v>
      </c>
      <c r="B388" s="18" t="s">
        <v>38</v>
      </c>
      <c r="C388" s="18" t="s">
        <v>308</v>
      </c>
      <c r="D388" s="18" t="s">
        <v>401</v>
      </c>
      <c r="E388" s="18" t="s">
        <v>1429</v>
      </c>
      <c r="F388" s="18" t="s">
        <v>1430</v>
      </c>
      <c r="G388" s="18" t="s">
        <v>43</v>
      </c>
      <c r="H388" s="18" t="s">
        <v>1431</v>
      </c>
      <c r="I388" s="18" t="s">
        <v>66</v>
      </c>
      <c r="J388" s="20">
        <v>45793</v>
      </c>
      <c r="K388" s="18" t="s">
        <v>475</v>
      </c>
      <c r="L388" s="18" t="s">
        <v>1427</v>
      </c>
      <c r="M388" s="18" t="s">
        <v>48</v>
      </c>
      <c r="N388" s="18" t="s">
        <v>49</v>
      </c>
      <c r="O388" s="18" t="s">
        <v>728</v>
      </c>
      <c r="P388" s="18" t="s">
        <v>1432</v>
      </c>
      <c r="Q388" s="18" t="s">
        <v>81</v>
      </c>
      <c r="R388" s="18" t="s">
        <v>43</v>
      </c>
      <c r="S388" s="18" t="s">
        <v>53</v>
      </c>
      <c r="T388" s="18" t="s">
        <v>54</v>
      </c>
      <c r="U388" s="18">
        <v>2</v>
      </c>
      <c r="V388" s="18" t="s">
        <v>71</v>
      </c>
      <c r="W388" s="18">
        <v>2</v>
      </c>
      <c r="X388" s="18" t="s">
        <v>71</v>
      </c>
      <c r="Y388" s="18">
        <v>2</v>
      </c>
      <c r="Z388" s="18" t="s">
        <v>71</v>
      </c>
      <c r="AA388" s="18" t="s">
        <v>43</v>
      </c>
      <c r="AB388" s="18" t="s">
        <v>439</v>
      </c>
      <c r="AC388" s="18" t="s">
        <v>722</v>
      </c>
      <c r="AD388" s="18" t="s">
        <v>753</v>
      </c>
      <c r="AE388" s="18" t="s">
        <v>724</v>
      </c>
      <c r="AF388" s="18" t="s">
        <v>492</v>
      </c>
      <c r="AG388" s="18" t="s">
        <v>493</v>
      </c>
      <c r="AH388" s="20">
        <v>46203</v>
      </c>
    </row>
    <row r="389" spans="1:34" s="17" customFormat="1" ht="409.5" x14ac:dyDescent="0.25">
      <c r="A389" s="33">
        <f t="shared" si="5"/>
        <v>383</v>
      </c>
      <c r="B389" s="18" t="s">
        <v>75</v>
      </c>
      <c r="C389" s="18" t="s">
        <v>310</v>
      </c>
      <c r="D389" s="18" t="s">
        <v>328</v>
      </c>
      <c r="E389" s="18" t="s">
        <v>1433</v>
      </c>
      <c r="F389" s="18" t="s">
        <v>1434</v>
      </c>
      <c r="G389" s="18" t="s">
        <v>53</v>
      </c>
      <c r="H389" s="18" t="s">
        <v>40</v>
      </c>
      <c r="I389" s="18" t="s">
        <v>45</v>
      </c>
      <c r="J389" s="20">
        <v>45793</v>
      </c>
      <c r="K389" s="18" t="s">
        <v>475</v>
      </c>
      <c r="L389" s="18" t="s">
        <v>47</v>
      </c>
      <c r="M389" s="18" t="s">
        <v>48</v>
      </c>
      <c r="N389" s="18" t="s">
        <v>67</v>
      </c>
      <c r="O389" s="18" t="s">
        <v>40</v>
      </c>
      <c r="P389" s="18" t="s">
        <v>1435</v>
      </c>
      <c r="Q389" s="18" t="s">
        <v>81</v>
      </c>
      <c r="R389" s="18" t="s">
        <v>43</v>
      </c>
      <c r="S389" s="18" t="s">
        <v>53</v>
      </c>
      <c r="T389" s="18" t="s">
        <v>54</v>
      </c>
      <c r="U389" s="18">
        <v>2</v>
      </c>
      <c r="V389" s="18" t="s">
        <v>55</v>
      </c>
      <c r="W389" s="18">
        <v>3</v>
      </c>
      <c r="X389" s="18" t="s">
        <v>71</v>
      </c>
      <c r="Y389" s="18">
        <v>2</v>
      </c>
      <c r="Z389" s="18" t="s">
        <v>71</v>
      </c>
      <c r="AA389" s="18" t="s">
        <v>43</v>
      </c>
      <c r="AB389" s="18" t="s">
        <v>439</v>
      </c>
      <c r="AC389" s="18" t="s">
        <v>1436</v>
      </c>
      <c r="AD389" s="18" t="s">
        <v>753</v>
      </c>
      <c r="AE389" s="18" t="s">
        <v>764</v>
      </c>
      <c r="AF389" s="18" t="s">
        <v>492</v>
      </c>
      <c r="AG389" s="18" t="s">
        <v>493</v>
      </c>
      <c r="AH389" s="20">
        <v>46203</v>
      </c>
    </row>
  </sheetData>
  <autoFilter ref="C5:AH104" xr:uid="{27F8A43B-4F31-4A68-94A0-57BBE006BE9D}">
    <filterColumn colId="4" showButton="0"/>
    <filterColumn colId="12" showButton="0"/>
    <filterColumn colId="27" showButton="0"/>
  </autoFilter>
  <sortState xmlns:xlrd2="http://schemas.microsoft.com/office/spreadsheetml/2017/richdata2" ref="C9:C11">
    <sortCondition ref="C9:C11"/>
  </sortState>
  <mergeCells count="37">
    <mergeCell ref="AH5:AH6"/>
    <mergeCell ref="W5:W6"/>
    <mergeCell ref="Y5:Y6"/>
    <mergeCell ref="X5:X6"/>
    <mergeCell ref="Z5:Z6"/>
    <mergeCell ref="AA5:AA6"/>
    <mergeCell ref="AB5:AB6"/>
    <mergeCell ref="AC5:AC6"/>
    <mergeCell ref="AD5:AE5"/>
    <mergeCell ref="AF5:AF6"/>
    <mergeCell ref="AG5:AG6"/>
    <mergeCell ref="Q5:Q6"/>
    <mergeCell ref="R5:R6"/>
    <mergeCell ref="S5:S6"/>
    <mergeCell ref="T5:T6"/>
    <mergeCell ref="V5:V6"/>
    <mergeCell ref="U5:U6"/>
    <mergeCell ref="N5:N6"/>
    <mergeCell ref="F5:F6"/>
    <mergeCell ref="O5:P5"/>
    <mergeCell ref="I5:I6"/>
    <mergeCell ref="K5:K6"/>
    <mergeCell ref="L5:L6"/>
    <mergeCell ref="M5:M6"/>
    <mergeCell ref="G5:H5"/>
    <mergeCell ref="J5:J6"/>
    <mergeCell ref="A5:A6"/>
    <mergeCell ref="C5:C6"/>
    <mergeCell ref="D5:D6"/>
    <mergeCell ref="E5:E6"/>
    <mergeCell ref="B5:B6"/>
    <mergeCell ref="T4:Z4"/>
    <mergeCell ref="F1:AF3"/>
    <mergeCell ref="AH1:AH3"/>
    <mergeCell ref="AG1:AG3"/>
    <mergeCell ref="AA4:AH4"/>
    <mergeCell ref="A4:S4"/>
  </mergeCells>
  <conditionalFormatting sqref="Z7:Z119">
    <cfRule type="cellIs" dxfId="6" priority="46" operator="equal">
      <formula>"ALTA"</formula>
    </cfRule>
  </conditionalFormatting>
  <conditionalFormatting sqref="Z7:Z389">
    <cfRule type="cellIs" dxfId="2" priority="2" operator="equal">
      <formula>"MEDIA"</formula>
    </cfRule>
    <cfRule type="cellIs" dxfId="1" priority="3" operator="equal">
      <formula>"BAJA"</formula>
    </cfRule>
  </conditionalFormatting>
  <conditionalFormatting sqref="Z115:Z119">
    <cfRule type="cellIs" dxfId="5" priority="43" operator="equal">
      <formula>"ALTA"</formula>
    </cfRule>
  </conditionalFormatting>
  <conditionalFormatting sqref="Z121:Z364">
    <cfRule type="cellIs" dxfId="0" priority="10" operator="equal">
      <formula>"ALTA"</formula>
    </cfRule>
  </conditionalFormatting>
  <conditionalFormatting sqref="Z366:Z389">
    <cfRule type="cellIs" dxfId="4" priority="1" operator="equal">
      <formula>"ALTA"</formula>
    </cfRule>
  </conditionalFormatting>
  <dataValidations disablePrompts="1" xWindow="564" yWindow="768" count="3">
    <dataValidation type="list" allowBlank="1" showInputMessage="1" showErrorMessage="1" sqref="AB8 D7:D25 AB11:AB25 D111:D210 AB111:AB119 AB121 AB123:AB205 D222:D246 AB207:AB293 D256:D332 F293 AB295:AB389 D336:D389" xr:uid="{251943F6-1B25-49A6-8107-078A29E6D892}">
      <formula1>INDIRECT(C7)</formula1>
    </dataValidation>
    <dataValidation type="list" allowBlank="1" showInputMessage="1" showErrorMessage="1" sqref="AB9:AB10 D334:D335" xr:uid="{759F7245-C941-43F9-9416-8503E66FF3FB}">
      <formula1>INDIRECT(#REF!)</formula1>
    </dataValidation>
    <dataValidation type="list" allowBlank="1" showInputMessage="1" showErrorMessage="1" sqref="D333" xr:uid="{947314FF-CE4D-4A74-B38F-09769B7DC8FA}">
      <formula1>INDIRECT(C332)</formula1>
    </dataValidation>
  </dataValidations>
  <hyperlinks>
    <hyperlink ref="P9" r:id="rId1" xr:uid="{65F1BA85-486D-4930-AE9B-F4FC26AF9F9B}"/>
    <hyperlink ref="P13" r:id="rId2" xr:uid="{9A085287-E238-44CB-98CE-BA77DDE3538A}"/>
    <hyperlink ref="P12" r:id="rId3" xr:uid="{F4606D10-FC96-411E-ACC6-FEBA4077930E}"/>
    <hyperlink ref="P17" r:id="rId4" xr:uid="{E9C67154-1B09-4DDD-BF61-00CF1F93E220}"/>
    <hyperlink ref="P18" r:id="rId5" xr:uid="{E96949F5-5857-440A-AE35-DCFA89829E93}"/>
    <hyperlink ref="P112" r:id="rId6" xr:uid="{7F8CFBFD-E483-4E2A-9DCE-371E5A1BD9AD}"/>
    <hyperlink ref="P113" r:id="rId7" xr:uid="{BAC533A5-2D6B-4D31-9EB1-9A5B714E1539}"/>
    <hyperlink ref="P111" r:id="rId8" xr:uid="{B47E8072-5053-4BDE-858D-4C8245471A74}"/>
    <hyperlink ref="P117" r:id="rId9" xr:uid="{4B6224BB-CB06-4EB6-9E8A-408422470A15}"/>
    <hyperlink ref="P118" r:id="rId10" xr:uid="{434A5885-3A85-4284-BAE6-7EFA8CB9C857}"/>
    <hyperlink ref="P143" r:id="rId11" xr:uid="{3DE2FBAA-372A-4E1B-8B88-AEA4E80FFCD7}"/>
    <hyperlink ref="P142" r:id="rId12" xr:uid="{60877B9A-C07C-41C9-B4B3-83F0ACE6F023}"/>
    <hyperlink ref="P144" r:id="rId13" display="https://supertransporte.sharepoint.com/sites/GrupoTics-PETI/Documentos%20compartidos/Forms/AllItems.aspx?id=%2Fsites%2FGrupoTics%2DPETI%2FDocumentos%20compartidos%2FPETI%2FCATALOGOS%20TI%2FVersi%C3%B3n%20Final&amp;viewid=badc090c%2D4eae%2D4d2b%2Db972%2D2c1a44464cbf&amp;CT=1647357755596&amp;OR=OWA%2DNT&amp;CID=81bd7e3c%2Dc214%2D8eeb%2D9759%2D0bf092522c6a" xr:uid="{B3DA598D-3D4E-4C26-982C-946A6A5BB628}"/>
    <hyperlink ref="P147" r:id="rId14" display="https://supertransporte.sharepoint.com/:x:/r/sites/GrupoTics-SolicituddeUsuarios/_layouts/15/Doc.aspx?sourcedoc=%7BA285585D-E51B-42E0-AA1F-B352779CDCDC%7D&amp;file=SOLICITUD+DE+CREACI%C3%93N+DE+USUARIO.xlsx&amp;action=default&amp;mobileredirect=true&amp;wdOrigin=TEAMS-ELECTRON.teams.files&amp;wdExp=TEAMS-CONTROL&amp;wdhostclicktime=1648650977409&amp;isSPOFile=1" xr:uid="{2C00C4F1-311E-4244-8B1B-C4A8FED20EFA}"/>
    <hyperlink ref="P146" r:id="rId15" xr:uid="{4DA3D23D-B055-4736-8EDC-6D7FB11A3FB9}"/>
    <hyperlink ref="P163" r:id="rId16" xr:uid="{B39226A6-76D7-44FF-9E0B-58FBF4F90092}"/>
    <hyperlink ref="P167" r:id="rId17" xr:uid="{9CBAD90D-6218-4F00-A6D0-8A7F681D0585}"/>
    <hyperlink ref="P172" r:id="rId18" xr:uid="{EB2F693C-14BA-4868-84F1-3277E04C1140}"/>
    <hyperlink ref="P170" r:id="rId19" xr:uid="{DFA8EBB8-8371-46FB-8F3F-FBFADF00193A}"/>
    <hyperlink ref="P173" r:id="rId20" xr:uid="{710D0126-0AA0-4032-A69F-28533AEF2CC6}"/>
    <hyperlink ref="P171" r:id="rId21" xr:uid="{4BC597FE-D24D-4D34-8C1C-8A4BD9E5E97B}"/>
    <hyperlink ref="P177" r:id="rId22" xr:uid="{FF90CABF-537C-4E73-9B2B-56F2588E447C}"/>
    <hyperlink ref="P178" r:id="rId23" xr:uid="{7DC39B7B-4155-48B4-BC1C-10AADA2E32B2}"/>
    <hyperlink ref="P179" r:id="rId24" xr:uid="{BDD622E7-58FD-439D-8381-8D14234410DB}"/>
    <hyperlink ref="P180" r:id="rId25" xr:uid="{52FACA53-F8DF-46F3-85FE-009BE2670A4B}"/>
    <hyperlink ref="P181" r:id="rId26" display="https://supertransporte.sharepoint.com/:u:/r/sites/ProyectoDirInvestigacionesProcesoSancionatorio/SitePages/TrainingHome.aspx?csf=1&amp;web=1&amp;e=RG60hS" xr:uid="{8AB0F4C3-332A-474C-B375-7BB66BBDB8A5}"/>
    <hyperlink ref="P183" r:id="rId27" xr:uid="{84C4ABA1-D7E1-4CA7-9546-D3C085AF7955}"/>
    <hyperlink ref="P186" r:id="rId28" xr:uid="{26E8B3ED-65A4-444A-B533-FC25B73C7186}"/>
    <hyperlink ref="P299" r:id="rId29" xr:uid="{902A8839-84B6-47EC-B3F7-79BC1526AB64}"/>
    <hyperlink ref="P300" r:id="rId30" xr:uid="{6D6FF956-5CE4-4348-9378-9673A25B2252}"/>
    <hyperlink ref="P301" r:id="rId31" xr:uid="{13FB0F27-3FCF-4EE1-A0D4-34518014BB8D}"/>
    <hyperlink ref="P302" r:id="rId32" xr:uid="{F1092536-9624-44EC-B9E1-960DA590769A}"/>
    <hyperlink ref="P303" r:id="rId33" xr:uid="{8F0EB042-FF4F-4138-9678-A6D90DEEE388}"/>
    <hyperlink ref="P335" r:id="rId34" xr:uid="{2F72B5B4-A4AA-4456-8D27-2AE6206D3122}"/>
    <hyperlink ref="P343" r:id="rId35" display="https://sgdea.supertransporte.gov.co/BPMComplementPortal/Portal/Login_x000a_" xr:uid="{83E1D1B1-96C5-4BDA-96DB-B74818C1263B}"/>
    <hyperlink ref="P344" r:id="rId36" display="https://sgdea.supertransporte.gov.co/BPMComplementPortal/Portal/Login" xr:uid="{BD309D88-9E73-4EE7-9546-271E12E717BA}"/>
    <hyperlink ref="P345" r:id="rId37" xr:uid="{EA067C85-7FFD-4AB7-88D3-5F47CB70B9BD}"/>
    <hyperlink ref="P346" r:id="rId38" xr:uid="{14B878A6-B11F-446B-A6A5-6C9636A270C8}"/>
    <hyperlink ref="P347" r:id="rId39" xr:uid="{CDCF449F-FDC8-4FC4-A3DD-D88A15BE584E}"/>
    <hyperlink ref="P348" r:id="rId40" display="https://sgdea.supertransporte.gov.co/BPMComplementPortal/Portal/Login" xr:uid="{F0D2D7DB-FB5B-45DE-9EA1-04B6B262A8A3}"/>
    <hyperlink ref="P349" r:id="rId41" display="https://sgdea.supertransporte.gov.co/BPMComplementPortal/Portal/Login" xr:uid="{95F33B9D-6332-42D0-9C85-6983AC0AB545}"/>
    <hyperlink ref="P350" r:id="rId42" display="https://sgdea.supertransporte.gov.co/BPMComplementPortal/Portal/Login" xr:uid="{67CA92A0-29A1-4647-955C-A318C0710E92}"/>
    <hyperlink ref="P351" r:id="rId43" xr:uid="{8A3A3E51-1734-4544-AAF6-A671A435C716}"/>
    <hyperlink ref="P352" r:id="rId44" xr:uid="{CF2A4368-0708-4988-8FE3-00954D2C8CB3}"/>
    <hyperlink ref="P353" r:id="rId45" xr:uid="{B706B2C4-D00B-4C4E-AAD7-2E5AEB603B17}"/>
    <hyperlink ref="P354" r:id="rId46" xr:uid="{1CEF1FF9-0129-4882-B10D-2626C448B9BF}"/>
    <hyperlink ref="P355" r:id="rId47" xr:uid="{FBF545F0-6C94-4476-9F74-3C47B2140F3B}"/>
    <hyperlink ref="P356" r:id="rId48" display="https://sgdea.supertransporte.gov.co/BPMComplementPortal/Portal/Login" xr:uid="{9FA9A721-5B28-4A2B-92C0-479EF21A7FED}"/>
    <hyperlink ref="P357" r:id="rId49" display="https://sgdea.supertransporte.gov.co/BPMComplementPortal/Portal/Login" xr:uid="{5A3AA02F-2778-4D00-A335-DAAF4F7C1311}"/>
    <hyperlink ref="P358" r:id="rId50" display="https://sgdea.supertransporte.gov.co/BPMComplementPortal/Portal/Login" xr:uid="{E009A9E1-A475-4035-9EBA-7D19F586BD2A}"/>
    <hyperlink ref="P359" r:id="rId51" display="https://sgdea.supertransporte.gov.co/BPMComplementPortal/Portal/Login" xr:uid="{42E8ED3E-ED9D-44A2-BA9B-D0548CA22584}"/>
    <hyperlink ref="P360" r:id="rId52" display="https://sgdea.supertransporte.gov.co/BPMComplementPortal/Portal/Login" xr:uid="{65E257C6-B28C-4864-8812-BCAC630BAF01}"/>
    <hyperlink ref="P361" r:id="rId53" xr:uid="{11F4600B-9E4F-417A-BBDD-D12498D688DB}"/>
    <hyperlink ref="P363" r:id="rId54" xr:uid="{3F526848-0BB2-4A54-B189-FE0A687560D3}"/>
    <hyperlink ref="P362" r:id="rId55" xr:uid="{825A4EAC-9483-42CE-92F5-46236BFF1EF1}"/>
    <hyperlink ref="P342" r:id="rId56" xr:uid="{2ABA11D2-B404-4317-B6C3-859D57C699F8}"/>
    <hyperlink ref="P383" r:id="rId57" xr:uid="{2B57253D-4555-410E-AA57-970F2A77C705}"/>
    <hyperlink ref="P386" r:id="rId58" xr:uid="{C2D309B7-25B0-4D40-B3EE-02FF6323992D}"/>
    <hyperlink ref="P387" r:id="rId59" xr:uid="{D490315C-4816-4DB1-B138-7B9D15B9D994}"/>
  </hyperlinks>
  <pageMargins left="0.7" right="0.7" top="0.75" bottom="0.75" header="0.3" footer="0.3"/>
  <pageSetup paperSize="120" scale="16" orientation="landscape" r:id="rId60"/>
  <drawing r:id="rId61"/>
  <extLst>
    <ext xmlns:x14="http://schemas.microsoft.com/office/spreadsheetml/2009/9/main" uri="{CCE6A557-97BC-4b89-ADB6-D9C93CAAB3DF}">
      <x14:dataValidations xmlns:xm="http://schemas.microsoft.com/office/excel/2006/main" disablePrompts="1" xWindow="564" yWindow="768" count="12">
        <x14:dataValidation type="list" allowBlank="1" showInputMessage="1" showErrorMessage="1" xr:uid="{4054F94D-2ED5-4F84-BF0E-8EBB3D098328}">
          <x14:formula1>
            <xm:f>LISTAS!$A$2:$A$3</xm:f>
          </x14:formula1>
          <xm:sqref>G7:G25 R7:S25</xm:sqref>
        </x14:dataValidation>
        <x14:dataValidation type="list" allowBlank="1" showInputMessage="1" showErrorMessage="1" xr:uid="{E0D90E57-FB42-486E-B36F-26C56E26778A}">
          <x14:formula1>
            <xm:f>LISTAS!$F$2:$F$4</xm:f>
          </x14:formula1>
          <xm:sqref>N7:N25</xm:sqref>
        </x14:dataValidation>
        <x14:dataValidation type="list" allowBlank="1" showInputMessage="1" showErrorMessage="1" xr:uid="{3115DC2A-9225-4E38-B883-C848B9BD1682}">
          <x14:formula1>
            <xm:f>LISTAS!$J$2:$J$4</xm:f>
          </x14:formula1>
          <xm:sqref>T7:T25</xm:sqref>
        </x14:dataValidation>
        <x14:dataValidation type="list" allowBlank="1" showInputMessage="1" showErrorMessage="1" xr:uid="{A3040A8E-6394-432F-A5A5-1D6FBDF171CF}">
          <x14:formula1>
            <xm:f>LISTAS!$L$2:$L$4</xm:f>
          </x14:formula1>
          <xm:sqref>V7:V25</xm:sqref>
        </x14:dataValidation>
        <x14:dataValidation type="list" allowBlank="1" showInputMessage="1" showErrorMessage="1" xr:uid="{4A34F610-BF52-4ECC-81F8-A6FC6BB9D474}">
          <x14:formula1>
            <xm:f>LISTAS!$N$2:$N$4</xm:f>
          </x14:formula1>
          <xm:sqref>X7:X25</xm:sqref>
        </x14:dataValidation>
        <x14:dataValidation type="list" allowBlank="1" showInputMessage="1" showErrorMessage="1" xr:uid="{BF780B2C-3D85-4D2B-82DE-846E721D2292}">
          <x14:formula1>
            <xm:f>LISTAS!$C$2:$C$12</xm:f>
          </x14:formula1>
          <xm:sqref>I7:I25</xm:sqref>
        </x14:dataValidation>
        <x14:dataValidation type="list" allowBlank="1" showInputMessage="1" showErrorMessage="1" xr:uid="{0564F2A7-1151-4B78-A724-DB7A60458E33}">
          <x14:formula1>
            <xm:f>LISTAS!$E$2:$E$5</xm:f>
          </x14:formula1>
          <xm:sqref>M7:M25</xm:sqref>
        </x14:dataValidation>
        <x14:dataValidation type="list" allowBlank="1" showInputMessage="1" showErrorMessage="1" xr:uid="{3DD6B5A0-CEF4-4D13-BFCF-A03C79786D1D}">
          <x14:formula1>
            <xm:f>LISTAS!$B$2:$B$9</xm:f>
          </x14:formula1>
          <xm:sqref>B7:B25</xm:sqref>
        </x14:dataValidation>
        <x14:dataValidation type="list" allowBlank="1" showInputMessage="1" showErrorMessage="1" xr:uid="{C57C6714-BC6F-4D6E-BECC-23B29F4678E9}">
          <x14:formula1>
            <xm:f>LISTAS!$D$2:$D$24</xm:f>
          </x14:formula1>
          <xm:sqref>K7:L25</xm:sqref>
        </x14:dataValidation>
        <x14:dataValidation type="list" allowBlank="1" showInputMessage="1" showErrorMessage="1" xr:uid="{7255825C-F225-434E-B344-D7672C4B1494}">
          <x14:formula1>
            <xm:f>LISTAS!$G$2:$G$14</xm:f>
          </x14:formula1>
          <xm:sqref>Q7:Q25</xm:sqref>
        </x14:dataValidation>
        <x14:dataValidation type="list" allowBlank="1" showInputMessage="1" showErrorMessage="1" xr:uid="{8DFCAF67-3DCE-4365-B181-CB8CC3949296}">
          <x14:formula1>
            <xm:f>LISTAS!$Q$1:$R$1</xm:f>
          </x14:formula1>
          <xm:sqref>AA8:AA25</xm:sqref>
        </x14:dataValidation>
        <x14:dataValidation type="list" allowBlank="1" showInputMessage="1" showErrorMessage="1" xr:uid="{7A1E364C-22AD-4584-9041-64DD45BBE189}">
          <x14:formula1>
            <xm:f>CATEGORIAS!$A$1:$AB$1</xm:f>
          </x14:formula1>
          <xm:sqref>C7:C25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04233-6E2B-4B27-999C-1735A585061C}">
  <dimension ref="A1:AB19"/>
  <sheetViews>
    <sheetView workbookViewId="0">
      <selection activeCell="A3" sqref="A3"/>
    </sheetView>
  </sheetViews>
  <sheetFormatPr baseColWidth="10" defaultColWidth="11.42578125" defaultRowHeight="15" x14ac:dyDescent="0.25"/>
  <cols>
    <col min="1" max="1" width="29.140625" customWidth="1"/>
    <col min="2" max="2" width="69" bestFit="1" customWidth="1"/>
    <col min="3" max="3" width="20.5703125" customWidth="1"/>
    <col min="4" max="4" width="13.85546875" customWidth="1"/>
    <col min="5" max="5" width="18.42578125" customWidth="1"/>
    <col min="6" max="6" width="27.5703125" customWidth="1"/>
    <col min="7" max="7" width="52.140625" bestFit="1" customWidth="1"/>
    <col min="8" max="8" width="30.5703125" customWidth="1"/>
    <col min="9" max="9" width="22.5703125" customWidth="1"/>
    <col min="10" max="10" width="51.42578125" bestFit="1" customWidth="1"/>
    <col min="11" max="11" width="20.42578125" customWidth="1"/>
    <col min="12" max="12" width="58.5703125" bestFit="1" customWidth="1"/>
    <col min="13" max="13" width="22.85546875" customWidth="1"/>
    <col min="14" max="14" width="44.5703125" bestFit="1" customWidth="1"/>
    <col min="15" max="15" width="31.85546875" customWidth="1"/>
    <col min="16" max="16" width="21.5703125" customWidth="1"/>
    <col min="17" max="17" width="58.5703125" bestFit="1" customWidth="1"/>
    <col min="18" max="18" width="36.140625" customWidth="1"/>
    <col min="20" max="20" width="45.5703125" bestFit="1" customWidth="1"/>
    <col min="21" max="21" width="71.42578125" bestFit="1" customWidth="1"/>
    <col min="22" max="22" width="83.140625" customWidth="1"/>
    <col min="23" max="23" width="52.5703125" bestFit="1" customWidth="1"/>
    <col min="25" max="25" width="25.85546875" customWidth="1"/>
    <col min="26" max="26" width="44.140625" bestFit="1" customWidth="1"/>
    <col min="27" max="27" width="13.42578125" customWidth="1"/>
    <col min="28" max="28" width="25.85546875" customWidth="1"/>
  </cols>
  <sheetData>
    <row r="1" spans="1:28" x14ac:dyDescent="0.25">
      <c r="A1" t="s">
        <v>295</v>
      </c>
      <c r="B1" t="s">
        <v>296</v>
      </c>
      <c r="C1" t="s">
        <v>76</v>
      </c>
      <c r="D1" t="s">
        <v>297</v>
      </c>
      <c r="E1" t="s">
        <v>298</v>
      </c>
      <c r="F1" t="s">
        <v>83</v>
      </c>
      <c r="G1" t="s">
        <v>299</v>
      </c>
      <c r="H1" t="s">
        <v>300</v>
      </c>
      <c r="I1" t="s">
        <v>301</v>
      </c>
      <c r="J1" t="s">
        <v>302</v>
      </c>
      <c r="K1" t="s">
        <v>303</v>
      </c>
      <c r="L1" t="s">
        <v>304</v>
      </c>
      <c r="M1" t="s">
        <v>305</v>
      </c>
      <c r="N1" t="s">
        <v>306</v>
      </c>
      <c r="O1" s="5" t="s">
        <v>307</v>
      </c>
      <c r="P1" t="s">
        <v>308</v>
      </c>
      <c r="Q1" t="s">
        <v>309</v>
      </c>
      <c r="R1" t="s">
        <v>310</v>
      </c>
      <c r="S1" t="s">
        <v>311</v>
      </c>
      <c r="T1" t="s">
        <v>312</v>
      </c>
      <c r="U1" t="s">
        <v>62</v>
      </c>
      <c r="V1" t="s">
        <v>93</v>
      </c>
      <c r="W1" t="s">
        <v>313</v>
      </c>
      <c r="X1" t="s">
        <v>314</v>
      </c>
      <c r="Y1" t="s">
        <v>315</v>
      </c>
      <c r="Z1" t="s">
        <v>316</v>
      </c>
      <c r="AA1" t="s">
        <v>317</v>
      </c>
      <c r="AB1" t="s">
        <v>104</v>
      </c>
    </row>
    <row r="2" spans="1:28" x14ac:dyDescent="0.25">
      <c r="A2" t="s">
        <v>318</v>
      </c>
      <c r="B2" t="s">
        <v>319</v>
      </c>
      <c r="C2" t="s">
        <v>40</v>
      </c>
      <c r="D2" t="s">
        <v>40</v>
      </c>
      <c r="E2" t="s">
        <v>40</v>
      </c>
      <c r="F2" t="s">
        <v>40</v>
      </c>
      <c r="G2" t="s">
        <v>320</v>
      </c>
      <c r="H2" t="s">
        <v>321</v>
      </c>
      <c r="I2" t="s">
        <v>322</v>
      </c>
      <c r="J2" t="s">
        <v>323</v>
      </c>
      <c r="K2" t="s">
        <v>40</v>
      </c>
      <c r="L2" t="s">
        <v>324</v>
      </c>
      <c r="M2" t="s">
        <v>40</v>
      </c>
      <c r="N2" t="s">
        <v>325</v>
      </c>
      <c r="O2" s="6" t="s">
        <v>40</v>
      </c>
      <c r="P2" t="s">
        <v>326</v>
      </c>
      <c r="Q2" t="s">
        <v>327</v>
      </c>
      <c r="R2" t="s">
        <v>328</v>
      </c>
      <c r="S2" t="s">
        <v>329</v>
      </c>
      <c r="T2" t="s">
        <v>330</v>
      </c>
      <c r="U2" t="s">
        <v>331</v>
      </c>
      <c r="V2" t="s">
        <v>332</v>
      </c>
      <c r="W2" t="s">
        <v>333</v>
      </c>
      <c r="X2" t="s">
        <v>40</v>
      </c>
      <c r="Y2" t="s">
        <v>334</v>
      </c>
      <c r="Z2" t="s">
        <v>335</v>
      </c>
      <c r="AA2" t="s">
        <v>40</v>
      </c>
      <c r="AB2" t="s">
        <v>40</v>
      </c>
    </row>
    <row r="3" spans="1:28" x14ac:dyDescent="0.25">
      <c r="A3" t="s">
        <v>336</v>
      </c>
      <c r="B3" t="s">
        <v>337</v>
      </c>
      <c r="G3" t="s">
        <v>338</v>
      </c>
      <c r="I3" t="s">
        <v>339</v>
      </c>
      <c r="J3" t="s">
        <v>340</v>
      </c>
      <c r="L3" t="s">
        <v>341</v>
      </c>
      <c r="N3" t="s">
        <v>342</v>
      </c>
      <c r="P3" t="s">
        <v>343</v>
      </c>
      <c r="Q3" t="s">
        <v>344</v>
      </c>
      <c r="T3" t="s">
        <v>345</v>
      </c>
      <c r="U3" t="s">
        <v>87</v>
      </c>
      <c r="V3" t="s">
        <v>346</v>
      </c>
      <c r="W3" t="s">
        <v>347</v>
      </c>
      <c r="Z3" t="s">
        <v>348</v>
      </c>
    </row>
    <row r="4" spans="1:28" x14ac:dyDescent="0.25">
      <c r="A4" t="s">
        <v>349</v>
      </c>
      <c r="B4" t="s">
        <v>350</v>
      </c>
      <c r="I4" t="s">
        <v>351</v>
      </c>
      <c r="J4" t="s">
        <v>352</v>
      </c>
      <c r="L4" t="s">
        <v>353</v>
      </c>
      <c r="P4" t="s">
        <v>354</v>
      </c>
      <c r="Q4" t="s">
        <v>355</v>
      </c>
      <c r="T4" t="s">
        <v>356</v>
      </c>
      <c r="U4" t="s">
        <v>357</v>
      </c>
      <c r="V4" t="s">
        <v>358</v>
      </c>
      <c r="Z4" t="s">
        <v>359</v>
      </c>
    </row>
    <row r="5" spans="1:28" x14ac:dyDescent="0.25">
      <c r="A5" t="s">
        <v>360</v>
      </c>
      <c r="B5" t="s">
        <v>361</v>
      </c>
      <c r="I5" t="s">
        <v>362</v>
      </c>
      <c r="J5" t="s">
        <v>363</v>
      </c>
      <c r="L5" t="s">
        <v>364</v>
      </c>
      <c r="P5" t="s">
        <v>365</v>
      </c>
      <c r="Q5" t="s">
        <v>366</v>
      </c>
      <c r="T5" t="s">
        <v>367</v>
      </c>
      <c r="U5" t="s">
        <v>63</v>
      </c>
      <c r="V5" t="s">
        <v>368</v>
      </c>
      <c r="Z5" t="s">
        <v>369</v>
      </c>
    </row>
    <row r="6" spans="1:28" x14ac:dyDescent="0.25">
      <c r="B6" t="s">
        <v>370</v>
      </c>
      <c r="I6" t="s">
        <v>371</v>
      </c>
      <c r="J6" t="s">
        <v>372</v>
      </c>
      <c r="L6" t="s">
        <v>373</v>
      </c>
      <c r="P6" t="s">
        <v>374</v>
      </c>
      <c r="Q6" t="s">
        <v>375</v>
      </c>
      <c r="T6" t="s">
        <v>376</v>
      </c>
      <c r="U6" t="s">
        <v>377</v>
      </c>
      <c r="V6" t="s">
        <v>378</v>
      </c>
    </row>
    <row r="7" spans="1:28" x14ac:dyDescent="0.25">
      <c r="B7" t="s">
        <v>379</v>
      </c>
      <c r="I7" t="s">
        <v>380</v>
      </c>
      <c r="J7" t="s">
        <v>381</v>
      </c>
      <c r="L7" t="s">
        <v>382</v>
      </c>
      <c r="P7" t="s">
        <v>383</v>
      </c>
      <c r="Q7" t="s">
        <v>384</v>
      </c>
      <c r="T7" t="s">
        <v>385</v>
      </c>
      <c r="U7" t="s">
        <v>386</v>
      </c>
      <c r="V7" t="s">
        <v>387</v>
      </c>
    </row>
    <row r="8" spans="1:28" x14ac:dyDescent="0.25">
      <c r="B8" t="s">
        <v>388</v>
      </c>
      <c r="J8" t="s">
        <v>389</v>
      </c>
      <c r="P8" t="s">
        <v>390</v>
      </c>
      <c r="Q8" t="s">
        <v>391</v>
      </c>
      <c r="T8" t="s">
        <v>392</v>
      </c>
      <c r="U8" t="s">
        <v>393</v>
      </c>
      <c r="V8" t="s">
        <v>394</v>
      </c>
    </row>
    <row r="9" spans="1:28" x14ac:dyDescent="0.25">
      <c r="B9" t="s">
        <v>395</v>
      </c>
      <c r="P9" t="s">
        <v>396</v>
      </c>
      <c r="Q9" t="s">
        <v>397</v>
      </c>
      <c r="T9" t="s">
        <v>398</v>
      </c>
      <c r="V9" t="s">
        <v>399</v>
      </c>
    </row>
    <row r="10" spans="1:28" x14ac:dyDescent="0.25">
      <c r="B10" t="s">
        <v>400</v>
      </c>
      <c r="P10" t="s">
        <v>401</v>
      </c>
      <c r="Q10" t="s">
        <v>402</v>
      </c>
      <c r="T10" t="s">
        <v>403</v>
      </c>
      <c r="V10" t="s">
        <v>94</v>
      </c>
    </row>
    <row r="11" spans="1:28" x14ac:dyDescent="0.25">
      <c r="B11" t="s">
        <v>404</v>
      </c>
      <c r="P11" t="s">
        <v>405</v>
      </c>
      <c r="V11" t="s">
        <v>406</v>
      </c>
    </row>
    <row r="12" spans="1:28" x14ac:dyDescent="0.25">
      <c r="B12" t="s">
        <v>407</v>
      </c>
      <c r="P12" t="s">
        <v>408</v>
      </c>
      <c r="V12" t="s">
        <v>409</v>
      </c>
    </row>
    <row r="13" spans="1:28" x14ac:dyDescent="0.25">
      <c r="B13" t="s">
        <v>410</v>
      </c>
      <c r="V13" t="s">
        <v>411</v>
      </c>
    </row>
    <row r="14" spans="1:28" x14ac:dyDescent="0.25">
      <c r="B14" t="s">
        <v>412</v>
      </c>
      <c r="V14" t="s">
        <v>413</v>
      </c>
    </row>
    <row r="15" spans="1:28" x14ac:dyDescent="0.25">
      <c r="B15" t="s">
        <v>414</v>
      </c>
      <c r="V15" t="s">
        <v>415</v>
      </c>
    </row>
    <row r="16" spans="1:28" x14ac:dyDescent="0.25">
      <c r="B16" t="s">
        <v>416</v>
      </c>
      <c r="V16" t="s">
        <v>99</v>
      </c>
    </row>
    <row r="17" spans="2:2" x14ac:dyDescent="0.25">
      <c r="B17" t="s">
        <v>417</v>
      </c>
    </row>
    <row r="18" spans="2:2" x14ac:dyDescent="0.25">
      <c r="B18" t="s">
        <v>418</v>
      </c>
    </row>
    <row r="19" spans="2:2" x14ac:dyDescent="0.25">
      <c r="B19" t="s">
        <v>419</v>
      </c>
    </row>
  </sheetData>
  <pageMargins left="0.7" right="0.7" top="0.75" bottom="0.75" header="0.3" footer="0.3"/>
  <pageSetup orientation="portrait" r:id="rId1"/>
  <tableParts count="28">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7FECF-21B1-4715-A683-210E9C65CA00}">
  <sheetPr codeName="Hoja2"/>
  <dimension ref="A1:R24"/>
  <sheetViews>
    <sheetView topLeftCell="E1" workbookViewId="0">
      <selection activeCell="N2" sqref="N2:O4"/>
    </sheetView>
  </sheetViews>
  <sheetFormatPr baseColWidth="10" defaultColWidth="11.5703125" defaultRowHeight="16.5" x14ac:dyDescent="0.3"/>
  <cols>
    <col min="1" max="1" width="22.42578125" style="1" customWidth="1"/>
    <col min="2" max="2" width="18.140625" style="1" customWidth="1"/>
    <col min="3" max="3" width="35.85546875" style="1" customWidth="1"/>
    <col min="4" max="4" width="60.42578125" style="1" customWidth="1"/>
    <col min="5" max="5" width="21.42578125" style="1" customWidth="1"/>
    <col min="6" max="6" width="37.42578125" style="1" customWidth="1"/>
    <col min="7" max="7" width="20" style="1" customWidth="1"/>
    <col min="8" max="9" width="11.5703125" style="1"/>
    <col min="10" max="10" width="17.140625" style="1" customWidth="1"/>
    <col min="11" max="16" width="11.5703125" style="1"/>
    <col min="17" max="17" width="14.42578125" style="1" customWidth="1"/>
    <col min="18" max="16384" width="11.5703125" style="1"/>
  </cols>
  <sheetData>
    <row r="1" spans="1:18" ht="17.25" thickBot="1" x14ac:dyDescent="0.35">
      <c r="A1" s="1" t="s">
        <v>420</v>
      </c>
      <c r="B1" s="1" t="s">
        <v>421</v>
      </c>
      <c r="C1" s="1" t="s">
        <v>422</v>
      </c>
      <c r="D1" s="1" t="s">
        <v>423</v>
      </c>
      <c r="E1" s="1" t="s">
        <v>424</v>
      </c>
      <c r="F1" s="1" t="s">
        <v>425</v>
      </c>
      <c r="G1" s="1" t="s">
        <v>426</v>
      </c>
      <c r="J1" s="2" t="s">
        <v>427</v>
      </c>
      <c r="K1" s="1" t="s">
        <v>428</v>
      </c>
      <c r="L1" s="3" t="s">
        <v>429</v>
      </c>
      <c r="M1" s="1" t="s">
        <v>428</v>
      </c>
      <c r="N1" s="3" t="s">
        <v>430</v>
      </c>
      <c r="O1" s="1" t="s">
        <v>428</v>
      </c>
      <c r="Q1" s="1" t="s">
        <v>43</v>
      </c>
      <c r="R1" s="1" t="s">
        <v>53</v>
      </c>
    </row>
    <row r="2" spans="1:18" x14ac:dyDescent="0.3">
      <c r="A2" s="1" t="s">
        <v>43</v>
      </c>
      <c r="B2" s="1" t="s">
        <v>431</v>
      </c>
      <c r="C2" s="1" t="s">
        <v>66</v>
      </c>
      <c r="D2" s="1" t="s">
        <v>432</v>
      </c>
      <c r="E2" s="1" t="s">
        <v>48</v>
      </c>
      <c r="F2" s="1" t="s">
        <v>52</v>
      </c>
      <c r="G2" s="1" t="s">
        <v>433</v>
      </c>
      <c r="J2" s="1" t="s">
        <v>434</v>
      </c>
      <c r="K2" s="1">
        <v>3</v>
      </c>
      <c r="L2" s="1" t="s">
        <v>55</v>
      </c>
      <c r="M2" s="1">
        <v>3</v>
      </c>
      <c r="N2" s="1" t="s">
        <v>55</v>
      </c>
      <c r="O2" s="1">
        <v>3</v>
      </c>
      <c r="Q2" s="1" t="s">
        <v>435</v>
      </c>
      <c r="R2" s="1" t="s">
        <v>40</v>
      </c>
    </row>
    <row r="3" spans="1:18" x14ac:dyDescent="0.3">
      <c r="A3" s="1" t="s">
        <v>53</v>
      </c>
      <c r="B3" s="1" t="s">
        <v>38</v>
      </c>
      <c r="C3" s="1" t="s">
        <v>436</v>
      </c>
      <c r="D3" s="1" t="s">
        <v>437</v>
      </c>
      <c r="E3" s="1" t="s">
        <v>438</v>
      </c>
      <c r="F3" s="1" t="s">
        <v>67</v>
      </c>
      <c r="G3" s="1" t="s">
        <v>69</v>
      </c>
      <c r="J3" s="1" t="s">
        <v>54</v>
      </c>
      <c r="K3" s="1">
        <v>2</v>
      </c>
      <c r="L3" s="1" t="s">
        <v>71</v>
      </c>
      <c r="M3" s="1">
        <v>2</v>
      </c>
      <c r="N3" s="1" t="s">
        <v>71</v>
      </c>
      <c r="O3" s="1">
        <v>2</v>
      </c>
      <c r="Q3" s="1" t="s">
        <v>439</v>
      </c>
    </row>
    <row r="4" spans="1:18" x14ac:dyDescent="0.3">
      <c r="B4" s="1" t="s">
        <v>440</v>
      </c>
      <c r="C4" s="1" t="s">
        <v>441</v>
      </c>
      <c r="D4" s="1" t="s">
        <v>442</v>
      </c>
      <c r="E4" s="1" t="s">
        <v>443</v>
      </c>
      <c r="F4" s="1" t="s">
        <v>49</v>
      </c>
      <c r="G4" s="1" t="s">
        <v>444</v>
      </c>
      <c r="J4" s="1" t="s">
        <v>70</v>
      </c>
      <c r="K4" s="1">
        <v>1</v>
      </c>
      <c r="L4" s="1" t="s">
        <v>445</v>
      </c>
      <c r="M4" s="1">
        <v>1</v>
      </c>
      <c r="N4" s="1" t="s">
        <v>445</v>
      </c>
      <c r="O4" s="1">
        <v>1</v>
      </c>
      <c r="Q4" s="1" t="s">
        <v>446</v>
      </c>
    </row>
    <row r="5" spans="1:18" x14ac:dyDescent="0.3">
      <c r="B5" s="1" t="s">
        <v>447</v>
      </c>
      <c r="C5" s="1" t="s">
        <v>448</v>
      </c>
      <c r="D5" s="1" t="s">
        <v>449</v>
      </c>
      <c r="E5" s="1" t="s">
        <v>450</v>
      </c>
      <c r="G5" s="1" t="s">
        <v>451</v>
      </c>
      <c r="Q5" s="1" t="s">
        <v>56</v>
      </c>
    </row>
    <row r="6" spans="1:18" x14ac:dyDescent="0.3">
      <c r="B6" s="1" t="s">
        <v>452</v>
      </c>
      <c r="C6" s="1" t="s">
        <v>453</v>
      </c>
      <c r="D6" s="1" t="s">
        <v>454</v>
      </c>
      <c r="G6" s="1" t="s">
        <v>81</v>
      </c>
    </row>
    <row r="7" spans="1:18" x14ac:dyDescent="0.3">
      <c r="B7" s="1" t="s">
        <v>455</v>
      </c>
      <c r="C7" s="1" t="s">
        <v>456</v>
      </c>
      <c r="D7" s="1" t="s">
        <v>457</v>
      </c>
      <c r="G7" s="1" t="s">
        <v>458</v>
      </c>
    </row>
    <row r="8" spans="1:18" x14ac:dyDescent="0.3">
      <c r="B8" s="1" t="s">
        <v>459</v>
      </c>
      <c r="C8" s="1" t="s">
        <v>460</v>
      </c>
      <c r="D8" s="1" t="s">
        <v>461</v>
      </c>
      <c r="G8" s="1" t="s">
        <v>462</v>
      </c>
    </row>
    <row r="9" spans="1:18" x14ac:dyDescent="0.3">
      <c r="B9" s="1" t="s">
        <v>75</v>
      </c>
      <c r="C9" s="1" t="s">
        <v>45</v>
      </c>
      <c r="D9" s="1" t="s">
        <v>463</v>
      </c>
      <c r="G9" s="1" t="s">
        <v>464</v>
      </c>
    </row>
    <row r="10" spans="1:18" x14ac:dyDescent="0.3">
      <c r="C10" s="1" t="s">
        <v>465</v>
      </c>
      <c r="D10" s="1" t="s">
        <v>466</v>
      </c>
      <c r="G10" s="1" t="s">
        <v>467</v>
      </c>
    </row>
    <row r="11" spans="1:18" x14ac:dyDescent="0.3">
      <c r="C11" s="1" t="s">
        <v>468</v>
      </c>
      <c r="D11" s="1" t="s">
        <v>469</v>
      </c>
      <c r="G11" s="1" t="s">
        <v>470</v>
      </c>
    </row>
    <row r="12" spans="1:18" x14ac:dyDescent="0.3">
      <c r="C12" s="1" t="s">
        <v>471</v>
      </c>
      <c r="D12" s="1" t="s">
        <v>472</v>
      </c>
      <c r="G12" s="1" t="s">
        <v>473</v>
      </c>
    </row>
    <row r="13" spans="1:18" x14ac:dyDescent="0.3">
      <c r="D13" s="1" t="s">
        <v>474</v>
      </c>
      <c r="G13" s="1" t="s">
        <v>92</v>
      </c>
    </row>
    <row r="14" spans="1:18" x14ac:dyDescent="0.3">
      <c r="D14" s="1" t="s">
        <v>475</v>
      </c>
      <c r="G14" s="1" t="s">
        <v>476</v>
      </c>
    </row>
    <row r="15" spans="1:18" x14ac:dyDescent="0.3">
      <c r="D15" s="1" t="s">
        <v>477</v>
      </c>
    </row>
    <row r="16" spans="1:18" x14ac:dyDescent="0.3">
      <c r="D16" s="1" t="s">
        <v>478</v>
      </c>
    </row>
    <row r="17" spans="4:4" x14ac:dyDescent="0.3">
      <c r="D17" s="1" t="s">
        <v>479</v>
      </c>
    </row>
    <row r="18" spans="4:4" x14ac:dyDescent="0.3">
      <c r="D18" s="1" t="s">
        <v>480</v>
      </c>
    </row>
    <row r="19" spans="4:4" x14ac:dyDescent="0.3">
      <c r="D19" s="1" t="s">
        <v>481</v>
      </c>
    </row>
    <row r="20" spans="4:4" x14ac:dyDescent="0.3">
      <c r="D20" s="1" t="s">
        <v>482</v>
      </c>
    </row>
    <row r="21" spans="4:4" x14ac:dyDescent="0.3">
      <c r="D21" s="1" t="s">
        <v>483</v>
      </c>
    </row>
    <row r="22" spans="4:4" x14ac:dyDescent="0.3">
      <c r="D22" s="1" t="s">
        <v>47</v>
      </c>
    </row>
    <row r="23" spans="4:4" x14ac:dyDescent="0.3">
      <c r="D23" s="1" t="s">
        <v>484</v>
      </c>
    </row>
    <row r="24" spans="4:4" x14ac:dyDescent="0.3">
      <c r="D24" s="1" t="s">
        <v>485</v>
      </c>
    </row>
  </sheetData>
  <sortState xmlns:xlrd2="http://schemas.microsoft.com/office/spreadsheetml/2017/richdata2" ref="B2:B9">
    <sortCondition ref="B2:B9"/>
  </sortState>
  <hyperlinks>
    <hyperlink ref="D24" r:id="rId1" tooltip="Acceder a la página" display="https://www.supertransporte.gov.co/index.php/secretaria-general/" xr:uid="{B8AB3890-1C97-4C6D-BDC0-78830997C6A0}"/>
  </hyperlinks>
  <pageMargins left="0.7" right="0.7" top="0.75" bottom="0.75" header="0.3" footer="0.3"/>
  <tableParts count="7">
    <tablePart r:id="rId2"/>
    <tablePart r:id="rId3"/>
    <tablePart r:id="rId4"/>
    <tablePart r:id="rId5"/>
    <tablePart r:id="rId6"/>
    <tablePart r:id="rId7"/>
    <tablePart r:id="rId8"/>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AFC0A8D94A038649801EE02CA5365393" ma:contentTypeVersion="18" ma:contentTypeDescription="Crear nuevo documento." ma:contentTypeScope="" ma:versionID="33217e75d15f40ed9d0beef7d460970e">
  <xsd:schema xmlns:xsd="http://www.w3.org/2001/XMLSchema" xmlns:xs="http://www.w3.org/2001/XMLSchema" xmlns:p="http://schemas.microsoft.com/office/2006/metadata/properties" xmlns:ns2="ee775ac4-e96b-44c0-90aa-10e60fbafb8a" xmlns:ns3="840d2e41-2e98-4c91-b793-c621dc6abde8" targetNamespace="http://schemas.microsoft.com/office/2006/metadata/properties" ma:root="true" ma:fieldsID="e57abd3c3bcc00e648eb8d9f58850c4e" ns2:_="" ns3:_="">
    <xsd:import namespace="ee775ac4-e96b-44c0-90aa-10e60fbafb8a"/>
    <xsd:import namespace="840d2e41-2e98-4c91-b793-c621dc6abde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775ac4-e96b-44c0-90aa-10e60fbafb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Location" ma:index="11" nillable="true" ma:displayName="Location" ma:internalName="MediaServiceLocatio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dbcad680-5a29-4d0b-8086-9ecf1ca567a9"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40d2e41-2e98-4c91-b793-c621dc6abde8"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8ed15514-1468-46f9-a346-6998dd2b1769}" ma:internalName="TaxCatchAll" ma:showField="CatchAllData" ma:web="840d2e41-2e98-4c91-b793-c621dc6abde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Q D A A B Q S w M E F A A C A A g A D 1 1 s W C Q D C w a k A A A A 9 g A A A B I A H A B D b 2 5 m a W c v U G F j a 2 F n Z S 5 4 b W w g o h g A K K A U A A A A A A A A A A A A A A A A A A A A A A A A A A A A h Y 8 x D o I w G I W v Q r r T l p q o I T 9 l Y J V o Y m J c m 1 K h A Y q h x X I 3 B 4 / k F c Q o 6 u b 4 v v c N 7 9 2 v N 0 j H t g k u q r e 6 M w m K M E W B M r I r t C k T N L h T u E Y p h 5 2 Q t S h V M M n G x q M t E l Q 5 d 4 4 J 8 d 5 j v 8 B d X x J G a U S O + W Y v K 9 U K 9 J H 1 f z n U x j p h p E I c D q 8 x n O G I L T F j K 0 y B z B B y b b 4 C m / Y + 2 x 8 I 2 d C 4 o V d c 2 T D b A p k j k P c H / g B Q S w M E F A A C A A g A D 1 1 s 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A 9 d b F g o i k e 4 D g A A A B E A A A A T A B w A R m 9 y b X V s Y X M v U 2 V j d G l v b j E u b S C i G A A o o B Q A A A A A A A A A A A A A A A A A A A A A A A A A A A A r T k 0 u y c z P U w i G 0 I b W A F B L A Q I t A B Q A A g A I A A 9 d b F g k A w s G p A A A A P Y A A A A S A A A A A A A A A A A A A A A A A A A A A A B D b 2 5 m a W c v U G F j a 2 F n Z S 5 4 b W x Q S w E C L Q A U A A I A C A A P X W x Y D 8 r p q 6 Q A A A D p A A A A E w A A A A A A A A A A A A A A A A D w A A A A W 0 N v b n R l b n R f V H l w Z X N d L n h t b F B L A Q I t A B Q A A g A I A A 9 d b F 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C E 5 y g N 9 7 0 S o v T Y w r v E t E d A A A A A A I A A A A A A A N m A A D A A A A A E A A A A C n C V J i O b v W Q l 9 E K r W W B W d E A A A A A B I A A A K A A A A A Q A A A A p E z l f E e f s J c Y J M / u g x x I v V A A A A C R 8 a A z B / 1 5 V x 7 V L 4 5 c M N S M c u 8 m Y D B w z e u c / 1 b b Y j 7 9 M h D L Y R O j A v m 4 y S J O s L c e z 3 q 5 7 W G X S F B P o S e l d r m p U / B 4 I C H K R Q R 1 V M c 5 h / B s k 8 B + N h Q A A A C C / 7 4 V N v s s I t r q O W 5 O G R v 6 7 B 5 x X g = = < / D a t a M a s h u p > 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ee775ac4-e96b-44c0-90aa-10e60fbafb8a">
      <Terms xmlns="http://schemas.microsoft.com/office/infopath/2007/PartnerControls"/>
    </lcf76f155ced4ddcb4097134ff3c332f>
    <TaxCatchAll xmlns="840d2e41-2e98-4c91-b793-c621dc6abde8" xsi:nil="true"/>
  </documentManagement>
</p:properties>
</file>

<file path=customXml/itemProps1.xml><?xml version="1.0" encoding="utf-8"?>
<ds:datastoreItem xmlns:ds="http://schemas.openxmlformats.org/officeDocument/2006/customXml" ds:itemID="{FE7A1080-8C96-48F0-9D38-A4A2FD389EA7}">
  <ds:schemaRefs>
    <ds:schemaRef ds:uri="http://schemas.microsoft.com/sharepoint/v3/contenttype/forms"/>
  </ds:schemaRefs>
</ds:datastoreItem>
</file>

<file path=customXml/itemProps2.xml><?xml version="1.0" encoding="utf-8"?>
<ds:datastoreItem xmlns:ds="http://schemas.openxmlformats.org/officeDocument/2006/customXml" ds:itemID="{102C427D-6BC0-4DE1-8509-56E6EF93EB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775ac4-e96b-44c0-90aa-10e60fbafb8a"/>
    <ds:schemaRef ds:uri="840d2e41-2e98-4c91-b793-c621dc6abd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17EB33F-BB85-46D4-ADDB-1E6AE9291C99}">
  <ds:schemaRefs>
    <ds:schemaRef ds:uri="http://schemas.microsoft.com/DataMashup"/>
  </ds:schemaRefs>
</ds:datastoreItem>
</file>

<file path=customXml/itemProps4.xml><?xml version="1.0" encoding="utf-8"?>
<ds:datastoreItem xmlns:ds="http://schemas.openxmlformats.org/officeDocument/2006/customXml" ds:itemID="{03560594-C664-4860-9E70-3A287FB4FBDA}">
  <ds:schemaRefs>
    <ds:schemaRef ds:uri="http://purl.org/dc/terms/"/>
    <ds:schemaRef ds:uri="840d2e41-2e98-4c91-b793-c621dc6abde8"/>
    <ds:schemaRef ds:uri="http://schemas.microsoft.com/office/2006/documentManagement/types"/>
    <ds:schemaRef ds:uri="http://purl.org/dc/elements/1.1/"/>
    <ds:schemaRef ds:uri="http://schemas.openxmlformats.org/package/2006/metadata/core-properties"/>
    <ds:schemaRef ds:uri="ee775ac4-e96b-44c0-90aa-10e60fbafb8a"/>
    <ds:schemaRef ds:uri="http://schemas.microsoft.com/office/infopath/2007/PartnerControl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ACTIVOS</vt:lpstr>
      <vt:lpstr>CATEGORIAS</vt:lpstr>
      <vt:lpstr>LISTAS</vt:lpstr>
      <vt:lpstr>ACTIVOS!Área_de_impresión</vt:lpstr>
      <vt:lpstr>CATEGORIAS!Criterios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Alejandra Suarez Rojas</dc:creator>
  <cp:keywords/>
  <dc:description/>
  <cp:lastModifiedBy>Ruben Esteban Buitrago Daza</cp:lastModifiedBy>
  <cp:revision/>
  <dcterms:created xsi:type="dcterms:W3CDTF">2022-01-30T18:45:49Z</dcterms:created>
  <dcterms:modified xsi:type="dcterms:W3CDTF">2026-07-14T15:43:06Z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0x010100AFC0A8D94A038649801EE02CA5365393</vt:lpwstr>
  </property>
  <property fmtid="{D5CDD505-2E9C-101B-9397-08002B2CF9AE}" pid="3" name="MediaServiceImageTags">
    <vt:lpwstr/>
  </property>
</Properties>
</file>