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rubenbuitrago\Desktop\activos okk\"/>
    </mc:Choice>
  </mc:AlternateContent>
  <xr:revisionPtr revIDLastSave="0" documentId="13_ncr:1_{4A89010C-EFD5-4F4D-833D-CC04E46053D0}" xr6:coauthVersionLast="47" xr6:coauthVersionMax="47" xr10:uidLastSave="{00000000-0000-0000-0000-000000000000}"/>
  <bookViews>
    <workbookView xWindow="20370" yWindow="-120" windowWidth="21840" windowHeight="13020" xr2:uid="{64F90BB1-783F-4511-85C0-28039D850537}"/>
  </bookViews>
  <sheets>
    <sheet name="ACTIVOS" sheetId="1" r:id="rId1"/>
    <sheet name="CATEGORIAS" sheetId="4" state="hidden" r:id="rId2"/>
    <sheet name="LISTAS" sheetId="2" state="hidden" r:id="rId3"/>
  </sheets>
  <externalReferences>
    <externalReference r:id="rId4"/>
    <externalReference r:id="rId5"/>
    <externalReference r:id="rId6"/>
    <externalReference r:id="rId7"/>
  </externalReferences>
  <definedNames>
    <definedName name="_xlnm._FilterDatabase" localSheetId="0" hidden="1">ACTIVOS!$C$5:$AH$131</definedName>
    <definedName name="_xlnm._FilterDatabase" localSheetId="1" hidden="1">CATEGORIAS!$O$1:$O$2</definedName>
    <definedName name="_xlnm._FilterDatabase" localSheetId="2" hidden="1">LISTAS!$A$1:$F$21</definedName>
    <definedName name="_xlnm.Print_Area" localSheetId="0">ACTIVOS!$A$1:$AH$9</definedName>
    <definedName name="_xlnm.Criteria" localSheetId="1">CATEGORIAS!$O$2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5" i="1" l="1"/>
  <c r="A126" i="1"/>
  <c r="A127" i="1"/>
  <c r="A128" i="1"/>
  <c r="A129" i="1"/>
  <c r="A130" i="1"/>
  <c r="A131" i="1"/>
  <c r="A8" i="1" l="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J124" i="1"/>
  <c r="J123" i="1"/>
  <c r="J122" i="1"/>
  <c r="J121" i="1"/>
  <c r="J120" i="1"/>
  <c r="J119" i="1"/>
  <c r="J118" i="1"/>
  <c r="J117" i="1"/>
  <c r="J116" i="1"/>
  <c r="J115" i="1"/>
  <c r="J114" i="1"/>
  <c r="J113" i="1"/>
  <c r="J112" i="1"/>
  <c r="J111" i="1"/>
  <c r="J110" i="1"/>
  <c r="J109" i="1"/>
  <c r="J108" i="1"/>
  <c r="J107" i="1"/>
  <c r="J106" i="1"/>
  <c r="J105" i="1"/>
  <c r="Y76" i="1" l="1"/>
  <c r="W76" i="1"/>
  <c r="U76" i="1"/>
  <c r="Y75" i="1"/>
  <c r="W75" i="1"/>
  <c r="U75" i="1"/>
  <c r="Y74" i="1"/>
  <c r="W74" i="1"/>
  <c r="U74" i="1"/>
  <c r="D73" i="1"/>
  <c r="Y17" i="1" l="1"/>
  <c r="W17" i="1"/>
  <c r="U17" i="1"/>
  <c r="Y16" i="1"/>
  <c r="W16" i="1"/>
  <c r="U16" i="1"/>
  <c r="Y15" i="1"/>
  <c r="W15" i="1"/>
  <c r="U15" i="1"/>
  <c r="Y14" i="1"/>
  <c r="W14" i="1"/>
  <c r="U14" i="1"/>
  <c r="Y13" i="1"/>
  <c r="W13" i="1"/>
  <c r="U13" i="1"/>
  <c r="Y12" i="1" l="1"/>
  <c r="W12" i="1"/>
  <c r="U12" i="1"/>
  <c r="Y11" i="1"/>
  <c r="W11" i="1"/>
  <c r="U11" i="1"/>
  <c r="Y10" i="1"/>
  <c r="W10" i="1"/>
  <c r="U10" i="1"/>
  <c r="A7" i="1" l="1"/>
</calcChain>
</file>

<file path=xl/sharedStrings.xml><?xml version="1.0" encoding="utf-8"?>
<sst xmlns="http://schemas.openxmlformats.org/spreadsheetml/2006/main" count="3759" uniqueCount="751">
  <si>
    <t>Identificación
(Para diligenciar este formato remítase al Manual Activos de información códigoTIC-MA-004)</t>
  </si>
  <si>
    <t>Clasificación</t>
  </si>
  <si>
    <t>Legalidad</t>
  </si>
  <si>
    <t>No.</t>
  </si>
  <si>
    <t>Tipo de activo</t>
  </si>
  <si>
    <r>
      <t xml:space="preserve">Categoria
</t>
    </r>
    <r>
      <rPr>
        <b/>
        <sz val="8"/>
        <color theme="1" tint="0.34998626667073579"/>
        <rFont val="Arial"/>
        <family val="2"/>
      </rPr>
      <t xml:space="preserve">Categoria a la cual pertenece el activo según lo estipulado en el Registro Único de Series Documentales (RUSD)  </t>
    </r>
  </si>
  <si>
    <r>
      <t xml:space="preserve">Subcategoria
</t>
    </r>
    <r>
      <rPr>
        <b/>
        <sz val="8"/>
        <color theme="1" tint="0.34998626667073579"/>
        <rFont val="Arial"/>
        <family val="2"/>
      </rPr>
      <t>Subcategoría a la cual pertenece el activo según lo estipulado en el Registro Único de Series Documentales (RUSD)</t>
    </r>
  </si>
  <si>
    <r>
      <t xml:space="preserve">Nombre del activo
</t>
    </r>
    <r>
      <rPr>
        <b/>
        <sz val="8"/>
        <color theme="1" tint="0.34998626667073579"/>
        <rFont val="Arial"/>
        <family val="2"/>
      </rPr>
      <t>Identificación del activo dentro del proceso al que pertenece</t>
    </r>
  </si>
  <si>
    <r>
      <t xml:space="preserve">Descripción del activo 
</t>
    </r>
    <r>
      <rPr>
        <b/>
        <sz val="8"/>
        <color theme="1" tint="0.34998626667073579"/>
        <rFont val="Arial"/>
        <family val="2"/>
      </rPr>
      <t>Describir el activo de manera que sea claramente identificable por todos los miembros del proceso</t>
    </r>
  </si>
  <si>
    <t>Asociación del activo en las tablas de retención documental</t>
  </si>
  <si>
    <t>Frecuencia de actualización</t>
  </si>
  <si>
    <r>
      <t xml:space="preserve">Fecha de actualización de la información
</t>
    </r>
    <r>
      <rPr>
        <b/>
        <sz val="8"/>
        <color theme="1" tint="0.499984740745262"/>
        <rFont val="Arial"/>
        <family val="2"/>
      </rPr>
      <t>(dd/mm/aaaa)</t>
    </r>
  </si>
  <si>
    <t>Responsable del activo información</t>
  </si>
  <si>
    <t>Custodio del activo información</t>
  </si>
  <si>
    <t>Idioma</t>
  </si>
  <si>
    <t>Medio de conservación o soporte</t>
  </si>
  <si>
    <t>Ubicación</t>
  </si>
  <si>
    <t>Formato</t>
  </si>
  <si>
    <t>Activo disponible</t>
  </si>
  <si>
    <t>Activo publicado</t>
  </si>
  <si>
    <r>
      <t xml:space="preserve">Confidencialidad
</t>
    </r>
    <r>
      <rPr>
        <b/>
        <sz val="8"/>
        <color theme="2" tint="-0.499984740745262"/>
        <rFont val="Arial"/>
        <family val="2"/>
      </rPr>
      <t>Se refiere a que la información no esté disponible ni sea revelada a individuos, entidades o procesos no autorizados, se definen tres (3) niveles alineados con los tipos de información declarados en la ley 1712 del 2014</t>
    </r>
  </si>
  <si>
    <r>
      <t xml:space="preserve">Integridad
</t>
    </r>
    <r>
      <rPr>
        <b/>
        <sz val="8"/>
        <color theme="2" tint="-0.499984740745262"/>
        <rFont val="Arial"/>
        <family val="2"/>
      </rPr>
      <t>Se refiere a la exactitud y completitud de la información, esta propiedad es la que permite que la información sea precisa, coherente y completa desde su creación hasta su destrucción</t>
    </r>
  </si>
  <si>
    <r>
      <t xml:space="preserve">Disponibilidad
</t>
    </r>
    <r>
      <rPr>
        <b/>
        <sz val="8"/>
        <color theme="2" tint="-0.499984740745262"/>
        <rFont val="Arial"/>
        <family val="2"/>
      </rPr>
      <t>Propiedad de la información que se refiere a que ésta debe ser accesible y utilizable por solicitud de una persona, entidad o proceso autorizado cuando así lo requiera</t>
    </r>
  </si>
  <si>
    <t>Criticidad</t>
  </si>
  <si>
    <r>
      <t xml:space="preserve">¿El activo contiene datos personales?
</t>
    </r>
    <r>
      <rPr>
        <b/>
        <sz val="8"/>
        <color theme="2" tint="-0.499984740745262"/>
        <rFont val="Arial"/>
        <family val="2"/>
      </rPr>
      <t>Indicar si el activo de información contiene datos personales.</t>
    </r>
  </si>
  <si>
    <t>Indique el tipo de dato personal</t>
  </si>
  <si>
    <r>
      <t xml:space="preserve">Excepción Ley 1712 de 2014
</t>
    </r>
    <r>
      <rPr>
        <b/>
        <sz val="8"/>
        <color theme="2" tint="-0.499984740745262"/>
        <rFont val="Arial"/>
        <family val="2"/>
      </rPr>
      <t>Este campo no aplica si la confidencialidad del activo es público</t>
    </r>
  </si>
  <si>
    <t>Fundamento</t>
  </si>
  <si>
    <r>
      <t xml:space="preserve">Tipo de excepción
</t>
    </r>
    <r>
      <rPr>
        <b/>
        <sz val="8"/>
        <color theme="2" tint="-0.499984740745262"/>
        <rFont val="Arial"/>
        <family val="2"/>
      </rPr>
      <t>Se indica si la excepción aplica para toda la información del activo o solo una parte.</t>
    </r>
  </si>
  <si>
    <t>Plazo de clasificación</t>
  </si>
  <si>
    <r>
      <t xml:space="preserve">Fecha de actualización
</t>
    </r>
    <r>
      <rPr>
        <b/>
        <sz val="8"/>
        <color theme="1" tint="0.499984740745262"/>
        <rFont val="Arial"/>
        <family val="2"/>
      </rPr>
      <t>(dd/mm/aaaa)</t>
    </r>
  </si>
  <si>
    <r>
      <rPr>
        <b/>
        <sz val="8"/>
        <rFont val="Arial"/>
        <family val="2"/>
      </rPr>
      <t>Clasificado en TRD</t>
    </r>
    <r>
      <rPr>
        <b/>
        <sz val="8"/>
        <color theme="1" tint="0.34998626667073579"/>
        <rFont val="Arial"/>
        <family val="2"/>
      </rPr>
      <t xml:space="preserve">
Se indica si el activo reportado se encuentra clasificado en las tablas de retención documental.
Tiene las opciones SI/NO</t>
    </r>
  </si>
  <si>
    <r>
      <t xml:space="preserve">Serie / SubSerie
</t>
    </r>
    <r>
      <rPr>
        <b/>
        <sz val="8"/>
        <color theme="2" tint="-0.499984740745262"/>
        <rFont val="Arial"/>
        <family val="2"/>
      </rPr>
      <t>Si en la casilla anterior se marco la opción SI, se debe indicar la serie o subserie con la cual se encuentra registrada en la TRD.
De lo contrario el campo se reporta como N/A</t>
    </r>
  </si>
  <si>
    <t>Fisica</t>
  </si>
  <si>
    <t>Electrónica/ Digital</t>
  </si>
  <si>
    <t>Disponibilidad</t>
  </si>
  <si>
    <t>Constitucional/Legal</t>
  </si>
  <si>
    <t>Jurídico</t>
  </si>
  <si>
    <t>Información</t>
  </si>
  <si>
    <t>HISTORIA_ LABORALES</t>
  </si>
  <si>
    <t>NO APLICA</t>
  </si>
  <si>
    <t>Historias laborales</t>
  </si>
  <si>
    <t>Contienen toda la información que se produce durante la vinculación y la trayectoria laboral de los servidores públicos.</t>
  </si>
  <si>
    <t>SI</t>
  </si>
  <si>
    <t>502-20 HISTORIAS
502-20.01 HISTORIAS LABORALES</t>
  </si>
  <si>
    <t>POR SOLICITUD</t>
  </si>
  <si>
    <t>Grupo Talento Humano</t>
  </si>
  <si>
    <t>Oficina de Tecnologías de la Información y las Comunicaciones</t>
  </si>
  <si>
    <t>ESPAÑOL</t>
  </si>
  <si>
    <t>FÍSICO - ELECTRÓNICO/DIGITAL</t>
  </si>
  <si>
    <t>Gabeteros en la sede BURO 25, piso 1</t>
  </si>
  <si>
    <t>Talento_Humano (502_thumano (\\172.16.1.200))\GESTIÓN DOCUMENTAL_TALENTO HUMANO</t>
  </si>
  <si>
    <t>FÍSICO</t>
  </si>
  <si>
    <t>NO</t>
  </si>
  <si>
    <t>PÚBLICA CLASIFICADA</t>
  </si>
  <si>
    <t>ALTA</t>
  </si>
  <si>
    <t>SENSIBLE</t>
  </si>
  <si>
    <t xml:space="preserve">Artículo 18
a) El derecho de toda persona a la intimidad, bajo las limitaciones propias que impone la condición de servidor público, en concordancia con lo estipulado por el artículo 24 de la Ley 1437 de 2011.
</t>
  </si>
  <si>
    <t>Ley 1581 de 2012 
Decreto 1377 de 2013</t>
  </si>
  <si>
    <t>La historia laboral contiene datos personales de carácter privado y sensible que no pueden ser divulgados sin la autorización del titular</t>
  </si>
  <si>
    <t>Total</t>
  </si>
  <si>
    <t>Ilimitado</t>
  </si>
  <si>
    <t>MANUALES</t>
  </si>
  <si>
    <t xml:space="preserve"> MANUALES DE PROCESOS Y PROCEDIMIENTOS</t>
  </si>
  <si>
    <t>ANUAL</t>
  </si>
  <si>
    <t>ELECTRÓNICO/DIGITAL</t>
  </si>
  <si>
    <t>HOJA DE CÁLCULO</t>
  </si>
  <si>
    <t>PÚBLICA</t>
  </si>
  <si>
    <t>MEDIA</t>
  </si>
  <si>
    <t>Software</t>
  </si>
  <si>
    <t>ASISTENCIA_TECNICA</t>
  </si>
  <si>
    <t>HEINSOHN Human Capital Management</t>
  </si>
  <si>
    <t>Software desarrollado para el proceso de nómina, el cual lo simplifica y hace más eficiente.</t>
  </si>
  <si>
    <t>502-29 NOMINA</t>
  </si>
  <si>
    <t>URL Sistema: http://musca/m4richwebnet.html?
URL Portal Pruebas: http://musca:81/sse_generico/generico_login.jsp</t>
  </si>
  <si>
    <t>BASES DE DATOS</t>
  </si>
  <si>
    <t>Contiene datos personales de carácter privado y sensible que no pueden ser divulgados sin la autorización del titular</t>
  </si>
  <si>
    <t>COMPROBANTES_CONTABLES</t>
  </si>
  <si>
    <t>Planta de personal</t>
  </si>
  <si>
    <t>Los servidores públicos que conforman la entidad, clasificados por dependencia y cargo.</t>
  </si>
  <si>
    <t>Talento_Humano (502_thumano (\\172.16.1.200))</t>
  </si>
  <si>
    <t xml:space="preserve"> MANUALES ESPECÍFICOS DE FUNCIONES, REQUISITOS Y COMPETENCIAS LABORALES</t>
  </si>
  <si>
    <t>TEXTO</t>
  </si>
  <si>
    <t>PLANES</t>
  </si>
  <si>
    <t xml:space="preserve"> PLAN ESTRATÉGICO INSTITUCIONAL</t>
  </si>
  <si>
    <t xml:space="preserve"> PLANES OPERATIVOS ANUALES (POA)</t>
  </si>
  <si>
    <t>RESOLUCIONES</t>
  </si>
  <si>
    <t>ACCIONES_CONSTITUCIONALES</t>
  </si>
  <si>
    <t>ACTAS</t>
  </si>
  <si>
    <t>AUDITORIAS</t>
  </si>
  <si>
    <t>CERTIFICACIONES</t>
  </si>
  <si>
    <t>COMUNICACIONES_OFICIALES</t>
  </si>
  <si>
    <t>CONCEPTOS</t>
  </si>
  <si>
    <t>CONTRATOS</t>
  </si>
  <si>
    <t>CONVENIOS</t>
  </si>
  <si>
    <t>CORRESPONDENCIA</t>
  </si>
  <si>
    <t>DECLARACIONES_TRIBUTARIAS</t>
  </si>
  <si>
    <t>DERECHOS_PETICION</t>
  </si>
  <si>
    <t>ESTADOS_FINANCIEROS</t>
  </si>
  <si>
    <t>HISTORIAS_LABORALES</t>
  </si>
  <si>
    <t>INFORMES</t>
  </si>
  <si>
    <t>INSTRUMENTOS_ARCHIVISTICOS</t>
  </si>
  <si>
    <t>INSTRUMENTOS_CONTROL</t>
  </si>
  <si>
    <t>LIBROS</t>
  </si>
  <si>
    <t>LIBROS_CONTABLES</t>
  </si>
  <si>
    <t>PLANES_DE_TRANSFERENCIA_DOCUMENTALES</t>
  </si>
  <si>
    <t>PQRS</t>
  </si>
  <si>
    <t>PROCESOS_DISCIPLINARIOS</t>
  </si>
  <si>
    <t>PROGRAMAS</t>
  </si>
  <si>
    <t>PROYECTOS</t>
  </si>
  <si>
    <t xml:space="preserve"> ACCIONES DE CUMPLIMIENTO</t>
  </si>
  <si>
    <t xml:space="preserve"> ACTAS DE COMITÉ INTERNO DE ARCHIVO</t>
  </si>
  <si>
    <t xml:space="preserve"> CONSECUTIVOS DE COMUNICACIONES OFICIALES ENVIADAS</t>
  </si>
  <si>
    <t xml:space="preserve"> CONCEPTOS JURÍDICOS</t>
  </si>
  <si>
    <t xml:space="preserve"> CONTRATOS DE ARRENDAMIENTO</t>
  </si>
  <si>
    <t xml:space="preserve"> CONVENIOS CON PERSONA JURÍDICA SIN ÁNIMO DE LUCRO</t>
  </si>
  <si>
    <t xml:space="preserve"> DECLARACIONES DE ACTIVOS EN EL EXTERIOR</t>
  </si>
  <si>
    <t xml:space="preserve"> ESTADOS FINANCIEROS DE PROPÓSITO ESPECIAL</t>
  </si>
  <si>
    <t xml:space="preserve"> INFORMES A ENTES DE CONTROL</t>
  </si>
  <si>
    <t xml:space="preserve"> BANCOS TERMINOLÓGICOS DE SERIES Y SUBSERIES DOCUMENTALES</t>
  </si>
  <si>
    <t xml:space="preserve"> INSTRUMENTOS DE CONTROL DE COMUNICACIONES OFICIALES</t>
  </si>
  <si>
    <t xml:space="preserve"> LIBROS DE REGISTRO DE PARTICIPACIÓN CIUDADANA</t>
  </si>
  <si>
    <t xml:space="preserve"> LIBRO DE SOCIOS Y ACCIONISTAS</t>
  </si>
  <si>
    <t xml:space="preserve"> MANUALES DE ÉTICA Y BUEN GOBIERNO</t>
  </si>
  <si>
    <t xml:space="preserve"> PLANES DE AUDITORIA</t>
  </si>
  <si>
    <t xml:space="preserve"> PLANES DE TRANSFERENCIAS DOCUMENTALES PRIMARIAS</t>
  </si>
  <si>
    <t>PROCESOS DE CONCILIACIÓN</t>
  </si>
  <si>
    <t xml:space="preserve"> PROGRAMAS ANUALES DE AUDITORIA</t>
  </si>
  <si>
    <t xml:space="preserve"> ACCIONES DE GRUPO</t>
  </si>
  <si>
    <t xml:space="preserve"> ACTAS DE ELIMINACIÓN DOCUMENTAL</t>
  </si>
  <si>
    <t xml:space="preserve"> CONSECUTIVOS DE COMUNICACIONES OFICIALES RECIBIDAS</t>
  </si>
  <si>
    <t xml:space="preserve"> CONTRATOS DE COMODATO</t>
  </si>
  <si>
    <t xml:space="preserve"> CONVENIOS DE COOPERACIÓN ESPECIAL</t>
  </si>
  <si>
    <t xml:space="preserve"> DECLARACIONES DE GRAVAMEN A LOS MOVIMIENTOS FINANCIEROS</t>
  </si>
  <si>
    <t xml:space="preserve"> ESTADOS FINANCIEROS DE PROPÓSITO GENERAL</t>
  </si>
  <si>
    <t xml:space="preserve"> INFORMES DE AUDITORIA DEL SISTEMA DE GESTIÓN DE CALIDAD</t>
  </si>
  <si>
    <t xml:space="preserve"> CUADROS DE CLASIFICACIÓN DOCUMENTAL - CCD</t>
  </si>
  <si>
    <t xml:space="preserve"> LIBRO DIARIO</t>
  </si>
  <si>
    <t xml:space="preserve"> PLANES DE MEJORAMIENTO INSTITUCIONAL</t>
  </si>
  <si>
    <t xml:space="preserve"> PLANES DE TRANSFERENCIAS DOCUMENTALES SECUNDARIAS</t>
  </si>
  <si>
    <t xml:space="preserve"> PROGRAMAS DE BIENESTAR SOCIAL</t>
  </si>
  <si>
    <t xml:space="preserve"> ACCIONES DE TUTELA</t>
  </si>
  <si>
    <t xml:space="preserve"> ACTAS DE COMISIÓN DE PERSONAL</t>
  </si>
  <si>
    <t xml:space="preserve"> CONTRATOS DE CONSULTORÍA</t>
  </si>
  <si>
    <t xml:space="preserve"> CONVENIOS DE COOPERACIÓN INTERNACIONAL</t>
  </si>
  <si>
    <t xml:space="preserve"> DECLARACIONES DE IMPUESTO SOBRE LAS VENTAS – IVA</t>
  </si>
  <si>
    <t xml:space="preserve"> INFORMES DE RENDICIÓN DE CUENTA FISCAL</t>
  </si>
  <si>
    <t xml:space="preserve"> INVENTARIOS DOCUMENTALES DE ARCHIVO CENTRAL</t>
  </si>
  <si>
    <t xml:space="preserve"> LIBRO MAYOR</t>
  </si>
  <si>
    <t xml:space="preserve"> MANUALES DE GOBIERNO EN LÍNEA</t>
  </si>
  <si>
    <t xml:space="preserve"> PLANES DE CONSERVACIÓN DOCUMENTAL</t>
  </si>
  <si>
    <t xml:space="preserve"> PROGRAMAS PEDAGÓGICOS TRANSVERSALES</t>
  </si>
  <si>
    <t xml:space="preserve"> ACCIONES POPULARES</t>
  </si>
  <si>
    <t xml:space="preserve"> ACTAS DE COMITÉ DE CONVIVENCIA LABORAL</t>
  </si>
  <si>
    <t xml:space="preserve"> CONTRATOS DE OBRA</t>
  </si>
  <si>
    <t xml:space="preserve"> CONVENIOS DE COOPERACIÓN NACIONAL</t>
  </si>
  <si>
    <t xml:space="preserve"> DECLARACIONES DE RENTA Y COMPLEMENTARIOS</t>
  </si>
  <si>
    <t xml:space="preserve"> INFORMES EJECUTIVOS ANUALES DE EVALUACIÓN AL SISTEMA DE  CONTROL INTERNO</t>
  </si>
  <si>
    <t xml:space="preserve"> INVENTARIOS DOCUMENTALES DE ARCHIVO DE GESTIÓN</t>
  </si>
  <si>
    <t xml:space="preserve"> LIBRO DE INGRESOS</t>
  </si>
  <si>
    <t xml:space="preserve"> PLANES DE PRESERVACIÓN DIGITAL A LARGO PLAZO</t>
  </si>
  <si>
    <t xml:space="preserve"> PROGRAMAS DE PROMOCIÓN DE CONTROL SOCIAL</t>
  </si>
  <si>
    <t xml:space="preserve"> ACTAS DE COMITÉ PARITARIO DE SALUD Y SEGURIDAD EN EL TRABAJO - COPASST</t>
  </si>
  <si>
    <t xml:space="preserve"> CONTRATOS DE PRESTACIÓN DE SERVICIOS</t>
  </si>
  <si>
    <t xml:space="preserve"> CONVENIOS DE ORGANIZACIÓN O ASOCIACIÓN</t>
  </si>
  <si>
    <t xml:space="preserve"> DECLARACIONES DE RETENCIONES EN LA FUENTE</t>
  </si>
  <si>
    <t xml:space="preserve"> INFORMES PORMENORIZADOS DEL ESTADO DE CONTROL INTERNO</t>
  </si>
  <si>
    <t xml:space="preserve"> PLANES INSTITUCIONALES DE ARCHIVOS – PINAR</t>
  </si>
  <si>
    <t xml:space="preserve"> LIBROS DE CUENTAS POR PAGAR</t>
  </si>
  <si>
    <t xml:space="preserve"> MANUALES DEL SISTEMA DE GESTIÓN AMBIENTAL</t>
  </si>
  <si>
    <t xml:space="preserve"> PLANES ANUALES DE EMPLEOS VACANTES</t>
  </si>
  <si>
    <t xml:space="preserve"> ACTAS DE COMITÉ INSTITUCIONAL DE DESARROLLO ADMINISTRATIVO</t>
  </si>
  <si>
    <t xml:space="preserve"> CONTRATOS DE SUMINISTROS</t>
  </si>
  <si>
    <t xml:space="preserve"> CONVENIOS INTERADMINISTRATIVOS</t>
  </si>
  <si>
    <t xml:space="preserve"> DECLARACIONES DEL IMPUESTO AL PATRIMONIO</t>
  </si>
  <si>
    <t xml:space="preserve"> INFORMES TRIMESTRALES DEL COMITÉ DE CONVIVENCIA LABORAL</t>
  </si>
  <si>
    <t xml:space="preserve"> PROGRAMAS DE GESTIÓN DOCUMENTAL - PGD</t>
  </si>
  <si>
    <t xml:space="preserve"> LIBROS DE GASTOS</t>
  </si>
  <si>
    <t xml:space="preserve"> MANUALES DEL SISTEMA DE GESTIÓN DE CALIDAD</t>
  </si>
  <si>
    <t xml:space="preserve"> PLANES ANUALES DE INCENTIVOS INSTITUCIONALES</t>
  </si>
  <si>
    <t xml:space="preserve"> ACTAS DE COMITÉ INSTITUCIONAL DE GESTIÓN Y DESEMPEÑO</t>
  </si>
  <si>
    <t xml:space="preserve"> CONVENIOS INTERINSTITUCIONALES</t>
  </si>
  <si>
    <t xml:space="preserve"> INFORMES DE GESTIÓN DE INDICADORES</t>
  </si>
  <si>
    <t xml:space="preserve"> TABLAS DE CONTROL DE ACCESO</t>
  </si>
  <si>
    <t xml:space="preserve"> LIBROS DE LEGALIZACIÓN DEL GASTO</t>
  </si>
  <si>
    <t xml:space="preserve"> MANUALES DE CONVIVENCIA ESCOLAR</t>
  </si>
  <si>
    <t xml:space="preserve"> PLANES DE TRABAJO ANUAL DEL SISTEMA DE GESTIÓN DE SEGURIDAD Y SALUD EN EL TRABAJO – SG - SST</t>
  </si>
  <si>
    <t xml:space="preserve"> ACTAS DE COMISIÓN ACCIDENTAL</t>
  </si>
  <si>
    <t xml:space="preserve"> INFORMES DE SOLICITUDES DE ACCESO A INFORMACIÓN</t>
  </si>
  <si>
    <t xml:space="preserve"> TABLAS DE RETENCIÓN DOCUMENTAL -TRD</t>
  </si>
  <si>
    <t xml:space="preserve"> LIBROS DE REGISTRO DE RESERVAS PRESUPUESTALES</t>
  </si>
  <si>
    <t xml:space="preserve"> PLANES INSTITUCIONALES DE CAPACITACIÓN - PIC</t>
  </si>
  <si>
    <t xml:space="preserve"> ACTAS DE COMISIÓN PERMANENTE</t>
  </si>
  <si>
    <t xml:space="preserve"> INFORMES TRIMESTRALES DE SEGUIMIENTO AL MODELO INTEGRADO DE PLANEACIÓN Y CONTROL - MIPG</t>
  </si>
  <si>
    <t xml:space="preserve"> TABLAS DE VALORACIÓN DOCUMENTAL - TVD</t>
  </si>
  <si>
    <t xml:space="preserve"> LIBROS DE VIGENCIAS FUTURAS</t>
  </si>
  <si>
    <t xml:space="preserve"> ACTAS DE SESIÓN DE PLENARIA</t>
  </si>
  <si>
    <t xml:space="preserve"> INFORMES DE COMISIÓN ACCIDENTAL</t>
  </si>
  <si>
    <t xml:space="preserve"> PLANES ANTICORRUPCIÓN Y ATENCIÓN AL CIUDADANO</t>
  </si>
  <si>
    <t xml:space="preserve"> ACTAS DE ASAMBLEAS DE PADRES DE FAMILIA</t>
  </si>
  <si>
    <t xml:space="preserve"> INFORMES DE COMISIÓN PERMANENTE</t>
  </si>
  <si>
    <t xml:space="preserve"> PLANES DE ACCIÓN INSTITUCIONAL</t>
  </si>
  <si>
    <t xml:space="preserve"> ACTAS DEL COMITÉ ESCOLAR DE CONVIVENCIA</t>
  </si>
  <si>
    <t xml:space="preserve"> PLANES DE GESTIÓN DEL RIESGO</t>
  </si>
  <si>
    <t xml:space="preserve"> ACTAS DEL CONSEJO ACADÉMICO</t>
  </si>
  <si>
    <t xml:space="preserve"> PLANES DEL SISTEMA DE GESTIÓN AMBIENTAL</t>
  </si>
  <si>
    <t xml:space="preserve"> ACTAS DEL CONSEJO DE ESTUDIANTES</t>
  </si>
  <si>
    <t xml:space="preserve"> PLANES DE ESTUDIO</t>
  </si>
  <si>
    <t xml:space="preserve"> ACTAS DEL CONSEJO DE PADRES</t>
  </si>
  <si>
    <t xml:space="preserve"> ACTAS DEL CONSEJO DIRECTIVO</t>
  </si>
  <si>
    <t xml:space="preserve"> ACTAS DE MESAS DE PARTICIPACIÓN DE VÍCTIMAS</t>
  </si>
  <si>
    <t xml:space="preserve"> ACTAS DE COMITÉ DE COORDINACIÓN DEL SISTEMA DE CONTROL INTERNO</t>
  </si>
  <si>
    <t>OPCIONES SI-NO</t>
  </si>
  <si>
    <t>TIPO DE ACTIVO</t>
  </si>
  <si>
    <t>FRECUENCIA DE ACTUALIZACIÓN</t>
  </si>
  <si>
    <t>AREAS</t>
  </si>
  <si>
    <t>IDIOMA</t>
  </si>
  <si>
    <t>MEDIO DE CONSERVACIÓN O SOSPORTE</t>
  </si>
  <si>
    <t>FORMATO</t>
  </si>
  <si>
    <t xml:space="preserve">Confidencialidad </t>
  </si>
  <si>
    <t>Columna1</t>
  </si>
  <si>
    <t xml:space="preserve">Integridad </t>
  </si>
  <si>
    <t xml:space="preserve">Disponibilidad </t>
  </si>
  <si>
    <t>Hardware</t>
  </si>
  <si>
    <t>Control Interno Disciplinario</t>
  </si>
  <si>
    <t>CORREO ELECTRÓNICO</t>
  </si>
  <si>
    <t>PÚBLICA RESERVADA</t>
  </si>
  <si>
    <t>PÚBLICO</t>
  </si>
  <si>
    <t>BIENAL</t>
  </si>
  <si>
    <t>Despacho del Superintendente de Transporte</t>
  </si>
  <si>
    <t>INGLÉS</t>
  </si>
  <si>
    <t>SEMI_PRIVADO</t>
  </si>
  <si>
    <t xml:space="preserve">Infraestructura Crítica Cibernética Nacional </t>
  </si>
  <si>
    <t>BIMESTRAL</t>
  </si>
  <si>
    <t>Despacho del Superintendente Delegado Concesiones e Infraestructura</t>
  </si>
  <si>
    <t>LENGUA DE SEÑAS</t>
  </si>
  <si>
    <t>PRESENTACIÓN</t>
  </si>
  <si>
    <t>BAJA</t>
  </si>
  <si>
    <t>PRIVADO</t>
  </si>
  <si>
    <t>Instalaciones</t>
  </si>
  <si>
    <t>CUATRIENAL</t>
  </si>
  <si>
    <t>Despacho del Superintendente Delegado de Puertos</t>
  </si>
  <si>
    <t>LENGUAS ROMANCES O GITANA</t>
  </si>
  <si>
    <t>GRÁFICOS</t>
  </si>
  <si>
    <t>Intangible</t>
  </si>
  <si>
    <t>CUATRIMESTRAL</t>
  </si>
  <si>
    <t>Despacho del Superintendente Delegado Tránsito y Transporte Terrestre</t>
  </si>
  <si>
    <t>Recurso Humano</t>
  </si>
  <si>
    <t>DIARIA</t>
  </si>
  <si>
    <t>Despacho Superintendente Delegado la Protección de Usuarios del Sector Transporte</t>
  </si>
  <si>
    <t>AUDIO</t>
  </si>
  <si>
    <t>Servicio</t>
  </si>
  <si>
    <t>MENSUAL</t>
  </si>
  <si>
    <t>Dirección Administrativa</t>
  </si>
  <si>
    <t>VIDEO</t>
  </si>
  <si>
    <t>Dirección de Investigaciones de Concesiones e Infraestructura</t>
  </si>
  <si>
    <t>ANIMACIÓN</t>
  </si>
  <si>
    <t>SEMANAL</t>
  </si>
  <si>
    <t>Dirección de Investigaciones de Puertos</t>
  </si>
  <si>
    <t>COMPRESIÓN</t>
  </si>
  <si>
    <t>SEMESTRAL</t>
  </si>
  <si>
    <t>Dirección de Investigaciones de Tránsito y Transporte Terrestre</t>
  </si>
  <si>
    <t>PAPEL</t>
  </si>
  <si>
    <t>TRIMESTRAL</t>
  </si>
  <si>
    <t>Dirección de Investigaciones la Protección de Usuarios del Sector Transporte</t>
  </si>
  <si>
    <t>INTANGIBLE</t>
  </si>
  <si>
    <t>Dirección de Prevención, Promoción y Atención a Usuarios Sector Transporte</t>
  </si>
  <si>
    <t>Dirección de Promoción y Prevención en Concesiones e Infraestructura</t>
  </si>
  <si>
    <t>FISICO</t>
  </si>
  <si>
    <t>Dirección de Promoción y Prevención en Puertos</t>
  </si>
  <si>
    <t>Dirección Financiera</t>
  </si>
  <si>
    <t>Dirección Promoción y Prevención en Tránsito y Transporte Terrestre</t>
  </si>
  <si>
    <t>Gestión Documental</t>
  </si>
  <si>
    <t>Oficina Asesora de Planeación</t>
  </si>
  <si>
    <t>Oficina Asesora Jurídica</t>
  </si>
  <si>
    <t>Oficina de Control Interno</t>
  </si>
  <si>
    <t>Relacionamiento con el Ciudadano</t>
  </si>
  <si>
    <t>Secretaría General</t>
  </si>
  <si>
    <t>Universo vigilados_ DTT  OATs</t>
  </si>
  <si>
    <t>Corresponde a toda la información sensible de los vigilados de la Delegatira de Tránsito ( modalidades Organismos de Apoyo a las Autoridades de Tránsito OAATs)</t>
  </si>
  <si>
    <t>https://supertransporte.sharepoint.com/:x:/s/DireccinPyPTTT/ESO4MypDoRZLg4PiiNcfUbkB69IE7Pz5RgL8VwgdjQ2Y2w?e=t9PSsu</t>
  </si>
  <si>
    <t>ARTÍCULO 18
a) El derecho de toda persona a la intimidad, bajo las limitaciones propias que impone la condición de servidor público, en concordancia con lo estipulado por el artículo 24 de la Ley 1437 de 2011.
2015.)
b) El derecho de toda persona a la vida, la salud o la seguridad
c) Los secretos comerciales, industriales y profesionales</t>
  </si>
  <si>
    <t>Ley 1581 de 2012
Ley 256 de 1996: La Decisión 486 de 2000</t>
  </si>
  <si>
    <t>Contiene información relevante para la entidad a nivel de proceso, adicional datos personales que no pueden ser entregados sin la autorización del titular</t>
  </si>
  <si>
    <t>TOTAL</t>
  </si>
  <si>
    <t>10 AÑOS</t>
  </si>
  <si>
    <t>Universo vigilados_ DTT OT_ATs</t>
  </si>
  <si>
    <t>Corresponde a toda la información sensible de los vigilados de la Delegatira de Tránsito ( modalidades Autoridades y Organismos   de Tránsito OT-AT)</t>
  </si>
  <si>
    <t>https://supertransporte.sharepoint.com/:x:/s/DireccinPyPTTT/EaQhLLGeb6tOj6nBLNUuzroBmYpkKQkbzUetYsc9ta4boA?e=Ahbdp2</t>
  </si>
  <si>
    <t xml:space="preserve">Universo vigilados_ DTT CG_PC_MX_ES </t>
  </si>
  <si>
    <t>Corresponde a toda la información sensible de los vigilados de la Delegatira de Tránsito ( modalidades CG_ES_MX_PC_TER_MAS_DES_CARR)</t>
  </si>
  <si>
    <t>https://supertransporte.sharepoint.com/:x:/r/sites/DireccinPyPTTT/_layouts/15/Doc.aspx?sourcedoc=%7B3591C48A-765A-45F5-A6B6-94FE09D03553%7D&amp;file=Universo%20vigilados_%20DTT%20CG_PC_MX_ES%202026.xlsx&amp;action=default&amp;mobileredirect=true</t>
  </si>
  <si>
    <t>PROCESOS DE INVESTIGACIONES ADMINISTRATIVAS</t>
  </si>
  <si>
    <t>Contiene la actuación surtida en cada caso, de acuerdo a la etapa procesal en la que se encuentre la investigación (inicio de investigación, apertura, alegatos, decisiones, recursos, entre otros).</t>
  </si>
  <si>
    <t xml:space="preserve"> 640 - 26</t>
  </si>
  <si>
    <t xml:space="preserve">Bodega montevideo, aereo montain </t>
  </si>
  <si>
    <t xml:space="preserve"> https://orfeo.supertransporte.gov.co/login.php</t>
  </si>
  <si>
    <t>ART.:19                          e) El debido proceso y la igualdad de las partes en los procesos judiciales</t>
  </si>
  <si>
    <t>ARTÍCULO 15 DE LA CONSTITUCIÓN POLÍTICA / LEY 1712/2014 / LEY 1581 DE 2012.</t>
  </si>
  <si>
    <t>Datos personales, Estados e información contable y financiera</t>
  </si>
  <si>
    <t>Parcial</t>
  </si>
  <si>
    <t>10 años</t>
  </si>
  <si>
    <t>INFORMES DE CONTROL</t>
  </si>
  <si>
    <t>Toda la información que se recuade en ejercicio de la función de control por parte de la Dirección de investigaciones.</t>
  </si>
  <si>
    <t xml:space="preserve"> 640 - 39</t>
  </si>
  <si>
    <t xml:space="preserve"> https://orfeo.supertransporte.gov.co/login.php
https://sgdea.supertransporte.gov.co/BPMComplementPortal/Portal/Login</t>
  </si>
  <si>
    <t>ART.:18 .c) Los secretos comerciales, industriales y profesionales</t>
  </si>
  <si>
    <t xml:space="preserve">Datos personales, Estados e información contable y financiera. </t>
  </si>
  <si>
    <t>DERECHOS DE PETICIÓN</t>
  </si>
  <si>
    <t>Peticiones, requerimientos, solicitudes de información allegadas a la Dirección y sus respectivas respuestas</t>
  </si>
  <si>
    <t xml:space="preserve"> 640 – 30 </t>
  </si>
  <si>
    <t>Datos personales, Estados e información contable y financiera. Y en caso de solicitarlo el vigilado respectivo.</t>
  </si>
  <si>
    <t>CUADRO DE CASOS DETALLADOS DIRECCIÓN DE INVESTIGACIONES DE PUERTOS</t>
  </si>
  <si>
    <t>Contiene la descricpicón de los que se encuentran en sede de la Dirección.</t>
  </si>
  <si>
    <t>N/A</t>
  </si>
  <si>
    <t>No aplica</t>
  </si>
  <si>
    <t>https://supertransporte-my.sharepoint.com/:x:/r/personal/irinadaza_supertransporte_gov_co/Documents/01.%20Casos%20activos/CasosActivosDIP%20(1).xlsx?d=we2d064494ea9448792518b4a27616d4e&amp;csf=1&amp;web=1&amp;e=ebWIC5</t>
  </si>
  <si>
    <t>Contiene relación detallada de los casos asignados a los abogados, por lo tanto la información allí contenida es relevante para  la Dirección (Documento de trabajo interno)</t>
  </si>
  <si>
    <t>EXPEDIENTES VIRTUALES DE LOS PROCESOS ADMINISTRATIVOS</t>
  </si>
  <si>
    <t xml:space="preserve">Contiene todas las actuaciones administrativas adelantadas dentro del proceso administrativo sancionatorio. </t>
  </si>
  <si>
    <t xml:space="preserve"> https://orfeo.supertransporte.gov.co/login.php
https://sgdea.supertransporte.gov.co/BPMComplementPortal/Portal/Login
https://supertransporte.sharepoint.com/:f:/s/RepositoriodeexpedientesdelaDireccindeInvestigacionesdePuertos/IgA_yaUfXyTjRYbFVUCYcaKbATvUvMGku-UovfhEagqU9nk?e=AkzveK</t>
  </si>
  <si>
    <t>Procesos de Investigaciones administrativas (Expedientes Digitales)</t>
  </si>
  <si>
    <t>910-26
911-26</t>
  </si>
  <si>
    <t>Sensible - Datos personales de los usuarios inmersos en las pqrs, insumos con los que se aperturan las investigaciones</t>
  </si>
  <si>
    <t xml:space="preserve">Derechos de Peticion </t>
  </si>
  <si>
    <t>Derechos de Peticion</t>
  </si>
  <si>
    <t>910-30
911-30
912-30</t>
  </si>
  <si>
    <t>Si</t>
  </si>
  <si>
    <t>Informes de vigilancia e inspeccion</t>
  </si>
  <si>
    <t>910
912</t>
  </si>
  <si>
    <t>Sensible - Datos personales de los vigilados, fotos, firmas y numeros de identificacion, insumos con los que se aperturan las investigaciones</t>
  </si>
  <si>
    <t>SWITCHES</t>
  </si>
  <si>
    <t>Dispositivo para interconectar y compartir en red servicios de Internet, aplicaciones, impresoras y todo dispositivos  que tengan tarjeta de red, en las areas de la entidad (Switch de piso)</t>
  </si>
  <si>
    <t>Superintendencia de Transporte sede principal</t>
  </si>
  <si>
    <t>ARTÍCULO 18
literal c) Los secretos comerciales, industriales y profesionales</t>
  </si>
  <si>
    <t>Ley 256 de 1996: La Decisión 486 de 2000</t>
  </si>
  <si>
    <t>El componente tecnológico solo es accesible para el grupo TICS teniendo en cuenta la operabilidad de este</t>
  </si>
  <si>
    <t>SERVIDORES FÍSICO (Hyperconvergencia)</t>
  </si>
  <si>
    <t>Servidores Fisicos que presta servicios de virtualizacion</t>
  </si>
  <si>
    <t>SAN</t>
  </si>
  <si>
    <t>Unidades de almacenamiento para virtualizacion.</t>
  </si>
  <si>
    <t>SERVIDORES FÍSICO DELL 830</t>
  </si>
  <si>
    <t>Servidor Fisico tipo blade para virtualizacion</t>
  </si>
  <si>
    <t>SERVIDOR FÍSICO DELL M620</t>
  </si>
  <si>
    <t>Servidor Fisico repositorio temporal de archivos</t>
  </si>
  <si>
    <t>FIREWALL</t>
  </si>
  <si>
    <t>Dispositivo fisico que permite gestionar y filtrar el trafico entrante y saliente de internet</t>
  </si>
  <si>
    <t>AUTENTICADOR DE RED</t>
  </si>
  <si>
    <t>Dispositivo fisico para administración de autenticacion y acceso</t>
  </si>
  <si>
    <t>SOLUCIÓN DE SEGURIDAD ANALYZER</t>
  </si>
  <si>
    <t>Dispositivo fisico para gestión y análisis de logs, genera de manera automatizada informes</t>
  </si>
  <si>
    <t>SOLUCIÓN DE SEGURIDAD DE ACCESO A LA RED</t>
  </si>
  <si>
    <t>Dispositivo Fisico  paraidentificar cada dispositivo que esté en la red y facilita su segmentación, proporcionando a cada dispositivo acceso solo a aquellos servicios autorizados</t>
  </si>
  <si>
    <t>SOLUCIÓN DE SEGURIDAD PARA PROTECCIÓN DE LAS APLICACIONES</t>
  </si>
  <si>
    <t>Dispisitivo fisico (Firewall) especializado de Aplicaciones Web, protegiendo contra amenazas sobre la capa de aplicación.</t>
  </si>
  <si>
    <t>SOLUCIÓN DE SEGURIDAD  PARA PUNTOS DE ACCESO</t>
  </si>
  <si>
    <t>Dispositivo Fisico dispositivos para compartir servicios por una conexión inalámbrica entre equipos (local o internet)</t>
  </si>
  <si>
    <t>ARQUITECTURA DE ALMACENAMIENTO DELL</t>
  </si>
  <si>
    <t>Dispositivo Fisico para almacenamiento</t>
  </si>
  <si>
    <t>Ley 256 de 1996: La Decisión 486 de 2000
Ley 1581 de 2012</t>
  </si>
  <si>
    <t>SERVIDORES SALA DE AUDIENCIAS</t>
  </si>
  <si>
    <t>Sistema de sala de audiencias.</t>
  </si>
  <si>
    <t>APPLIANCE FISICO DE DISCOS DUROS</t>
  </si>
  <si>
    <t>Dispositivo fisico que permite gestionar los arreglos RAID y generación de copias de seguridad</t>
  </si>
  <si>
    <t>LIBRERÍA DE CINTAS PARA ALMACENAR COPIAS DE SEGURIDAD</t>
  </si>
  <si>
    <t>Dispositivo fisico que almacena las copias de seguridad</t>
  </si>
  <si>
    <t>AIRE ACONDICIONADO</t>
  </si>
  <si>
    <t>Dispositivos que permiten mantener refrigerados los centros de cableado y el centro de datos. (precisión, mecanico y portable)</t>
  </si>
  <si>
    <t>UPS</t>
  </si>
  <si>
    <t>Sistemas de alimentación ininterrumpida en caso de corte electrico</t>
  </si>
  <si>
    <t>GABINETES AUTOCONTENIDOS</t>
  </si>
  <si>
    <t>Almacenan los servidores y unidades de almacenamiento con control de temperatura y carga electrica de respaldo.</t>
  </si>
  <si>
    <t>GLPI</t>
  </si>
  <si>
    <t>Sistema de seguimiento de incidencias y de solución service desk.</t>
  </si>
  <si>
    <t>172.16.1.112</t>
  </si>
  <si>
    <t>ARTÍCULO 18
literal a) El derecho de toda persona a la intimidad, bajo las limitaciones propias que impone la condición de servidor público, en concordancia con lo estipulado por el artículo 24 de la Ley 1437 de 2011</t>
  </si>
  <si>
    <t>Ley 1581 de 2012
Decreto 1377 de 2013</t>
  </si>
  <si>
    <t>El activo contiene datos personales de carácter semi privados los cuales no pueden ser divulgados sin el consentimiento del titular</t>
  </si>
  <si>
    <t>PARCIAL</t>
  </si>
  <si>
    <t>Documento que contiene las actas de comité de gestión TICS en donde se abordan los temas relacionado con la Oficina</t>
  </si>
  <si>
    <t>110-02</t>
  </si>
  <si>
    <t>https://supertransporte.sharepoint.com/:f:/s/GrupoTics/ErtUo-VOLHBMnP9EvK0lHk0BUUSntysd3LK7iY4aw3vJhA?e=53Y02P</t>
  </si>
  <si>
    <t>ARTÍCULO 18
c) Los secretos comerciales, industriales y profesionales</t>
  </si>
  <si>
    <t>Las actas contienen información relaciona con avances, incidentes, mejoras y temas relevantes para la oficina TIC</t>
  </si>
  <si>
    <t>INVENTARIOS</t>
  </si>
  <si>
    <t>Consolidado que contiene los catalógos de la infrestructura tecnológica, licencias, aplicativos, datos y hardware de la entidad</t>
  </si>
  <si>
    <t>110-25</t>
  </si>
  <si>
    <t>https://supertransporte.sharepoint.com/sites/GrupoTics-PETI/Documentos%20compartidos/Forms/AllItems.aspx?id=%2Fsites%2FGrupoTics%2DPETI%2FDocumentos%20compartidos%2FPETI%2FCATALOGOS%20TI%2FVersi%C3%B3n%20Final&amp;viewid=badc090c%2D4eae%2D4d2b%2Db972%2D2c1a44464cbf&amp;CT=1647357755596&amp;OR=OWA%2DNT&amp;CID=81bd7e3c%2Dc214%2D8eeb%2D9759%2D0bf092522c6a</t>
  </si>
  <si>
    <t>Contiene licenciamiento, direccionamiento IP y datos de infraestructura TI que no puede ser divulgada</t>
  </si>
  <si>
    <t xml:space="preserve"> DERECHOS PETICION</t>
  </si>
  <si>
    <t>Respues a las solicitudes que llegan a la Oficina TICS</t>
  </si>
  <si>
    <t>110-30</t>
  </si>
  <si>
    <t xml:space="preserve">orfeo.supertransporte.gov.co
</t>
  </si>
  <si>
    <t>Contiene datos personales del peticionario</t>
  </si>
  <si>
    <t>REGISTROS</t>
  </si>
  <si>
    <t>Registro de cuentas de usuario</t>
  </si>
  <si>
    <t>110-36</t>
  </si>
  <si>
    <t>https://supertransporte.sharepoint.com/:x:/r/sites/GrupoTics-SolicituddeUsuarios/_layouts/15/Doc.aspx?sourcedoc=%7BA285585D-E51B-42E0-AA1F-B352779CDCDC%7D&amp;file=SOLICITUD+DE+CREACI%C3%93N+DE+USUARIO.xlsx&amp;action=default&amp;mobileredirect=true&amp;wdOrigin=TEAMS-ELECTRON.teams.files&amp;wdExp=TEAMS-CONTROL&amp;wdhostclicktime=1648650977409&amp;isSPOFile=1</t>
  </si>
  <si>
    <t>Contiene datos personales del usuario a quien se le esta solicitando la creación de usuario institucional</t>
  </si>
  <si>
    <t>PLATAFORMA OFFICE 365</t>
  </si>
  <si>
    <t>Es la plataforma de productividad, comunicación y colaboración alojada en la nube que agrupa las principales herramientas de mayor valor y en su versión más reciente. Gracias a la eficacia de estos servicios online , la organización, independientemente de su tamaño, puede reducir tiempo y costes.
Dentro del paquete de Offfice 365 contamos con los siguientes servicios:
1. One Drive
2. Sharepoint
3. Teams
4. Outlook - Correo
5. Forms
6. Project
7. Planner
8. Suite Office</t>
  </si>
  <si>
    <t>Bajo el dominio supertransporte.gov.co
Plataforma office 365
www.office365.com</t>
  </si>
  <si>
    <t>Contiene información allegada a los buzones institucionales el cual solo puede ser relevante para la persona o preceso que lo recibe, adicional la configuración del correo electrónico, reglas de seguridad y apuntamientos que al ser revelados pueden generar riesgos sobre el servicio.
Así como el trabajo colaborativo en los servicios como onedrive, shrepoint y teams</t>
  </si>
  <si>
    <t xml:space="preserve">VIGIA </t>
  </si>
  <si>
    <t>Sistema Misional de la Superintendencia Transporte, a través del cual ejerce las funciones de Supervisión, Vigilancia y Control a las Empresas habilitadas registradas como Vigilados, en las modalidades: Terrestre Automotor, Aéreo, Marítimo, fluvial, carretero, férreo e infraestructura</t>
  </si>
  <si>
    <t xml:space="preserve">spt-ora-scan|172.16.2.55|172.16.2.56|172.16.2.57
Service Name: VIGIAPRO.supertransporte.local </t>
  </si>
  <si>
    <t>ARTÍCULO 18
b) El derecho de toda persona a la vida, la salud o la seguridad
literal c) Los secretos comerciales, industriales y profesionales</t>
  </si>
  <si>
    <t>Contiene el servicio, configuración y data del sistema misional de la Entidad, el cual no puede ser conocido en su totalidad por terceros no autorizados. La información divulgada sin autorización puede ser contemplada como violación a la normatividad aplicable vigente</t>
  </si>
  <si>
    <t>SISTEMA DE GESTIÓN DOCUMENTAL ORFEO (Consulta)</t>
  </si>
  <si>
    <t>Sistema que almacena y gestiona de manera centralizada  la información institucional</t>
  </si>
  <si>
    <t>172.16.1.32</t>
  </si>
  <si>
    <t xml:space="preserve">ARTÍCULO 18
b) El derecho de toda persona a la vida, la salud o la seguridad
</t>
  </si>
  <si>
    <t xml:space="preserve">Cojunto de datos estructurados que contiene la información de las bases de datos de los sistemas de información que son administrados por la superintendencia de Transporte. 
</t>
  </si>
  <si>
    <t>172.16.2.52
172.16.2.50
172.16.2.19
172.16.1.238
172.16.1.107
172.16.1.32</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</si>
  <si>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</si>
  <si>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Contiene datos personales y configuraciones relacionadas con las bases de datos que se encuentran en custodia de la Entidad, su divulgación puede generar afectación a los terceros que se encuentran registrados y a la entidad</t>
  </si>
  <si>
    <t>CENTRO DE DATOS</t>
  </si>
  <si>
    <t>Espacio fisico en donde se encuentra la infraestructura tecnológica</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</si>
  <si>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
literal c) Los secretos comerciales, industriales y profesionales</t>
  </si>
  <si>
    <t>Ley 256 de 1996: La Decisión 486 de 2000
Ley 1581 de 2012
Decreto 1377 de 2013</t>
  </si>
  <si>
    <t>El espacio físico contiene la infraestructura tal como dispositivos de almacenamiento, servidores y demás equipos que permiten la funcionalidad</t>
  </si>
  <si>
    <t>CENTRO DE CABLEADO</t>
  </si>
  <si>
    <t>Espacio físico en donde se encuentran los disposiitvos de conexión a la red</t>
  </si>
  <si>
    <t>El espacio físico contiene la los dispositivos de operabilidad para la red institucional</t>
  </si>
  <si>
    <t xml:space="preserve">DIRECTORIO ACTIVO </t>
  </si>
  <si>
    <t>Es un servicio establecido en uno o varios servidores en donde se crean objetos tales como usuarios, equipos o grupos, con el objetivo de administrar los inicios de sesión en los equipos conectados a la red, así como también la administración de políticas en toda la red.</t>
  </si>
  <si>
    <t>172.16.1.49/50</t>
  </si>
  <si>
    <t xml:space="preserve">INTRANET </t>
  </si>
  <si>
    <t>Portal interno que permite la accesibilidad a través del dominio institucional, la cual ofrece el servicio de publicación de información de interes interno</t>
  </si>
  <si>
    <t>INTRANET.SUPERTRANSPORTE.GOV.CO</t>
  </si>
  <si>
    <t>RED PRIVADA VIRTUAL -VPN</t>
  </si>
  <si>
    <t>Este servicio ofrece una extensión segura de la red local mediante la creacipion de un tunel sobre la red pública de internet. Este servicio es requerido para conectarse desde fuera de la entidad a cualquier sistema de información o aplicación.</t>
  </si>
  <si>
    <t>179.1.128.194</t>
  </si>
  <si>
    <t>El componente tecnológico de servicio solo es accesible para los administradores de la plataforma teniendo en cuenta la operabilidad de este</t>
  </si>
  <si>
    <t>CONECTIVIDAD</t>
  </si>
  <si>
    <t>Este servicio ofrece la gestión del conjunto de elementos de tecnología que permite la conexión dela totalidad de los equipos (cómputo, servidores, firewall, portátiles) de la Supertransporte a redes WAN y LAN incluyendo internet.</t>
  </si>
  <si>
    <t>179.1.128.197</t>
  </si>
  <si>
    <t>El componente tecnológico de servicio solo es accesible para los administradores de la plataforma teniendo en cuenta la operabilidad  y configuración de este</t>
  </si>
  <si>
    <t>MATRIZ DE PROCESOS ADMINISTRATIVOS</t>
  </si>
  <si>
    <t>Servicios que permite registrar los procesos administrativos de investigaciones para las Delegaturas y la Oficina Jurídica.</t>
  </si>
  <si>
    <t>http://aplicaciones.supertransporte.gov.co/Investigaciones/app_Login/</t>
  </si>
  <si>
    <t>REPOSITORIO CÓDIGO FUENTE</t>
  </si>
  <si>
    <t>Contiene el cófigo fuente de los desarrollos generados en la Entidad</t>
  </si>
  <si>
    <t>https://dev.azure.com/devops-supertransporte/
https://dev.azure.com/ADev-SuperTransporte/</t>
  </si>
  <si>
    <t>El código del desarrollo solo se encuentra accesible para los desarrolladores de la Entidad</t>
  </si>
  <si>
    <t>SISTEMA DE GESTIÓN DOCUMENTAL - DOZZIER</t>
  </si>
  <si>
    <t>https://sgdea.supertransporte.gov.co/BPMComplementPortal/Portal/Login</t>
  </si>
  <si>
    <t>SIGEP</t>
  </si>
  <si>
    <t>El módulo de  nómina es el sistema mediante el cual se realiza la liquidación, gestión, control y reporte de la nómina de los servidores públicos, integrando la información de talento humano y asegurando el cumplimiento de la normatividad vigente.</t>
  </si>
  <si>
    <t>Ley 1581 de 2012
Decreto 1377 de 2014</t>
  </si>
  <si>
    <t>CARPETA CONTRACTUAL</t>
  </si>
  <si>
    <t>Documentación integral asociada a los procesos contractuales gestionados, correspondientes tanto a la contratación de prestación de servicios como a la adquisición de bienes y servicios.
Dicha documentación se organiza conforme al ciclo de vida del proceso contractual, incorporando los soportes generados en sus diferentes etapas o fases, desde la planeación (incluyendo la identificación de la necesidad, estudios previos y análisis del sector), pasando por la etapa precontractual y de selección del contratista, hasta la formalización, ejecución, seguimiento, supervisión y control del contrato, así como su correspondiente cierre o liquidación</t>
  </si>
  <si>
    <t>https://supertransporte.sharepoint.com/:f:/s/ContratosOTI/IgCdcuJX6iLLRYMmKfr4ivV7AbEk32rj5v61b4poiwdSiko?e=eJKeIf</t>
  </si>
  <si>
    <t xml:space="preserve">SUPERVISIÓN INTELIGENTE </t>
  </si>
  <si>
    <t>Sistema de información diseñado para gestionar de manera eficiente las cuentas de cobro presentadas por los contratistas, permitiendo el registro, revisión, aprobación y trazabilidad de cada solicitud, así como la administración y control de los respectivos certificados de paz y salvo, garantizando el cumplimiento de los requisitos documentales, financieros y contractuales establecidos por la entidad.</t>
  </si>
  <si>
    <t>https://pazysalvo.supertransporte.gov.co/</t>
  </si>
  <si>
    <t>TEMIS</t>
  </si>
  <si>
    <t>Software especifico y creado a la medida que gestiona el proceso de revisión de Expedientes, de acuerdo con el fallo del Consejo de Estado desde la asignación del expediente al abogado hasta la creación de actos administrativos de forma inteligente.</t>
  </si>
  <si>
    <t>Aplicación: ords (baham 172.16.2.70)   
Base de Datos: 172.16.2.50   172.16.2.52</t>
  </si>
  <si>
    <t>FUENTES EXTERNAS (TEMPORADAS ALTAS)</t>
  </si>
  <si>
    <t>Software que permite el registro de los convenios de temporada alta, y adicionalmente facilita el reporte de Despachos de las terminales de transporte terrestre como mecanismo alterno al servicio web (manual).</t>
  </si>
  <si>
    <t>172.16.1.92		
172.16.1.107</t>
  </si>
  <si>
    <t>ESTUDIOS ACTUARIALES</t>
  </si>
  <si>
    <t>Aplicación de modelos estadísticos y matemáticos que permiten medir el pasivo laboral contingente que tienen ciertos vigilados a partir de las obligaciones laborales de sus empleados establecidas por ley. Los documentos relacionados abarcan desde la solicitud de aceptación de estudio actuarial hasta su respuesta de aprobación, corrección y otros documentos relacionados con la actuaria.</t>
  </si>
  <si>
    <t>700 - 18</t>
  </si>
  <si>
    <t>Sede Bodega del Archivo de gestión y Central de la Superintendencia de Transporte.
 Grupo de Sharepoint del tema actuariales donde se guardan las bases y documentos relacionados a los cálculos actuariales</t>
  </si>
  <si>
    <t>https://supertransporte.sharepoint.com/:u:/r/sites/ClculosActuarialesDCeI/SitePages/SCHome.aspx?csf=1&amp;web=1&amp;e=YtyuK9https://supertransporte.sharepoint.com/:u:/r/sites/ClculosActuarialesDCeI/SitePages/SCHome.aspx?csf=1&amp;web=1&amp;e=YtyuK9</t>
  </si>
  <si>
    <t>si</t>
  </si>
  <si>
    <t>SEMI -PRIVADO</t>
  </si>
  <si>
    <t>ARTÍCULO 18. Literal a y c</t>
  </si>
  <si>
    <t>Ley 1581 de 2012
decreto 1377 de 2013</t>
  </si>
  <si>
    <t>El activo contiene datos personales que no pueden ser entregados sin la autorización del titular, de acuerdo con la Ley de protección de datos personales.</t>
  </si>
  <si>
    <t>INFORMES A ENTIDADES DEL ESTADO</t>
  </si>
  <si>
    <t>Información  por competencia de la delegada, con respecto a la gestión, resultados y demás propios de la Superintendencia, solicitada por Entes Externos como Organismos de control, Ramas del Poder Público, Entidades Adscritas, Rendición de cuentas, Ponencias, Presentaciones y/o Comunicaciones.</t>
  </si>
  <si>
    <t>700 – 21.08</t>
  </si>
  <si>
    <t>Sede Bodega del Archivo de gestión y Central de la Superintendencia de Transporte.</t>
  </si>
  <si>
    <t>https://supertransporte.sharepoint.com/:u:/r/sites/Proyectos-InvestigacionesConcesiones/SitePages/SCHome.aspx?csf=1&amp;web=1&amp;e=2OJu3J</t>
  </si>
  <si>
    <t>Ley 1712 de 2014</t>
  </si>
  <si>
    <t>INFORMES DE GESTIÓN INTERNOS</t>
  </si>
  <si>
    <t>Información  por competencia de la delegada, con respecto a gestión, resultados y demás propios de la Delegatura, estos informes son requeridos por las demas areas internas de la  Superintendencia de Transporte.</t>
  </si>
  <si>
    <t>700 – 21.15</t>
  </si>
  <si>
    <t>https://supertransporte.sharepoint.com/:u:/r/sites/Proyectos-InvestigacionesConcesiones/SitePages/SCHome.aspx?csf=1&amp;web=1&amp;e=2OJu3J
https://supertransporte.sharepoint.com/sites/DelegadaConcesionesInfraestructura/Documentos%20compartidos/Forms/AllItems.aspx
https://supertransporte.sharepoint.com/:u:/r/sites/Proyectos-InvestigacionesConcesiones/SitePages/SCHome.aspx?csf=1&amp;web=1&amp;e=bWPhQZ</t>
  </si>
  <si>
    <t>ARTÍCULO 18. Literal a y B</t>
  </si>
  <si>
    <t>DERECHOS DE PETICIÓN (PQRSD)</t>
  </si>
  <si>
    <t>Se relacionan documentos desde:  Queja, reclamación, consulta u otra solicitud, Requerimientos al prestador del servicio, Requerimientos a otros involucrados en el proceso o PQR, Notificación o respuesta al quejoso del trámite o solución de la PQR, Respuesta PQR y/o Traslado por competencia.</t>
  </si>
  <si>
    <t>700-30</t>
  </si>
  <si>
    <t>Despacho del Superintendente Delegado Concesiones e Infraestructura
Dirección de Promoción y Prevención en Concesiones e Infraestructura
Dirección de Investigaciones de Concesiones e Infraetsructura</t>
  </si>
  <si>
    <t>https://supertransporte.sharepoint.com/:u:/r/sites/ProyectoDirInvestigacionesProcesoSancionatorio/SitePages/TrainingHome.aspx?csf=1&amp;web=1&amp;e=RG60hS
https://supertransporte.sharepoint.com/sites/GestinPersonal/SitePages/SCHome.aspx
https://supertransporte.sharepoint.com/:u:/r/sites/DiagnosticocontrolSobrepeso/SitePages/Home.aspx?csf=1&amp;web=1&amp;share=IQBrn4JLaMg0S6HD5CcMgxKKAcgBOuzIaQS6-8QXbGzZKCY&amp;e=bmiLDs</t>
  </si>
  <si>
    <t>PLAN DE ACCIONES DE PROMOCIÓN Y PREVENCIÓNPAPP</t>
  </si>
  <si>
    <t>Base de datos desarrollada para planear, registrar, actualizar y consultar la información pormenorizada sobre las actividades a ejecutar en la Delegatura de Concesiones, desagregando el Plan de accion de promocion y prevencion - PAPP, incluyendo objeto de las actividades (procedimiento), responsables, fechas, recursos necesarios, etc.</t>
  </si>
  <si>
    <t>CARPETA COMPARTIDA, DENOMINADA PGS-2024</t>
  </si>
  <si>
    <t>CARPETAS COMPARTIDAS</t>
  </si>
  <si>
    <t>Estan sujetas a la red local de la Entidad y otras a partir de Teams, en estas se guarda información relacionada con la gestión diaria de acuerdo a la vigilancia e inspección, PQRS, tramites internos del Desapcho y/o procesos de investigación.</t>
  </si>
  <si>
    <t>\\172.16.200\700dconcesiones</t>
  </si>
  <si>
    <t>ARTÍCULO 18. Literal C</t>
  </si>
  <si>
    <t>Los documentos contenidos en las carpetas compartidas hacen referencia a los papeles de trabajo del área, los cuales son de relevancia solo para los colaboradores de esta.</t>
  </si>
  <si>
    <t>Piezas procesales de las investigaciones iniciadas en la Dirección de Investigaciones. Información originada desde las averigauciones preliminnares, resolución de apertura hasta la resolución y/oactuación que determina la decisión de fondo (sanción, archivo).</t>
  </si>
  <si>
    <t>740 - 26</t>
  </si>
  <si>
    <t>https://supertransporte.sharepoint.com/:u:/r/sites/ControlInvestigaciones/SitePages/LearningTeamHome.aspx?csf=1&amp;web=1&amp;e=buqXZu
Carpeta Compartido \\172.16.200\740_iconcesiones</t>
  </si>
  <si>
    <t>ARTÍCULO 18. Literal A, B y C.</t>
  </si>
  <si>
    <t>Ley 1712 de 2014
Ley 1581 de 2012
decreto 1377 de 2013</t>
  </si>
  <si>
    <t>MATRIZ DE PROCESOS ADMINISTRATIVOS GRUPO DE INVESTIGACIONES Y CONTROL</t>
  </si>
  <si>
    <t>Aplicativo desarrollado como base de datos para registrar, actualizar y consultar todas las piezas procesales de las investigaciones iniciadas en la Dirección de Investigaciones. Información relacionadad desde las averigauciones preliminnares, resolución de apertura hasta la resolución y/oactuación que determina la decisión de fondo (sanción, archivo).</t>
  </si>
  <si>
    <t xml:space="preserve">
http://aplicaciones.supertransporte.gov.co/Investigaciones/app_Login/</t>
  </si>
  <si>
    <t>c) Los secretos comerciales, industriales y profesionales</t>
  </si>
  <si>
    <t>El archivo contiene información de seguimiento y control sobre los expedientes, el cual solo es relevante para los procesos institucionales.</t>
  </si>
  <si>
    <t>INFORMES DE INSPECCION</t>
  </si>
  <si>
    <t>Caracterizado como informes de inspección a aquellos tipos documentales que hacen parte de la averiguación preliminar de los casos que llegan a la  Dirección de Investigaciones para estudio de meritos, tales como:
Antecedentes (queja, petición, solicitud de visitas, entre otros).
Acta,  Informe visita de inspección, Grabaciones de audiencia (CD, USB), Testimonios (soportes físicos, CD, USB)., Interrogatorios. (soportes físicos, CD, USB)., Dictamen pericial, Exhibiciones de documentos, Pruebas de oficio, Comunicacione, Oficio y/o informe motivado</t>
  </si>
  <si>
    <t>740 39.03</t>
  </si>
  <si>
    <t>https://supertransporte.sharepoint.com/:u:/r/sites/DIRECCINDEINVESTCONCESIONES/SitePages/Home.aspx?csf=1&amp;web=1&amp;e=0a7NNO</t>
  </si>
  <si>
    <t>ARTÍCULO 18. Literal a, b y c</t>
  </si>
  <si>
    <t>el activo contiene datos personales que no pueden ser entregados sin la autorización del titular, de acuerdo con la Ley de protección de datos personales.</t>
  </si>
  <si>
    <t>Base de Datos  - contratos</t>
  </si>
  <si>
    <t>Contiene los datos del contrato y del contratista</t>
  </si>
  <si>
    <t>Gestión de Gestión Contractual</t>
  </si>
  <si>
    <t>Se encuentra cagada en el Grupo de Gestión Contrractual que esta ubicado en el aplicativo de  teams - Descarga de secop II</t>
  </si>
  <si>
    <t>ARTÍCULO 18</t>
  </si>
  <si>
    <t>Contiene Datos Personales que no pueden ser entregados sin la autorización del titular</t>
  </si>
  <si>
    <t xml:space="preserve">Esta cargado en Daruma </t>
  </si>
  <si>
    <t>GC-FR-017 Autorización de tratamiento de datos personales</t>
  </si>
  <si>
    <t>Autorizaciones suscrita por el futuro contratista a fin que se autorice de acuerdo a la normativa vigente la busque de su información ne las pagians oficiales de los temas tratados en el activo.</t>
  </si>
  <si>
    <t>ARTÍCULO 18
b) El derecho de toda persona a la vida, la salud o la seguridad;</t>
  </si>
  <si>
    <t>N.A.</t>
  </si>
  <si>
    <t>LEGAL</t>
  </si>
  <si>
    <t>Disposición final: Conservación Total.</t>
  </si>
  <si>
    <t>200- 21-03 Informes de Evaluación Plan Anual de Auditoria</t>
  </si>
  <si>
    <t>EVALUACIÓN INDEPENDIENTE DEL ESTADO DE CONTROL INTERNO</t>
  </si>
  <si>
    <t xml:space="preserve">1.20252000019633 Evaluación independiente del estado del sistema de control interno, 
segundo semestre de 2024
2.  20252000065313 Evaluación independiente del estado del sistema de control interno, primer semestre 2025
</t>
  </si>
  <si>
    <t xml:space="preserve">1. 10/03/2025
2. 29/07/2025
</t>
  </si>
  <si>
    <t>S:\OCI_2025\200-21-INFORMES\200-21.03 INFORMES DE EVALUACIONES-PAA\3. Evaluación Independiente del Estado del Sistema de Control Interno</t>
  </si>
  <si>
    <t>INFORMES DE SEGUIMIENTO PAA</t>
  </si>
  <si>
    <t>SEGUIMIENTO CIRCULAR EXTERNA 010 DE 2020 COMISIÓN NACIONAL DEL SERVICIO CIVIL-CNSC</t>
  </si>
  <si>
    <t>1.20252000047493 Informe de seguimiento y verificación al cumplimiento normativo Circular Externa № 010 de 2020 de la Comisión Nacional del Servicio Civil – CNSC.</t>
  </si>
  <si>
    <t>200-21-04 Informes de SeguimientoPlan Anual de Auditoria</t>
  </si>
  <si>
    <t xml:space="preserve">1. 04/06/2025
</t>
  </si>
  <si>
    <t>S:\OCI_2025\200-21-INFORMES\200-21.04 INFORMES DE SEGUIMIENTOS-PAA\CIRCULAR EXTERNA  № 0010 de 2020 COMISIÓN NACIONAL DEL SERVICIO CIVIL – CNSC</t>
  </si>
  <si>
    <t>SEGUIMIENTO AUSTERIDAD EN EL GASTO</t>
  </si>
  <si>
    <t xml:space="preserve">1. 20252000036673 Comunicación informe de seguimiento austeridad del gasto, primer trimestre 2025
2. 20252000066063 Comunicación informe de seguimiento austeridad del gasto, segundo trimestre 2025
3. 20252000099293Comunicación informe de seguimiento a las medidas de austeridad en el gasto, tercer trimestre de 2025.
4. 20262000013093 Informe de seguimiento a las medidas de austeridad del gasto IV  trimestre 2025
</t>
  </si>
  <si>
    <t xml:space="preserve">1. 30/04/2025
2. 30/07/2025
3. 31/10/2025
4. 18/02/2026
</t>
  </si>
  <si>
    <t>S:\OCI_2025\200-21-INFORMES\200-21.04 INFORMES DE SEGUIMIENTOS-PAA\AUSTERIDAD DEL GASTO</t>
  </si>
  <si>
    <t>SEGUIMIENTO DEUDORES MOROSOS</t>
  </si>
  <si>
    <t>1. 20252000115493 Solicitud de información para seguimiento a pasivos contingentes, actividad litigiosa y acreencias a favor de la Entidad (BDME).
2.  20252000121253 Informe de seguimiento a la valoración de los pasivos
contingentes y la actividad litigiosa del Estado, así como la
relación de acreencias a favor de la entidad incluyendo BDME del
período comprendido del 1 de enero al 30 de septiembre de 2025.</t>
  </si>
  <si>
    <t>1. 09/12/2025
2. 19/12/2025</t>
  </si>
  <si>
    <t>S:\OCI_2025\200-21-INFORMES\200-21.04 INFORMES DE SEGUIMIENTOS-PAA\SEGUIMIENTO A PASIVOS CONTIGENTES BDME</t>
  </si>
  <si>
    <t>No Aplica</t>
  </si>
  <si>
    <t>Consecutivo de comunicaciones oficiales enviadas</t>
  </si>
  <si>
    <t>Comunicaciones expedidas por la Superintendencia de Transporte organizadas de acuerdo con el consecutivo.</t>
  </si>
  <si>
    <t>534 - 14 CONSECUTIVO DE COMUNICACIONES OFICIALES 
534-14.02 Consecutivo de comunicaciones oficiales enviadas</t>
  </si>
  <si>
    <t>Archivo de Gestión del Grupo de Gestión Documental</t>
  </si>
  <si>
    <t>Sistema de gestión documental</t>
  </si>
  <si>
    <t>a) El derecho de toda persona a la intimidad, bajo las limitaciones propias que impone la condición de servidor público, en concordancia con lo estipulado por el artículo 24 de la Ley 1437 de 2011.</t>
  </si>
  <si>
    <t>Literal h, del artículo 4 de la  Ley 1581 de 2012.</t>
  </si>
  <si>
    <t xml:space="preserve"> Todas las personas que intervengan en el Tratamiento de datos personales que no tengan la naturaleza de públicos están obligadas a garantizar la reserva de la información.</t>
  </si>
  <si>
    <t>Derechos de Petición del Grupo de Gestión Documental</t>
  </si>
  <si>
    <t>Solicitudes respetuosas realizadas a la entidad, ya sea por motivos de interés general o particular.</t>
  </si>
  <si>
    <t>534 - 30 DERECHOS DE PETICIÓN.</t>
  </si>
  <si>
    <t>Sistema de gestión documental y BK-carpeta compartida-Grupo de Gestión Documental</t>
  </si>
  <si>
    <t>Instrumentos de Control, Registro y Radicación de Correspondencia.</t>
  </si>
  <si>
    <t>Documentación relacionada con los  procedimientos de registro, control, recepción y selección de las comunicaciones de la Entidad.</t>
  </si>
  <si>
    <t xml:space="preserve">534 - 23 INSTRUMENTOS DE CONTROL SISTEMA DE GESTIÓN DOCUMENTAL
534 - 23.04 INSTRUMENTOS DE CONTROL REGISTRO Y RADICACIÓN DE CORRESPONDENCIA. </t>
  </si>
  <si>
    <t>Certificado financiero de estado de cuenta</t>
  </si>
  <si>
    <t>El certificado de Estado de cuenta se generará solamente para los supervisados que se encuentren en mora por concepto de Tasa de Vigilancia, Contribución Especial o Multas Administrativas , en caso contrario se expedirá certificado de Paz y Salvo</t>
  </si>
  <si>
    <t>541-32-04</t>
  </si>
  <si>
    <t>http://aplicaciones.supertransporte.gov.co/ConsolaTaux/GenerarCertificado_Financiero/</t>
  </si>
  <si>
    <t>ARTÍCULO 18. c) Los secretos comerciales, industriales y profesionales</t>
  </si>
  <si>
    <t>Legal: Numeral 5° del Articulo 24 de la ley 1437 del 2011</t>
  </si>
  <si>
    <t>Información Financiera y comercial, en los términos de la Ley Estatutaria (1266 de 2008)</t>
  </si>
  <si>
    <t>Relación paz y salvo y estado de cuenta</t>
  </si>
  <si>
    <t>Se relaciona los paz y salvos y estados de cuentas expedidos como respuesta a las solicitudes allegadas</t>
  </si>
  <si>
    <t>Z:\Cindy Pacheco\2020\TITULO 2022</t>
  </si>
  <si>
    <t>Proyección de titulos- Base Excel L</t>
  </si>
  <si>
    <t xml:space="preserve">Se establece la proyección del titulos especificando el valor aplicado al capital y los intereses de las obligaciones que requieran a cargo del vigilado que tiene con la Superintendencia. </t>
  </si>
  <si>
    <t>Z:\Cindy Pacheco\2020\RELACION PAZ Y SALVO Y ESTADOS DE CUENTA.xlsx</t>
  </si>
  <si>
    <t>Certificado financiero  de Paz y salvo</t>
  </si>
  <si>
    <t>El certificado de Paz y Salvo se generará solamente para los supervisados que se encuentren al día por concepto de Tasa de Vigilancia, Contribución Especial o Multas Administrativas , en caso contrario se expedirá certificado de Estado de Cuenta.</t>
  </si>
  <si>
    <t>FUID</t>
  </si>
  <si>
    <t>Formato Unico de Inventario Documental</t>
  </si>
  <si>
    <t>https://supertransporte.sharepoint.com/:x:/s/CAPACITACINORFEO/EQrF_WnD1dxNrzMLFLxtiQwBn-ExtVxhfO5S2LgEgDMP3g?e=bEE4Co</t>
  </si>
  <si>
    <t>Legal: artículo 27 Ley 594 del 2000.</t>
  </si>
  <si>
    <t>Información  que describe de manera exacta y precisa las series o los asuntos de un fondo documental de la Superintendencia de Transporte.</t>
  </si>
  <si>
    <t>Revisión de Ingresos a los Vigilados</t>
  </si>
  <si>
    <t>Se descarga la información del Vigia y se compara la información de los ingresos por transporte de los vigilados. Además de verificar los anexos estados de resultados y el NIT tenga el valor correcto de acuerdo con los soportes.</t>
  </si>
  <si>
    <t>http://vigia.supertransporte.gov.co/VigiaSSO/pages/index?execution=e1s1</t>
  </si>
  <si>
    <t>Base de Conciliaciones y Sentencias</t>
  </si>
  <si>
    <t>Bases de datos donde se recopila la informacion de las sentencias y conciliaciones judiciales que se han tramitado en la Dirección Financiera</t>
  </si>
  <si>
    <t>\\172.16.1.140\Direccion_Financiera\Natalia Quimbay\Vigencia 2022\03. CONCILIACIONES Y SENTENCIAS</t>
  </si>
  <si>
    <t>Cartera</t>
  </si>
  <si>
    <t>Este informe muestra el movimiento y comportamiento mensual de la cartera.</t>
  </si>
  <si>
    <t>\\172.16.1.140\Direccion_Financiera\CARLOS MOJICA\1. CARTERA\2021</t>
  </si>
  <si>
    <t>Boletin de Deudores Morosos del Estado- BDME</t>
  </si>
  <si>
    <t>Este informe muestra los Vigilados reportados al boletín de deudores morosos del estado.</t>
  </si>
  <si>
    <t>542-07</t>
  </si>
  <si>
    <t>Deterioro</t>
  </si>
  <si>
    <t>Este informe muestra el cálculo del deterioro de la cartera y su comportamiento dentro del semestre.</t>
  </si>
  <si>
    <t>542-09</t>
  </si>
  <si>
    <t>Intereses</t>
  </si>
  <si>
    <t>Este informe muestra el resumen de causación de intereses mensual para reporte a contabilidad</t>
  </si>
  <si>
    <t>Carge de Información</t>
  </si>
  <si>
    <t>El informe la construcción base cargar obligaciones en el consola Taux, para multas administrativas, contribución especial y tasa de vigilancia.</t>
  </si>
  <si>
    <t>Conciliaciones</t>
  </si>
  <si>
    <t>Elaboración de cambio de estados de informacion en consola c-taux sobre las conciliaciones pagadas en la dirección financiera.</t>
  </si>
  <si>
    <t>Repositorio de Consola Taux</t>
  </si>
  <si>
    <t>Es el repositorio de la Consola Taux, donde se relaciona la información del movimiento de los valores registrados por concepto de Tasa de Vigilancia, Contribución Especial de Vigilancia y Multas Administrativas.</t>
  </si>
  <si>
    <t xml:space="preserve">Ordenes de pago
</t>
  </si>
  <si>
    <t>Soportes necesario para pagos a contratistas y proveedores</t>
  </si>
  <si>
    <t>542-36-05</t>
  </si>
  <si>
    <t>http://orfeo.supertransporte.gov.co/login.php</t>
  </si>
  <si>
    <t>Acuerdos de pago</t>
  </si>
  <si>
    <t>Base donde se incluye la relación de la información relacionada con los acuerdos de pago suscritos en la Dirección Financiera.</t>
  </si>
  <si>
    <t>\\172.16.1.140\Direccion_Financiera\DANIELA MENDOZA 2022\BASE ACUERDOS DE PAGO</t>
  </si>
  <si>
    <t>Ficha cobro persuasivo</t>
  </si>
  <si>
    <t>Ficha técnica en la cual se consigna la información relacionada con las gestiones de cobro persuasivo realizadas desde el Grupo de Análisis y Gestión del Recaudo para garantizar el efectivo recaudo de las obligaciones generadas a favor de la Superintendencia de Transporte.</t>
  </si>
  <si>
    <t>https://supertransporte.sharepoint.com/:x:/r/sites/CadenadeValorST/_layouts/15/Doc.aspx?sourcedoc=%7BA2F00273-4B43-435B-AC13-4C57F4EBC8F7%7D&amp;file=GF-FR-005%20Ficha%20cobro%20persuasivo.xlsx&amp;action=default&amp;mobileredirect=true</t>
  </si>
  <si>
    <t>ACTAS DE COMITÉ DE EVALUACIÓN DE BIENES</t>
  </si>
  <si>
    <t>X</t>
  </si>
  <si>
    <t xml:space="preserve">INFORMES DE AUSTERIDAD DEL GASTO </t>
  </si>
  <si>
    <t>PLAN DE AUSTERIDAD</t>
  </si>
  <si>
    <t>CERTIFICACIÓN DE DISPOSICIÓN FINAL DE RESIDUOS</t>
  </si>
  <si>
    <t>CERTIFICACIÓNES DE DISPOSICIÓN FINAL DE RESIDUOS EMITIDOS POR GESTORES AUTORIZADOS</t>
  </si>
  <si>
    <t>PLANES DE GESTIÓN AMBIENTAL</t>
  </si>
  <si>
    <t>INFORMES DE DESEMPEÑO AMBIENTAL</t>
  </si>
  <si>
    <t>SEGUIMIENTO FINANCIERO</t>
  </si>
  <si>
    <t>CONTROL DEL ESTADO DE LOS CONTRATOS DE BIENES Y SERVICIOS</t>
  </si>
  <si>
    <t>INFORME ANUAL DE INVENTARIO</t>
  </si>
  <si>
    <t>INVENTARIO</t>
  </si>
  <si>
    <t>INVENTARIO ENTIDAD BIENES MUEBLES E INTANGIBLES</t>
  </si>
  <si>
    <t>Fuid.</t>
  </si>
  <si>
    <t>Formato Unico de Inventario Documental.</t>
  </si>
  <si>
    <t>ACCIONES ORDINARIAS: ACCIÓN DE NULIDAD Y RESTABLECIMIENTO DEL DERECHO, REPARACIÓN DIRECTA, ACCIONES DE LESIVIDAD, ACCIONES LABORALES, ACCIONES DE REPETICIÓN, ACCIONES CONTRACTUALES, Y ACCIONES PENALES</t>
  </si>
  <si>
    <t>ACCIÓN DE NULIDAD Y RESTABLECIMIENTO DEL DERECHO: Es un medio de control de naturaleza subjetiva, individual, temporal y desistible, a través del cual se solicita por quien se crea afectado o lesionado con ocasion a la expedicion de acto administrativo presuntamente visiado, la nulidad de ese acto, y en consecuencia, se restablezca su derecho o se repare el daño causado. REPARACIÓN DIRECTA: Es un medio de control de naturaleza subjetiva, individual, temporal y desistible, a través del cual la persona qeu se crea afectada o lesionada, podrá solicitar directamente ante la jurisdiccion de lo contencioso administrativo, la reparacion del daño causado, así como el reconocimiento de las indemnizaciones que correspondan. ACCIONES DE LESIVIDAD: A través de esta acción el Estado y las entidades publicas pueden acudir a los jueces para impugnar sus propias decisiones. ACCIONES LABORALES: Mecanismos a traés del cual los funcionarios y colaboradores de las entidades hacen valer sus derechos cuando estos se vean afectados. ACCIONES DE REPETICIÓN: Es la facultad que tiene el Estado de repetir contra sus funcionarios o exfuncionarios, cuando, como consecuencia de su conducta, haya sido condenado judicialmente a reparar los daños causados a los ciudadanos. ACCIONES CONTRACTUALES: Atráves de estas acciones se dirimen controversias derivadas de los contratos estatales o hechos de ejecucion o cumplimiento, ya sea que se declare la existencia, nulidad de un contrato, que se hagan las declaraciones, condenas o restituciones consecuenciales. ACCIONES PENALES: Son aquellas denunicas presentadas ante la Fiscalía Gneral de Nacion con ocasion a la comision de un delito por parte de un servidor público o particular.</t>
  </si>
  <si>
    <t>300 - 01.02</t>
  </si>
  <si>
    <t>ARCHIVO CENTRAL</t>
  </si>
  <si>
    <t>https://ekogui.defensajuridica.gov.co/Pages/inicio_bop.aspx</t>
  </si>
  <si>
    <t>ARTÍCULO 18 Ley 1712 de 2014: a) El derecho de toda persona a la intimidad, bajo las limitaciones propias que impone la condición de servidor público, en concordancia con lo estipulado por el artículo 24 de la Ley 1437 de 2011 . ARTÍCULO 19 Ley 1712 de 2014:e) El debido proceso y la igualdad de las partes en los procesos judiciales;f) La administración efectiva de la justicia</t>
  </si>
  <si>
    <t xml:space="preserve">ARTÍCULO 97, 138, 140, 141, 142 Y 164 DEL CÓDIGO DE PROCEDIMIENTO ADMINISTRATIVO Y CONTENCIOSO ADMINISTRATIVO. ARTÍCULO 397 DEL CÓDIGO PENAL Y SIGUIENTES.  </t>
  </si>
  <si>
    <t xml:space="preserve">En caso tan de conocerse y/o exponerse la informacion contenida en las decisiones tomadas frente a las solicitudes de conciliación podria tener afectacion en la parte legal, finenciera y personas de la enrtidad. De igual forma, podría representar  afectaciones legales y financieras que se conociera la información consignada en las acciones, dependiendo de cada caso. Finalmente, podría generar repercusiones legales y disciplinarias para los abogados contratistas y/o funcionarios que no acaten el deber de confidencialidad. </t>
  </si>
  <si>
    <t>AUTOS</t>
  </si>
  <si>
    <t xml:space="preserve">Es un mandato judicial o acto administrativo, segun la autoridad que lo expida, a través del cual se profieren sobre una situacion (mandamiento de pago, decreta medida cautelar, resuelve excepciones, abre periodo probatorio, resuelve recurso de reposicion, modifica mandamiento de pago, ordena seguir adelante con la ejecucion, suspende el proceso, concede acuerdo de pago, decreta el incumplimiento al acuerdo de pago, liquida y aprueba el credito, levanta medida cautelar, revoca mandamiento de pago, termina proceso de cobro, archivos de diligencias, ordena devolucion de titulo de deposito judicial </t>
  </si>
  <si>
    <t>https://sgdea.supertransporte.gov.co/BPMComplementPortal/Portal/Login
https://www.ramajudicial.gov.co/web/tribunal-superior-de-santa-rosa-de-viterbo/consulta-de-procesos 
https://ekogui.defensajuridica.gov.co/Pages/inicio_bop.aspx.</t>
  </si>
  <si>
    <t>Decreto 2420 de 2015</t>
  </si>
  <si>
    <t>Los efectos del conocimiento público de los autos pueden variar y dependerán de cada caso, pero en principio, puede suponer un riesgo legal.</t>
  </si>
  <si>
    <t>1 AÑO</t>
  </si>
  <si>
    <t>PODERES</t>
  </si>
  <si>
    <t>Documento mediante el cual se le otorga poder a los apoderados de la entidad para actuar dentro de los procesos judiciales y extrajudiciales que se inician en contra de la entidad. En realidad se trata de un contrato de representación.</t>
  </si>
  <si>
    <t xml:space="preserve">      </t>
  </si>
  <si>
    <t>ARTÍCULO 74 CÓDIGO GENERAL DEL PROCESO</t>
  </si>
  <si>
    <t>El conocimiento de los poderes otorgados a abogados contratistas o funcionarios podría afectar las tácticas de defensa, el desarrollo de los procesos y podría tener un impacto legal en cada proceso.</t>
  </si>
  <si>
    <t>ILIMITADA</t>
  </si>
  <si>
    <t>SENTENCIAS</t>
  </si>
  <si>
    <t>Decisión tomada por un juez de la republica en el cual se resuelve el pleito y expone las consecuiencias de esa decisión</t>
  </si>
  <si>
    <t>CÓDIGO GENERAL DEL PROCESO</t>
  </si>
  <si>
    <t>En principio las sentencias pueden ser consultadas por la ciudadanía, dependiendo del caso. Sin embargo, el impacto financiero y legal que podría tener una decisión judicial para la Entidad varia en cada caso y por ende, su contenido en principio debe ser únicamente conocido por las partes</t>
  </si>
  <si>
    <t>DEMANDAS</t>
  </si>
  <si>
    <t>Escrito presentado ante los jueces de la republica, mediante el cual se pretende el reconocimiento de derechos por parte de una contraparte (demandado), quien puede ser persona natural y/o juridica</t>
  </si>
  <si>
    <t>ARTÍCULO 82 Y 391 DEL CÓDIGO GENERAL DEL PROCESO</t>
  </si>
  <si>
    <t>En el marco de las acciones judiciales que existen, podrían superoponerse diferentes intereses de las partes. En esa medida, en principio el conocimiento de las pretensiones y de las acciones que se conozcan, bien sea, la entidad demandada o demandante, deben ser conocidas únciamente por las partes intervinientes. Los efectos del conocimiento público de ellas pueden variar y dependerán de cada caso.</t>
  </si>
  <si>
    <t xml:space="preserve">ACTAS DE COMITE DE CARTERA Y DEPURACION CONTABLE </t>
  </si>
  <si>
    <t xml:space="preserve">RESOLUCIONES </t>
  </si>
  <si>
    <t xml:space="preserve">Documento que funge como constancia de reunión de los miembros del Comité de Cartera, a través del cual de consigna el desarrollo de la reunión y las decisiones adoptadas durante esta, para la posterior expedición de acto administrativo.  </t>
  </si>
  <si>
    <t>310  - 02.05</t>
  </si>
  <si>
    <t>CARPETAS DE GESTION - SEDE BURO</t>
  </si>
  <si>
    <t>2 AÑOS</t>
  </si>
  <si>
    <t>301 - 32.02</t>
  </si>
  <si>
    <t>CONCEPTOS JURÍDICOS</t>
  </si>
  <si>
    <t>Posicion oficial de la entidad frente a la interpretacion y aplicacion de un requisito legal</t>
  </si>
  <si>
    <t>300.12.01</t>
  </si>
  <si>
    <t>https://sgdea.supertransporte.gov.co/BPMComplementPortal/Portal/Login
https://supertransporte.sharepoint.com/:f:/r/sites/oajconceptos2024/Documentos%20compartidos/Interna/ASESORIA%20-%20CONCEPTOS%20-%20CONSULTAS%20-%20PARTICIPACION%20CONGRESO-CORTESo?csf=1&amp;web=1&amp;e=hEVsxB</t>
  </si>
  <si>
    <t>ARTÍCULO 18 Ley 1712 de 2014: a) El derecho de toda persona a la intimidad, bajo las limitaciones propias que impone la condición de servidor público, en concordancia con lo estipulado por el artículo 24 de la Ley 1437 de 2011 .</t>
  </si>
  <si>
    <t xml:space="preserve">DECRETO 2409 DE 2018, ARTÍCULO 5 Y SIGUIENTES </t>
  </si>
  <si>
    <t>Podria tener afectaciones legales al realizar una interpretacion contraria a derecho, así como también, disciplinaria al no ser atendida dentro de los términos previstos. Es relevante poner de presente que es un deber legal y constitucional emitir conceptos juridicos, no obstante, esta posición puede variar debido a reformas en el ordenamiento jurídico por lo cual su modificación varía constantemente.</t>
  </si>
  <si>
    <t>DERECHOS DE PETICIÓN SOLICITUDES</t>
  </si>
  <si>
    <t>Toda persona tiene derecho a presentar peticiones respetuosas a las autoridades, en los terminos de la ley 1755 de 2015</t>
  </si>
  <si>
    <t>300-30</t>
  </si>
  <si>
    <t>https://sgdea.supertransporte.gov.co/BPMComplementPortal/Portal/Login
https://supertransporte.sharepoint.com/:f:/r/sites/oajconceptos2024/Documentos%20compartidos/Interna/Base%20PQRs%20Conceptos%20y%20Consultas?csf=1&amp;web=1&amp;e=AdMdVm</t>
  </si>
  <si>
    <t xml:space="preserve">LEY 1755 DE 2015 Y DECRETO 2409 DE 2018, ARTÍCULO 5 Y SIGUIENTES </t>
  </si>
  <si>
    <t>La revelación de información de los derechos de petición podría tener un impacto medio o bajo al ser conocido, toda vez que, las peticiones realizadas a entidades o personas naturales podrían revelar información que se requiere internamente en la entidad por diferentes motivos</t>
  </si>
  <si>
    <t>DERECHOS DE PETICIÓN RESPUESTAS</t>
  </si>
  <si>
    <t>Contestacion a una petcicion elevada por una persona o entidad.</t>
  </si>
  <si>
    <t>La revelación de información de los derechos de petición podría tener un impacto medio o bajo al ser conocido públicamente. Las respuestas que se otorgan a los ciudadanos o entidades que acuden a la superintendencia deben corresponder con la realidad y en caso de omisión o error en la información otorgada, puede generarse una implicación legal negativa.</t>
  </si>
  <si>
    <t xml:space="preserve"> INFORMES DE INDICADORES DE GESTIÓN</t>
  </si>
  <si>
    <t>INFORMES DE PROCESOS</t>
  </si>
  <si>
    <t>Documento a través del cual se registran los avances y se actualizan los procesos en contra de la entidad</t>
  </si>
  <si>
    <t>De no llevar control en la actualizacion de los procesos judiciales que se encuentran en curso podría desencadenar afectaciones de caracter disciplinarios, financieros y legales para la Superintendencia de Transporte y diferentes intervinientes en los procesos.</t>
  </si>
  <si>
    <t>5 AÑOS</t>
  </si>
  <si>
    <t>SOLICITUD O SOMETIMIENTO A CONTROL Y ANTECEDENTES (MEMORANDO DE REVISIÓN DE VISITA DE INSPECCIÓN)</t>
  </si>
  <si>
    <t>Documento que contiene la solicitud de revisión subjetiva de la documentación levantada en la visita de inspección</t>
  </si>
  <si>
    <t>300 - 37</t>
  </si>
  <si>
    <t>https://sgdea.supertransporte.gov.co/BPMComplementPortal/Portal/Login
https://supertransporte.sharepoint.com/sites/oaj12lasdems2025/Documentos%20compartidos/Forms/AllItems.aspx?id=%2Fsites%2Foaj12lasdems2025%2FDocumentos%20compartidos%2FInterna%2FSOMETIMIENTO%20A%20CONTROL%2FBase%20Sometimiento%20a%20Control</t>
  </si>
  <si>
    <t>Documento que contiene la solicitud de revisión subjetiva de la documentación levantada en la visita de inspección. La posibilidad de que se conozca la información que se investiga podría afectar a terceros y a la Entidad cuando contenga información confidencial de los investigados.</t>
  </si>
  <si>
    <t>SOLICITUD O SOMETIMIENTO A CONTROL Y ANTECEDENTES (ACTA COMITÉ TÉCNICO DIRECCIÓN SOMETIMIENTO O CONTROL)</t>
  </si>
  <si>
    <t xml:space="preserve">Documento que contiene las decisiones de merito relacionadas con el sometimiento a control, previa presentacion informe motivado por parte Delegatura </t>
  </si>
  <si>
    <t>Documento que contiene las decisiones de merito relacionadas con el sometimiento a control, previa presentacion informe motivado por parte Delegatura. El hecho de que se conozca la información indicada en las decisiones tomadas por la Entidad puede afectar el buen nombre de los investigados, y, en ciertos casos, el de la Entidad también. En especial, cuando se trata de información confidencial por parte de los investigados.</t>
  </si>
  <si>
    <t>RESOLUCIÓN SOMETIMIENTO A CONTROL</t>
  </si>
  <si>
    <t xml:space="preserve">Acto administrativo que contiene las causales o hallazgos de la medida de sometimiento a control, la temporalidad y las accciones para subsanar las situaciones criticas </t>
  </si>
  <si>
    <t>Acto administrativo que contiene las causales o hallazgos de la medida de sometimiento a control, la temporalidad y las accciones para subsanar las situaciones criticas evidenciadas. El conocimiento de esta información puede conllevar a tener impactos negativos legales para la Entidad, en especial, cuando se trata de información confidencial por parte de los investigados.</t>
  </si>
  <si>
    <t xml:space="preserve">REQUERIMIENTO DE INFORMACIÓN, ACLARACIONES Y DE ACCIONES CORRECTIVAS O PREVENTIVAS DE CONTROL </t>
  </si>
  <si>
    <t>Documento que solicita informacion subjetiva y sus respectivos soportes</t>
  </si>
  <si>
    <t>El conocimiento de comunicaciones por parte de los supervisados sometidos a control para reponer la medida administrativa impuesta en virtud del sometimiento, puede conllevar a un impacto legal debido a la información inmersa en ellas.</t>
  </si>
  <si>
    <t>PLANES DE RECUPERACIÓN Y MEJORAMIENTO</t>
  </si>
  <si>
    <t>Herramientas que contienen las actividades que van a realizar la empresa (sometida) a fin de subsanar los hallazgos que dieron origen al sometimiento a control. Estos planes de mejoramiento, deben especificar un cronograma con fecha de cumplimiento, area responsable dentro de la compañia e indicadores de eficiencia, eficacia y efectvidad que permitan evaluar el nivel de cumplimiento o porcentajes de avance</t>
  </si>
  <si>
    <t>Los planes de mejoramiento contienen información confidencial de la operación de cada vigilado, en esa medida, la publicación de esta información afectaría la confidencialidad que se debe manejar con esta información por parte de la Entidad.</t>
  </si>
  <si>
    <t>REGISTRO DE VERIFICACIÓN DEL PLAN DE MEJORAMIENTO (RESOLUCIÓN ACEPTADA PLAN DE MEJORAMIENTO)</t>
  </si>
  <si>
    <t xml:space="preserve">Acto administrativo que acepta las acciones y plazos del seguimiento de la medida administrativa </t>
  </si>
  <si>
    <t>Los actos administrativos pueden contener información confidencial que puede generar un impacto negativo para quien la comparte y el propietario de la misma, propaimente dicho.</t>
  </si>
  <si>
    <t>LIMITADA</t>
  </si>
  <si>
    <t xml:space="preserve">INFORMES DEL PROCESO DE SOMETIMIENTO A CONTROL </t>
  </si>
  <si>
    <t xml:space="preserve">Documento presentado por el supervisado por el cual se hace conocer el avance o la culminación de acciones encomendadas o la ocurrencia de hechos considerados de interes </t>
  </si>
  <si>
    <t xml:space="preserve">El seguimiento de las acciones adoptadas por el vigilado son confidenciales de las empresas o personas naturales. El conocimiento público de esta información puede generar un impacto negativo para quien la comparte y el propietario de la misma, propaimente dicho. </t>
  </si>
  <si>
    <t>Informe sobre casos susceptibles de acciones de repetición</t>
  </si>
  <si>
    <t>Documento a través del cual se registra la decisión del Comité de Conciliaición de NO instaurar la acción de repetición presentada.</t>
  </si>
  <si>
    <t>300 - 21</t>
  </si>
  <si>
    <t>https://supertransporte.sharepoint.com/:f:/s/oaj8prevencindeldaoantijurdicoyriesgosjurdicos/EihdqXqZasRCiARv46P_U6oBbfbTBNKWicRx9d2lbo-bkQ?e=BQcrLH</t>
  </si>
  <si>
    <t xml:space="preserve">DECRETO 1716 DE DE 2014 COMPILADO EN EL DECRETO 1069 DE 2015, ARTÍCULO 2.2.4.3.1.2.5., NUMERAL 10. 
</t>
  </si>
  <si>
    <t xml:space="preserve">Contiene la evidencia de todas las decisiones adoptadas por el comité, relacionadas con la proteccion juridica de la entidad. El conocimiento público de las decisiones podría tener impactos legales, financieras y disciplinarias, al filtrarse la información de su contenido. Por otra parte, esta información  debe encontrarse a disposicion de los organos de control interno y externo, y judiciales en el momento en que sea requerido.
</t>
  </si>
  <si>
    <t>5 años</t>
  </si>
  <si>
    <t xml:space="preserve">Conciliacion </t>
  </si>
  <si>
    <t>ACTAS, CONSTANCIAS Y OTROS</t>
  </si>
  <si>
    <t>Documento expedido por el conciliador al finalizar el tramite de conciliacion.</t>
  </si>
  <si>
    <t>Contiene datos personales asociados a la dirección,cédula,teléfono, correo electrónico y demás  información necesaria para la notificación</t>
  </si>
  <si>
    <t>EXPEDIENTES DE APELACIONES SEGUNDA INSTANCIA</t>
  </si>
  <si>
    <t>Repositorio en OneDrive que almacena los documentos y soportes necesarios para el análisis jurídico y fáctico de los recursos de apelación en segunda instancia, incluyendo expedientes, pruebas, antecedentes y demás información de apoyo para la toma de decisiones.</t>
  </si>
  <si>
    <t xml:space="preserve"> https://supertransporte-my.sharepoint.com/:f:/r/personal/laurapedrozo_supertransporte_gov_co/Documents/DESPACHO/EXPEDIENTES%20APELACIONES?csf=1&amp;web=1&amp;e=h56qi6</t>
  </si>
  <si>
    <t>Sí aplica, por contener información clasificada (datos personales).</t>
  </si>
  <si>
    <t>Constitución Política de Colombia, artículos 15 (derecho a la intimidad y habeas data), 20 (acceso a la información) y 29 (debido proceso); Ley 1712 de 2014; Ley 1581 de 2012; Ley 1437 de 2011.</t>
  </si>
  <si>
    <t>Contiene documentos e información utilizada para el análisis jurídico y fáctico de los recursos de apelación en segunda instancia.</t>
  </si>
  <si>
    <t>DERECHO DE PETICIÓN</t>
  </si>
  <si>
    <t>Respues a las solicitudes que llegan a la Delegada de Puertos</t>
  </si>
  <si>
    <t>600-30</t>
  </si>
  <si>
    <t>orfeo.supertransporte.gov.co
SGD Dozzier</t>
  </si>
  <si>
    <t>8 AÑOS</t>
  </si>
  <si>
    <t>600-21</t>
  </si>
  <si>
    <t>ACTAS DE REUNIÓN</t>
  </si>
  <si>
    <t>Listado de asistencia</t>
  </si>
  <si>
    <t>Archivo delegatura de puertos</t>
  </si>
  <si>
    <t>Forms</t>
  </si>
  <si>
    <t>INFORMES DE SUPERVISIÓN</t>
  </si>
  <si>
    <t>Contiene los seguimientos realizados a la implementación y despliegue de la herramienta del repositorio portuario.</t>
  </si>
  <si>
    <t>https://supertransporte-my.sharepoint.com/:f:/r/personal/delegaturadepuertos_supertransporte_gov_co/Documents/Contrato_GSDPLUS_2026</t>
  </si>
  <si>
    <t>Contiene datos personales.</t>
  </si>
  <si>
    <t>INFORMES DE VIGILANCIA E INSPECCION SOCIETARIA, ADMINISTRATIVA Y FINANCIERA</t>
  </si>
  <si>
    <t>Información relacionada con el desarrollo de las funciones misionales de la entidad de carácter subjetivo, información recepcionada de estado financieros, obligaciones societarias, juridicas y contables, asi como, información relacionada con la ejecución de visitas de inspeccion, anuncios de la visita, informes, actas, requerimientos, respuestas de requerimientos.</t>
  </si>
  <si>
    <t>Dirección de Promoción y Prevención en Concesiones e Infraestructura
Oficina de Tecnologías de la Información y las Comunicaciones</t>
  </si>
  <si>
    <t>https://supertransporte.sharepoint.com/:u:/r/sites/VisitasTerminalesterrestresPyP24deMarzo/SitePages/Home.aspx?csf=1&amp;web=1&amp;share=IQCSCOXvp-RrTLh1W-5CCMdLAUTR-HnCG7ErjLre_yGjrks&amp;e=Em204K
https://supertransporte.sharepoint.com/sites/MIGESTINYURAIROMERO/Documentos%20compartidos/Forms/AllItems.aspx
https://supertransporte.sharepoint.com/sites/Contratacin/Documentos%20compartidos/Forms/AllItems.aspx
https://supertransporte.sharepoint.com/sites/Cuentasdecobro2025/Documentos%20compartidos/Forms/AllItems.aspx
https://supertransporte.sharepoint.com/sites/SeguimientoProyectosdeInversin2021/Documentos%20compartidos/Forms/AllItems.aspxv</t>
  </si>
  <si>
    <t>INFORMES DE VIGILANCIA E INSPECCION TECNICA Y OPERATIVA</t>
  </si>
  <si>
    <t>Información relacionada con el desarrollo de las funciones misionales de la entidad de carácter tecnico y objetivo, a partir de la ejecución de visitas de inspeccion, anuncios de la visita, informes, actas, requerimientos, respuestas de requerimientos.</t>
  </si>
  <si>
    <t>730 – 39.02</t>
  </si>
  <si>
    <t>http://orfeo.supertransporte.gov.co/login.php
http://vigia.supertransporte.gov.co/VigiaSSO/pages/index?execution=e1s1
https://www.supertransporte.gov.co/index.php/formulario-y-soportes-concesiones/
https://teams.cloud.microsoft/l/team/19%3A9MNkd1MfHB6J5GEFn4NYf3FeQzgl5TLTHO5o-QNisnE1%40thread.tacv2/conversations?groupId=a17feb7a-d27c-4b44-88f2-ff24fee04029&amp;tenantId=02f338c2-5dfa-4ce9-9ed1-2e6f5524cc75
https://chamaeleon.supertransporte.gov.co/portalsuper/home/
https://teams.cloud.microsoft/l/team/19%3Aee1d0d02b6604d9590f44a082a279272%40thread.tacv2/conversations?groupId=5787e11f-3ea2-408c-8fd1-1ba3145d80a8&amp;tenantId=02f338c2-5dfa-4ce9-9ed1-2e6f5524cc75
https://teams.cloud.microsoft/l/team/19%3AjMIzS6qUlT0tojv6DTi-qLrhcRGHLEc3viEt3V4B17k1%40thread.tacv2/conversations?groupId=eb717161-3622-4669-9c07-ff26be8f99a6&amp;tenantId=02f338c2-5dfa-4ce9-9ed1-2e6f5524cc75
https://supertransporte.sharepoint.com/sites/GESTIONFABIANARENAS/Documentos%20compartidos/Forms/AllItems.aspx?id=%2Fsites%2FGESTIONFABIANARENAS%2FDocumentos%20compartidos%2FGESTION%20FABIAN%20ARENAS%20ROBAYO&amp;viewid=11ccb485%2Df7cb%2D414d%2D833f%2D95c11c471859
https://supertransporte.sharepoint.com/sites/GESTIONCOMISIONES2026
https://supertransporte.sharepoint.com/sites/Contratacin
https://supertransporte.sharepoint.com/sites/SeguimientoProyectosdeInversin2021
https://supertransporte.sharepoint.com/sites/GestinDocumentalConcesiones/Documentos%20compartidos/Forms/AllItems.aspx
https://teams.cloud.microsoft/l/team/19%3Am2FpJNNBRvePSnoK08HlN5dkJ5iRtbwLL2Sk21rcnwM1%40thread.tacv2/conversations?groupId=b72b94cb-752c-4c8c-ab63-d1c11e22e858&amp;tenantId=02f338c2-5dfa-4ce9-9ed1-2e6f5524cc75
https://teams.cloud.microsoft/l/team/19%3AkQWz3nu9wFwVJ-bM-Xti5UoV3a34ch3hNJeWLNtvwTc1%40thread.tacv2/conversations?groupId=57e9f209-bef3-43ad-a843-bfa114e896e7&amp;tenantId=02f338c2-5dfa-4ce9-9ed1-2e6f5524cc75</t>
  </si>
  <si>
    <t>MODULO VIGILADOS - VIGIA</t>
  </si>
  <si>
    <t>Aplicativo desarrollado como base de datos para registrar, actualizar y consultar la información de atributos extensibles de los vigilados (NIT, Razón social, tipo de vigilado, tipo de servicio, direcciones, etc). Con los cuales se realiza identificacion especifica de cada uno de ellos.</t>
  </si>
  <si>
    <t>http://vigia.supertransporte.gov.co/VigiaSSO/pages/index?execution=e1s1
https://teams.microsoft.com/l/team/19%3AA1z8xLbkhx2P0I1pYxlml_0E97rnbhfPI2E_L4W-eVQ1%40thread.tacv2/conversations?groupId=17a5882b-1073-4dc5-ab83-8190d87e0d04&amp;tenantId=02f338c2-5dfa-4ce9-9ed1-2e6f5524cc75
https://supertransporte.sharepoint.com/sites/COMISIONES2024DELEGADADECONCESIONESEINFRAESTRUCTURA/Documentos%20compartidos/Forms/AllItems.aspx?id=%2Fsites%2FCOMISIONES2024DELEGADADECONCESIONESEINFRAESTRUCTURA%2FDocumentos%20compartidos%2FGeneral&amp;viewid=43eb47c7%2Dc4cb%2D4992%2Da690%2Db5e38e4972b7
https://teams.microsoft.com/l/team/19%3A016b3c814d924ee6b8c3dac49c6f3e4c%40thread.tacv2/conversations?groupId=85624ce4-a8a1-4958-91a7-2c0dd7a5e97f&amp;tenantId=02f338c2-5dfa-4ce9-9ed1-2e6f5524cc75
Z:\Concesiones Societario
https://supertransporte.sharepoint.com/sites/SUBJETIVOCONCESIONES/Documentos%20compartidos/Forms/AllItems.aspx</t>
  </si>
  <si>
    <t>ARTÍCULO 18. Literal  A y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</si>
</sst>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u/>
      <sz val="11"/>
      <color theme="10"/>
      <name val="Calibri"/>
      <family val="2"/>
      <scheme val="minor"/>
    </font>
    <font>
      <u/>
      <sz val="10"/>
      <color theme="10"/>
      <name val="Arial"/>
      <family val="2"/>
    </font>
    <font>
      <sz val="11"/>
      <color theme="1"/>
      <name val="Arial Narrow"/>
      <family val="2"/>
    </font>
    <font>
      <b/>
      <sz val="9"/>
      <name val="Arial Narrow"/>
      <family val="2"/>
    </font>
    <font>
      <sz val="11"/>
      <name val="Arial Narrow"/>
      <family val="2"/>
    </font>
    <font>
      <b/>
      <sz val="11"/>
      <name val="Arial Narrow"/>
      <family val="2"/>
    </font>
    <font>
      <b/>
      <sz val="11"/>
      <color rgb="FF00B050"/>
      <name val="Arial Narrow"/>
      <family val="2"/>
    </font>
    <font>
      <b/>
      <sz val="20"/>
      <name val="Arial Narrow"/>
      <family val="2"/>
    </font>
    <font>
      <b/>
      <sz val="8"/>
      <color theme="1" tint="0.34998626667073579"/>
      <name val="Arial"/>
      <family val="2"/>
    </font>
    <font>
      <sz val="10"/>
      <color theme="1"/>
      <name val="Arial"/>
      <family val="2"/>
    </font>
    <font>
      <b/>
      <sz val="14"/>
      <color theme="1"/>
      <name val="Arial"/>
      <family val="2"/>
    </font>
    <font>
      <b/>
      <sz val="8"/>
      <name val="Arial"/>
      <family val="2"/>
    </font>
    <font>
      <b/>
      <sz val="8"/>
      <color theme="2" tint="-0.499984740745262"/>
      <name val="Arial"/>
      <family val="2"/>
    </font>
    <font>
      <b/>
      <sz val="8"/>
      <color theme="1" tint="0.499984740745262"/>
      <name val="Arial"/>
      <family val="2"/>
    </font>
    <font>
      <b/>
      <sz val="11"/>
      <color theme="0"/>
      <name val="Calibri"/>
      <family val="2"/>
      <scheme val="minor"/>
    </font>
    <font>
      <sz val="10"/>
      <color theme="1"/>
      <name val="Arial Narrow"/>
      <family val="2"/>
    </font>
    <font>
      <u/>
      <sz val="10"/>
      <color theme="10"/>
      <name val="Calibri"/>
      <family val="2"/>
      <scheme val="minor"/>
    </font>
    <font>
      <sz val="10"/>
      <name val="Calibri"/>
      <family val="2"/>
      <scheme val="minor"/>
    </font>
  </fonts>
  <fills count="9">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EE0000"/>
        <bgColor indexed="64"/>
      </patternFill>
    </fill>
    <fill>
      <patternFill patternType="solid">
        <fgColor theme="9" tint="0.59999389629810485"/>
        <bgColor indexed="64"/>
      </patternFill>
    </fill>
  </fills>
  <borders count="11">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diagonal/>
    </border>
    <border>
      <left style="thin">
        <color theme="5"/>
      </left>
      <right style="thin">
        <color theme="5"/>
      </right>
      <top style="thin">
        <color theme="5"/>
      </top>
      <bottom style="thin">
        <color theme="5"/>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left>
      <right style="thin">
        <color theme="5"/>
      </right>
      <top style="thin">
        <color theme="5"/>
      </top>
      <bottom/>
      <diagonal/>
    </border>
    <border>
      <left/>
      <right/>
      <top style="thin">
        <color theme="5"/>
      </top>
      <bottom style="thin">
        <color theme="5"/>
      </bottom>
      <diagonal/>
    </border>
    <border>
      <left/>
      <right/>
      <top style="hair">
        <color rgb="FF00B050"/>
      </top>
      <bottom style="hair">
        <color rgb="FF00B050"/>
      </bottom>
      <diagonal/>
    </border>
    <border>
      <left/>
      <right/>
      <top style="thin">
        <color theme="5" tint="-0.249977111117893"/>
      </top>
      <bottom style="thin">
        <color theme="5" tint="-0.249977111117893"/>
      </bottom>
      <diagonal/>
    </border>
    <border>
      <left style="thin">
        <color theme="5"/>
      </left>
      <right style="thin">
        <color theme="5"/>
      </right>
      <top/>
      <bottom/>
      <diagonal/>
    </border>
  </borders>
  <cellStyleXfs count="11">
    <xf numFmtId="0" fontId="0" fillId="0" borderId="0"/>
    <xf numFmtId="0" fontId="2" fillId="2" borderId="0" applyNumberFormat="0" applyBorder="0" applyAlignment="0" applyProtection="0"/>
    <xf numFmtId="0" fontId="3" fillId="0" borderId="0"/>
    <xf numFmtId="0" fontId="4" fillId="0" borderId="0" applyNumberFormat="0" applyFill="0" applyBorder="0" applyAlignment="0" applyProtection="0"/>
    <xf numFmtId="0" fontId="3" fillId="0" borderId="0"/>
    <xf numFmtId="0" fontId="3" fillId="0" borderId="0"/>
    <xf numFmtId="0" fontId="1" fillId="0" borderId="0"/>
    <xf numFmtId="0" fontId="5" fillId="0" borderId="0" applyNumberFormat="0" applyFill="0" applyBorder="0" applyAlignment="0" applyProtection="0"/>
    <xf numFmtId="0" fontId="1" fillId="0" borderId="0"/>
    <xf numFmtId="0" fontId="1" fillId="0" borderId="0"/>
    <xf numFmtId="0" fontId="4" fillId="0" borderId="0" applyNumberFormat="0" applyFill="0" applyBorder="0" applyAlignment="0" applyProtection="0"/>
  </cellStyleXfs>
  <cellXfs count="58">
    <xf numFmtId="0" fontId="0" fillId="0" borderId="0" xfId="0"/>
    <xf numFmtId="0" fontId="6" fillId="0" borderId="0" xfId="0" applyFont="1"/>
    <xf numFmtId="0" fontId="7" fillId="4" borderId="1" xfId="0" applyFont="1" applyFill="1" applyBorder="1" applyAlignment="1">
      <alignment vertical="center"/>
    </xf>
    <xf numFmtId="0" fontId="7" fillId="4" borderId="2" xfId="0" applyFont="1" applyFill="1" applyBorder="1" applyAlignment="1">
      <alignment horizontal="center" vertical="center" wrapText="1"/>
    </xf>
    <xf numFmtId="0" fontId="10" fillId="3" borderId="0" xfId="2" applyFont="1" applyFill="1" applyAlignment="1">
      <alignment vertical="center"/>
    </xf>
    <xf numFmtId="0" fontId="18" fillId="5" borderId="0" xfId="0" applyFont="1" applyFill="1"/>
    <xf numFmtId="0" fontId="0" fillId="6" borderId="3" xfId="0" applyFill="1" applyBorder="1"/>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justify" vertical="center" wrapText="1"/>
    </xf>
    <xf numFmtId="14" fontId="6" fillId="0" borderId="0" xfId="0" applyNumberFormat="1" applyFont="1" applyAlignment="1">
      <alignment vertical="center"/>
    </xf>
    <xf numFmtId="0" fontId="6" fillId="0" borderId="0" xfId="0" applyFont="1" applyAlignment="1">
      <alignment horizontal="justify" vertical="top" wrapText="1"/>
    </xf>
    <xf numFmtId="0" fontId="6" fillId="3" borderId="0" xfId="0" applyFont="1" applyFill="1" applyAlignment="1">
      <alignment horizontal="justify" vertical="top" wrapText="1"/>
    </xf>
    <xf numFmtId="0" fontId="6" fillId="8" borderId="0" xfId="0" applyFont="1" applyFill="1" applyAlignment="1">
      <alignment horizontal="justify" vertical="top" wrapText="1"/>
    </xf>
    <xf numFmtId="0" fontId="6" fillId="3" borderId="0" xfId="0" applyFont="1" applyFill="1" applyAlignment="1">
      <alignment vertical="center"/>
    </xf>
    <xf numFmtId="0" fontId="8" fillId="3" borderId="0" xfId="0" applyFont="1" applyFill="1" applyAlignment="1">
      <alignment vertical="center"/>
    </xf>
    <xf numFmtId="0" fontId="6" fillId="3" borderId="0" xfId="0" applyFont="1" applyFill="1" applyAlignment="1">
      <alignment horizontal="justify" vertical="center" wrapText="1"/>
    </xf>
    <xf numFmtId="0" fontId="13" fillId="0" borderId="5" xfId="0" applyFont="1" applyBorder="1" applyAlignment="1">
      <alignment horizontal="center" vertical="center" wrapText="1"/>
    </xf>
    <xf numFmtId="14" fontId="13"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21" fillId="3" borderId="5" xfId="10" applyFont="1" applyFill="1" applyBorder="1" applyAlignment="1">
      <alignment horizontal="center" vertical="center" wrapText="1"/>
    </xf>
    <xf numFmtId="0" fontId="14" fillId="0" borderId="4" xfId="0" applyFont="1" applyBorder="1" applyAlignment="1">
      <alignment horizontal="center" vertical="center" wrapText="1"/>
    </xf>
    <xf numFmtId="0" fontId="11" fillId="0" borderId="0" xfId="2" applyFont="1" applyAlignment="1">
      <alignment horizontal="center" vertical="center" wrapText="1"/>
    </xf>
    <xf numFmtId="14" fontId="9" fillId="0" borderId="0" xfId="2" applyNumberFormat="1" applyFont="1" applyAlignment="1">
      <alignment horizontal="left" vertical="center" wrapText="1"/>
    </xf>
    <xf numFmtId="0" fontId="11" fillId="3" borderId="0" xfId="2" applyFont="1" applyFill="1" applyAlignment="1">
      <alignment horizontal="center" vertical="center"/>
    </xf>
    <xf numFmtId="0" fontId="15" fillId="0" borderId="4"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3"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3" fillId="3" borderId="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7" xfId="0" applyFont="1" applyFill="1" applyBorder="1" applyAlignment="1">
      <alignment horizontal="justify" vertical="top" wrapText="1"/>
    </xf>
    <xf numFmtId="0" fontId="13" fillId="8" borderId="7" xfId="0" applyFont="1" applyFill="1" applyBorder="1" applyAlignment="1">
      <alignment horizontal="center" vertical="center" wrapText="1"/>
    </xf>
    <xf numFmtId="0" fontId="14" fillId="0" borderId="6" xfId="0" applyFont="1" applyBorder="1" applyAlignment="1">
      <alignment horizontal="center" vertical="center" wrapText="1"/>
    </xf>
    <xf numFmtId="0" fontId="15" fillId="0" borderId="10"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5" fillId="0" borderId="10" xfId="1" applyFont="1" applyFill="1" applyBorder="1" applyAlignment="1">
      <alignment horizontal="center" vertical="center" wrapText="1"/>
    </xf>
    <xf numFmtId="14" fontId="15" fillId="0" borderId="10" xfId="1" applyNumberFormat="1" applyFont="1" applyFill="1" applyBorder="1" applyAlignment="1">
      <alignment horizontal="center" vertical="center" wrapText="1"/>
    </xf>
    <xf numFmtId="0" fontId="15" fillId="0" borderId="10" xfId="1" applyFont="1" applyFill="1" applyBorder="1" applyAlignment="1">
      <alignment horizontal="center" vertical="center"/>
    </xf>
    <xf numFmtId="0" fontId="15" fillId="0" borderId="5" xfId="1" applyFont="1" applyFill="1" applyBorder="1" applyAlignment="1">
      <alignment horizontal="center" vertical="center" wrapText="1"/>
    </xf>
    <xf numFmtId="14" fontId="15" fillId="0" borderId="5" xfId="1" applyNumberFormat="1" applyFont="1" applyFill="1" applyBorder="1" applyAlignment="1">
      <alignment horizontal="center" vertical="center" wrapText="1"/>
    </xf>
    <xf numFmtId="0" fontId="19" fillId="0" borderId="5" xfId="0" applyFont="1" applyBorder="1" applyAlignment="1">
      <alignment horizontal="center" vertical="center" wrapText="1"/>
    </xf>
    <xf numFmtId="14" fontId="19" fillId="0" borderId="5" xfId="0" applyNumberFormat="1" applyFont="1" applyBorder="1" applyAlignment="1">
      <alignment horizontal="center" vertical="center" wrapText="1"/>
    </xf>
    <xf numFmtId="0" fontId="20" fillId="0" borderId="5" xfId="10" applyFont="1" applyBorder="1" applyAlignment="1">
      <alignment horizontal="center" vertical="center" wrapText="1"/>
    </xf>
    <xf numFmtId="0" fontId="13" fillId="3" borderId="5" xfId="0" applyFont="1" applyFill="1" applyBorder="1" applyAlignment="1">
      <alignment horizontal="center" vertical="center"/>
    </xf>
    <xf numFmtId="0" fontId="20" fillId="3" borderId="5" xfId="10"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0" fontId="5" fillId="3" borderId="5" xfId="7" applyFill="1" applyBorder="1" applyAlignment="1">
      <alignment horizontal="center" vertical="center" wrapText="1"/>
    </xf>
    <xf numFmtId="0" fontId="20" fillId="0" borderId="5" xfId="10" applyFont="1" applyFill="1" applyBorder="1" applyAlignment="1">
      <alignment horizontal="center" vertical="center" wrapText="1"/>
    </xf>
    <xf numFmtId="0" fontId="13" fillId="3" borderId="5" xfId="0" applyFont="1" applyFill="1" applyBorder="1" applyAlignment="1">
      <alignment horizontal="justify" vertical="top" wrapText="1"/>
    </xf>
    <xf numFmtId="14" fontId="13" fillId="3" borderId="5" xfId="0" applyNumberFormat="1" applyFont="1" applyFill="1" applyBorder="1" applyAlignment="1">
      <alignment horizontal="justify" vertical="top" wrapText="1"/>
    </xf>
    <xf numFmtId="0" fontId="13" fillId="3" borderId="5" xfId="0" applyFont="1" applyFill="1" applyBorder="1" applyAlignment="1">
      <alignment horizontal="center" vertical="top" wrapText="1"/>
    </xf>
    <xf numFmtId="0" fontId="13" fillId="7" borderId="5"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3" fillId="0" borderId="5" xfId="0" applyFont="1" applyBorder="1" applyAlignment="1">
      <alignment horizontal="center" vertical="center" wrapText="1"/>
    </xf>
  </cellXfs>
  <cellStyles count="11">
    <cellStyle name="Bueno" xfId="1" builtinId="26"/>
    <cellStyle name="Hipervínculo" xfId="10" builtinId="8"/>
    <cellStyle name="Hipervínculo 2" xfId="3" xr:uid="{1BA24A20-27CF-442D-AF33-4D01B0551D25}"/>
    <cellStyle name="Hyperlink" xfId="7" xr:uid="{8EDDF042-67B1-4B18-8286-9A0D0B11A4F0}"/>
    <cellStyle name="Normal" xfId="0" builtinId="0"/>
    <cellStyle name="Normal 2" xfId="4" xr:uid="{A5B74E72-2998-4694-AF25-51AF359CA463}"/>
    <cellStyle name="Normal 2 2" xfId="8" xr:uid="{4EA0AF10-F4FC-45E5-AB63-DC2419D1E7BC}"/>
    <cellStyle name="Normal 3" xfId="5" xr:uid="{26F153B5-72CF-4C1A-A265-96FF8263E9D6}"/>
    <cellStyle name="Normal 4" xfId="6" xr:uid="{7E85E00D-05AC-4F0E-8FB1-B5382EA61925}"/>
    <cellStyle name="Normal 5" xfId="2" xr:uid="{21DB0B66-A199-4FA5-B267-8843E39E131F}"/>
    <cellStyle name="Normal 6" xfId="9" xr:uid="{A521FB10-B6DF-411B-B740-71435B5C88A9}"/>
  </cellStyles>
  <dxfs count="33">
    <dxf>
      <fill>
        <patternFill>
          <bgColor rgb="FF92D050"/>
        </patternFill>
      </fill>
    </dxf>
    <dxf>
      <fill>
        <patternFill>
          <bgColor rgb="FFFFC000"/>
        </patternFill>
      </fill>
    </dxf>
    <dxf>
      <fill>
        <patternFill>
          <bgColor rgb="FFFF0000"/>
        </patternFill>
      </fill>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079628B-37DD-4E62-808D-39B007BDC52A}">
      <tableStyleElement type="wholeTable" dxfId="32"/>
      <tableStyleElement type="headerRow"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1438274</xdr:colOff>
      <xdr:row>0</xdr:row>
      <xdr:rowOff>190501</xdr:rowOff>
    </xdr:from>
    <xdr:to>
      <xdr:col>29</xdr:col>
      <xdr:colOff>85724</xdr:colOff>
      <xdr:row>2</xdr:row>
      <xdr:rowOff>152401</xdr:rowOff>
    </xdr:to>
    <xdr:sp macro="" textlink="">
      <xdr:nvSpPr>
        <xdr:cNvPr id="4" name="AutoShape 2">
          <a:extLst>
            <a:ext uri="{FF2B5EF4-FFF2-40B4-BE49-F238E27FC236}">
              <a16:creationId xmlns:a16="http://schemas.microsoft.com/office/drawing/2014/main" id="{78D1C23E-8AC8-450E-ABFD-E8F672CA3844}"/>
            </a:ext>
          </a:extLst>
        </xdr:cNvPr>
        <xdr:cNvSpPr>
          <a:spLocks/>
        </xdr:cNvSpPr>
      </xdr:nvSpPr>
      <xdr:spPr bwMode="auto">
        <a:xfrm>
          <a:off x="2914649" y="190501"/>
          <a:ext cx="28241625" cy="647700"/>
        </a:xfrm>
        <a:prstGeom prst="roundRect">
          <a:avLst>
            <a:gd name="adj" fmla="val 16667"/>
          </a:avLst>
        </a:prstGeom>
        <a:solidFill>
          <a:schemeClr val="lt1">
            <a:lumMod val="100000"/>
            <a:lumOff val="0"/>
          </a:schemeClr>
        </a:solidFill>
        <a:ln w="31750" cmpd="sng">
          <a:solidFill>
            <a:schemeClr val="accent2"/>
          </a:solidFill>
          <a:prstDash val="solid"/>
          <a:round/>
          <a:headEnd/>
          <a:tailEnd/>
        </a:ln>
        <a:effectLst/>
      </xdr:spPr>
      <xdr:txBody>
        <a:bodyPr rot="0" vert="horz" wrap="square" lIns="91440" tIns="45720" rIns="91440" bIns="45720" anchor="t" anchorCtr="0" upright="1">
          <a:noAutofit/>
        </a:bodyPr>
        <a:lstStyle/>
        <a:p>
          <a:pPr marL="0" indent="0" algn="ctr">
            <a:spcAft>
              <a:spcPts val="0"/>
            </a:spcAft>
          </a:pPr>
          <a:endParaRPr lang="es-ES" sz="700">
            <a:solidFill>
              <a:srgbClr val="000000"/>
            </a:solidFill>
            <a:effectLst/>
            <a:latin typeface="Calibri" panose="020F0502020204030204" pitchFamily="34" charset="0"/>
            <a:ea typeface="Times New Roman" panose="02020603050405020304" pitchFamily="18" charset="0"/>
            <a:cs typeface="+mn-cs"/>
          </a:endParaRPr>
        </a:p>
        <a:p>
          <a:pPr marL="0" indent="0" algn="ctr">
            <a:spcAft>
              <a:spcPts val="0"/>
            </a:spcAft>
          </a:pPr>
          <a:r>
            <a:rPr lang="es-ES" sz="1100" b="1">
              <a:solidFill>
                <a:srgbClr val="000000"/>
              </a:solidFill>
              <a:effectLst/>
              <a:latin typeface="Arial Narrow" panose="020B0606020202030204" pitchFamily="34" charset="0"/>
              <a:ea typeface="Times New Roman" panose="02020603050405020304" pitchFamily="18" charset="0"/>
              <a:cs typeface="+mn-cs"/>
            </a:rPr>
            <a:t>Proceso de Gestión de TIC</a:t>
          </a:r>
          <a:endParaRPr lang="es-CO" sz="1100" b="1">
            <a:solidFill>
              <a:srgbClr val="000000"/>
            </a:solidFill>
            <a:effectLst/>
            <a:latin typeface="Arial Narrow" panose="020B0606020202030204" pitchFamily="34" charset="0"/>
            <a:ea typeface="Times New Roman" panose="02020603050405020304" pitchFamily="18"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ES" sz="1100" b="1">
              <a:solidFill>
                <a:srgbClr val="000000"/>
              </a:solidFill>
              <a:effectLst/>
              <a:latin typeface="Arial Narrow" panose="020B0606020202030204" pitchFamily="34" charset="0"/>
              <a:ea typeface="Times New Roman" panose="02020603050405020304" pitchFamily="18" charset="0"/>
              <a:cs typeface="+mn-cs"/>
            </a:rPr>
            <a:t>Registro, actualización y clasificación de activos de información</a:t>
          </a:r>
          <a:endParaRPr lang="es-CO" sz="1100" b="1">
            <a:solidFill>
              <a:srgbClr val="000000"/>
            </a:solidFill>
            <a:effectLst/>
            <a:latin typeface="Arial Narrow" panose="020B0606020202030204" pitchFamily="34" charset="0"/>
            <a:ea typeface="Times New Roman" panose="02020603050405020304" pitchFamily="18" charset="0"/>
            <a:cs typeface="+mn-cs"/>
          </a:endParaRPr>
        </a:p>
        <a:p>
          <a:pPr marL="0" indent="0" algn="ctr">
            <a:spcAft>
              <a:spcPts val="0"/>
            </a:spcAft>
          </a:pPr>
          <a:endParaRPr lang="es-CO" sz="700">
            <a:solidFill>
              <a:srgbClr val="000000"/>
            </a:solidFill>
            <a:effectLst/>
            <a:latin typeface="Calibri" panose="020F0502020204030204" pitchFamily="34" charset="0"/>
            <a:ea typeface="Times New Roman" panose="02020603050405020304" pitchFamily="18" charset="0"/>
            <a:cs typeface="+mn-cs"/>
          </a:endParaRPr>
        </a:p>
      </xdr:txBody>
    </xdr:sp>
    <xdr:clientData/>
  </xdr:twoCellAnchor>
  <xdr:twoCellAnchor>
    <xdr:from>
      <xdr:col>29</xdr:col>
      <xdr:colOff>257175</xdr:colOff>
      <xdr:row>0</xdr:row>
      <xdr:rowOff>152400</xdr:rowOff>
    </xdr:from>
    <xdr:to>
      <xdr:col>33</xdr:col>
      <xdr:colOff>790575</xdr:colOff>
      <xdr:row>2</xdr:row>
      <xdr:rowOff>180975</xdr:rowOff>
    </xdr:to>
    <xdr:sp macro="" textlink="">
      <xdr:nvSpPr>
        <xdr:cNvPr id="6" name="AutoShape 3">
          <a:extLst>
            <a:ext uri="{FF2B5EF4-FFF2-40B4-BE49-F238E27FC236}">
              <a16:creationId xmlns:a16="http://schemas.microsoft.com/office/drawing/2014/main" id="{98B8982C-6E69-470D-BC0E-BCE1747D0550}"/>
            </a:ext>
          </a:extLst>
        </xdr:cNvPr>
        <xdr:cNvSpPr>
          <a:spLocks/>
        </xdr:cNvSpPr>
      </xdr:nvSpPr>
      <xdr:spPr bwMode="auto">
        <a:xfrm>
          <a:off x="30832425" y="152400"/>
          <a:ext cx="4038600" cy="714375"/>
        </a:xfrm>
        <a:prstGeom prst="roundRect">
          <a:avLst>
            <a:gd name="adj" fmla="val 16667"/>
          </a:avLst>
        </a:prstGeom>
        <a:solidFill>
          <a:schemeClr val="lt1">
            <a:lumMod val="100000"/>
            <a:lumOff val="0"/>
          </a:schemeClr>
        </a:solidFill>
        <a:ln w="31750" cmpd="sng">
          <a:solidFill>
            <a:schemeClr val="accent2"/>
          </a:solidFill>
          <a:prstDash val="solid"/>
          <a:round/>
          <a:headEnd/>
          <a:tailEnd/>
        </a:ln>
        <a:effectLst/>
      </xdr:spPr>
      <xdr:txBody>
        <a:bodyPr rot="0" vert="horz" wrap="square" lIns="91440" tIns="45720" rIns="91440" bIns="45720" anchor="t" anchorCtr="0" upright="1">
          <a:noAutofit/>
        </a:bodyPr>
        <a:lstStyle/>
        <a:p>
          <a:pPr algn="ctr">
            <a:spcAft>
              <a:spcPts val="0"/>
            </a:spcAft>
          </a:pPr>
          <a:r>
            <a:rPr lang="es-ES" sz="700">
              <a:solidFill>
                <a:srgbClr val="000000"/>
              </a:solidFill>
              <a:effectLst/>
              <a:latin typeface="Calibri" panose="020F0502020204030204" pitchFamily="34" charset="0"/>
              <a:ea typeface="Times New Roman" panose="02020603050405020304" pitchFamily="18" charset="0"/>
            </a:rPr>
            <a:t> </a:t>
          </a:r>
          <a:endParaRPr lang="es-CO" sz="1200">
            <a:solidFill>
              <a:srgbClr val="000000"/>
            </a:solidFill>
            <a:effectLst/>
            <a:latin typeface="Arial" panose="020B0604020202020204" pitchFamily="34" charset="0"/>
            <a:ea typeface="Times New Roman" panose="02020603050405020304" pitchFamily="18" charset="0"/>
          </a:endParaRPr>
        </a:p>
      </xdr:txBody>
    </xdr:sp>
    <xdr:clientData/>
  </xdr:twoCellAnchor>
  <xdr:twoCellAnchor>
    <xdr:from>
      <xdr:col>30</xdr:col>
      <xdr:colOff>180975</xdr:colOff>
      <xdr:row>0</xdr:row>
      <xdr:rowOff>219075</xdr:rowOff>
    </xdr:from>
    <xdr:to>
      <xdr:col>33</xdr:col>
      <xdr:colOff>1047750</xdr:colOff>
      <xdr:row>2</xdr:row>
      <xdr:rowOff>159770</xdr:rowOff>
    </xdr:to>
    <xdr:sp macro="" textlink="">
      <xdr:nvSpPr>
        <xdr:cNvPr id="7" name="CuadroTexto 6">
          <a:extLst>
            <a:ext uri="{FF2B5EF4-FFF2-40B4-BE49-F238E27FC236}">
              <a16:creationId xmlns:a16="http://schemas.microsoft.com/office/drawing/2014/main" id="{4A5BBC46-BD08-4429-899E-C83BF98F27BE}"/>
            </a:ext>
          </a:extLst>
        </xdr:cNvPr>
        <xdr:cNvSpPr txBox="1"/>
      </xdr:nvSpPr>
      <xdr:spPr>
        <a:xfrm>
          <a:off x="30632400" y="219075"/>
          <a:ext cx="3533775" cy="626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Narrow" panose="020B0606020202030204" pitchFamily="34" charset="0"/>
            </a:rPr>
            <a:t>Código:</a:t>
          </a:r>
          <a:r>
            <a:rPr lang="es-CO" sz="1100" b="1" baseline="0">
              <a:latin typeface="Arial Narrow" panose="020B0606020202030204" pitchFamily="34" charset="0"/>
            </a:rPr>
            <a:t> </a:t>
          </a:r>
          <a:r>
            <a:rPr lang="es-CO" sz="1100" baseline="0">
              <a:latin typeface="Arial Narrow" panose="020B0606020202030204" pitchFamily="34" charset="0"/>
            </a:rPr>
            <a:t>TIC-FR-010</a:t>
          </a:r>
        </a:p>
        <a:p>
          <a:r>
            <a:rPr lang="es-CO" sz="1100" b="1" baseline="0">
              <a:latin typeface="Arial Narrow" panose="020B0606020202030204" pitchFamily="34" charset="0"/>
            </a:rPr>
            <a:t>Versión: </a:t>
          </a:r>
          <a:r>
            <a:rPr lang="es-CO" sz="1100" baseline="0">
              <a:latin typeface="Arial Narrow" panose="020B0606020202030204" pitchFamily="34" charset="0"/>
            </a:rPr>
            <a:t>3</a:t>
          </a:r>
        </a:p>
        <a:p>
          <a:r>
            <a:rPr lang="es-CO" sz="1100" b="1" baseline="0">
              <a:latin typeface="Arial Narrow" panose="020B0606020202030204" pitchFamily="34" charset="0"/>
            </a:rPr>
            <a:t>Fecha de aprobación: </a:t>
          </a:r>
          <a:r>
            <a:rPr lang="es-CO" sz="1100" b="0" baseline="0">
              <a:latin typeface="Arial Narrow" panose="020B0606020202030204" pitchFamily="34" charset="0"/>
            </a:rPr>
            <a:t>27</a:t>
          </a:r>
          <a:r>
            <a:rPr lang="es-CO" sz="1100" baseline="0">
              <a:latin typeface="Arial Narrow" panose="020B0606020202030204" pitchFamily="34" charset="0"/>
            </a:rPr>
            <a:t>-feb-2023</a:t>
          </a:r>
          <a:endParaRPr lang="es-CO" sz="1100">
            <a:latin typeface="Arial Narrow" panose="020B0606020202030204" pitchFamily="34" charset="0"/>
          </a:endParaRPr>
        </a:p>
      </xdr:txBody>
    </xdr:sp>
    <xdr:clientData/>
  </xdr:twoCellAnchor>
  <xdr:twoCellAnchor editAs="oneCell">
    <xdr:from>
      <xdr:col>1</xdr:col>
      <xdr:colOff>295275</xdr:colOff>
      <xdr:row>0</xdr:row>
      <xdr:rowOff>123825</xdr:rowOff>
    </xdr:from>
    <xdr:to>
      <xdr:col>2</xdr:col>
      <xdr:colOff>695166</xdr:colOff>
      <xdr:row>2</xdr:row>
      <xdr:rowOff>219075</xdr:rowOff>
    </xdr:to>
    <xdr:pic>
      <xdr:nvPicPr>
        <xdr:cNvPr id="2" name="Imagen 1" descr="Imagen que contiene Logotipo&#10;&#10;Descripción generada automáticamente">
          <a:extLst>
            <a:ext uri="{FF2B5EF4-FFF2-40B4-BE49-F238E27FC236}">
              <a16:creationId xmlns:a16="http://schemas.microsoft.com/office/drawing/2014/main" id="{5A0544A7-92F3-A162-E84D-BD1325EE74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3825"/>
          <a:ext cx="1425416" cy="7810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entorres\Downloads\Activos_Informacion_PYP_TRANSITO%20(1).xlsx" TargetMode="External"/><Relationship Id="rId1" Type="http://schemas.openxmlformats.org/officeDocument/2006/relationships/externalLinkPath" Target="https://supertransporte.sharepoint.com/Users/karentorres/Downloads/Activos_Informacion_PYP_TRANSITO%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Users\rubenbuitrago\Desktop\Activos%20de%20Informaci&#243;n%20OKK\TIC-FR-010%20V3%20Registro%20actualizaci&#243;n%20y%20clasificaci&#243;n%20de%20activos%20-%20%20Direcci&#243;n%20de%20Investigaciones%20de%20Puertos..xlsx" TargetMode="External"/><Relationship Id="rId2" Type="http://schemas.microsoft.com/office/2019/04/relationships/externalLinkLongPath" Target="https://supertransporte.sharepoint.com/sites/GrupoTics/Documentos%20compartidos/PLANES%20-%202026/ACTIVOS%20DE%20INFORMACI&#211;N%202026/TIC-FR-010%20V3%20Registro%20actualizaci&#243;n%20y%20clasificaci&#243;n%20de%20activos%20-%20%20Direcci&#243;n%20de%20Investigaciones%20de%20Puertos..xlsx?E5481EC8" TargetMode="External"/><Relationship Id="rId1" Type="http://schemas.openxmlformats.org/officeDocument/2006/relationships/externalLinkPath" Target="file:///\\E5481EC8\TIC-FR-010%20V3%20Registro%20actualizaci&#243;n%20y%20clasificaci&#243;n%20de%20activos%20-%20%20Direcci&#243;n%20de%20Investigaciones%20de%20Puerto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rubenbuitrago\Desktop\Activos%20de%20Informaci&#243;n%20OKK\TIC-FR-010_V3_2025_Registro%20activos_Informacion_Oficina%20%20Control%20Interno.xlsx" TargetMode="External"/><Relationship Id="rId1" Type="http://schemas.openxmlformats.org/officeDocument/2006/relationships/externalLinkPath" Target="https://supertransporte.sharepoint.com/sites/GrupoTics/Documentos%20compartidos/PLANES%20-%202026/ACTIVOS%20DE%20INFORMACI&#211;N%202026/TIC-FR-010_V3_2025_Registro%20activos_Informacion_Oficina%20%20Control%20Intern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OCI_2024\200_DOCT%20APOYO\DOCUMENTOS%20APOYO%20OTIC%202024\Activos%20de%20la%20informaci&#243;n%20vigencia%202023\TIC-FR-010%20V3_activos%20Informaci&#243;n%20OCI%202023_26mar2024.xlsx" TargetMode="External"/><Relationship Id="rId1" Type="http://schemas.openxmlformats.org/officeDocument/2006/relationships/externalLinkPath" Target="file:///S:\OCI_2024\200_DOCT%20APOYO\DOCUMENTOS%20APOYO%20OTIC%202024\Activos%20de%20la%20informaci&#243;n%20vigencia%202023\TIC-FR-010%20V3_activos%20Informaci&#243;n%20OCI%202023_26ma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OS"/>
      <sheetName val="CATEGORIAS"/>
      <sheetName val="LISTAS"/>
      <sheetName val="Activos_Informacion_PYP_TRANSIT"/>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TIVOS"/>
      <sheetName val="CATEGORIAS"/>
      <sheetName val="LISTAS"/>
      <sheetName val="TIC-FR-010 V3 Registro actualiz"/>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OS"/>
      <sheetName val="CATEGORIAS"/>
      <sheetName val="LISTAS"/>
      <sheetName val="TIC-FR-010_V3_2025_Registro act"/>
    </sheetNames>
    <sheetDataSet>
      <sheetData sheetId="0" refreshError="1"/>
      <sheetData sheetId="1" refreshError="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OS"/>
      <sheetName val="CATEGORIAS"/>
    </sheetNames>
    <sheetDataSet>
      <sheetData sheetId="0">
        <row r="8">
          <cell r="D8" t="str">
            <v>INFORMES EVALUACIÓN PAA</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7F1EDD-EC1C-4CE6-8D1E-F3545117B24D}" name="INFORMES" displayName="INFORMES" ref="P1:P12" totalsRowShown="0">
  <autoFilter ref="P1:P12" xr:uid="{787F1EDD-EC1C-4CE6-8D1E-F3545117B24D}"/>
  <tableColumns count="1">
    <tableColumn id="1" xr3:uid="{02B6C265-8B13-44DD-8115-8B9A997DB263}" name="INFORM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B15F694-5027-4067-AA52-7734F7178B2D}" name="RESOLUCIONES" displayName="RESOLUCIONES" ref="AB1:AB2" totalsRowShown="0">
  <autoFilter ref="AB1:AB2" xr:uid="{0B15F694-5027-4067-AA52-7734F7178B2D}"/>
  <tableColumns count="1">
    <tableColumn id="1" xr3:uid="{166BE984-7390-40E5-B61A-C2788391B037}" name="RESOLUCIONES"/>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EF70540-4713-451F-9B85-502D0601F159}" name="DERECHOS_PETICION" displayName="DERECHOS_PETICION" ref="M1:M2" totalsRowShown="0">
  <autoFilter ref="M1:M2" xr:uid="{0EF70540-4713-451F-9B85-502D0601F159}"/>
  <tableColumns count="1">
    <tableColumn id="1" xr3:uid="{733CC475-4E3A-40F0-9AD4-5C861B841F1E}" name="DERECHOS_PETICIO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F0B1578-0341-4D74-AA97-1C85E9724229}" name="PQRS" displayName="PQRS" ref="X1:X2" totalsRowShown="0">
  <autoFilter ref="X1:X2" xr:uid="{AF0B1578-0341-4D74-AA97-1C85E9724229}"/>
  <tableColumns count="1">
    <tableColumn id="1" xr3:uid="{39E7CBC0-BE59-4010-92D1-70AA7CDE629D}" name="PQR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0FB5E04-5F70-475D-B0A1-568C220210A5}" name="CERTIFICACIONES" displayName="CERTIFICACIONES" ref="E1:E2" totalsRowShown="0">
  <autoFilter ref="E1:E2" xr:uid="{A0FB5E04-5F70-475D-B0A1-568C220210A5}"/>
  <tableColumns count="1">
    <tableColumn id="1" xr3:uid="{582BCE1E-7FEF-479D-8D76-17030145CB20}" name="CERTIFICACIONES"/>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8EA6533-CC5C-41C9-949D-0709E6FACB70}" name="CONVENIOS" displayName="CONVENIOS" ref="J1:J8" totalsRowShown="0">
  <autoFilter ref="J1:J8" xr:uid="{F8EA6533-CC5C-41C9-949D-0709E6FACB70}"/>
  <tableColumns count="1">
    <tableColumn id="1" xr3:uid="{288A5993-64C3-46B6-BB9F-DEA2410A0137}" name="CONVENIO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FEE93BD-118A-4551-B609-D82F232D1A0B}" name="CORRESPONDENCIA" displayName="CORRESPONDENCIA" ref="K1:K2" totalsRowShown="0">
  <autoFilter ref="K1:K2" xr:uid="{7FEE93BD-118A-4551-B609-D82F232D1A0B}"/>
  <tableColumns count="1">
    <tableColumn id="1" xr3:uid="{B81F4C5B-EBBD-42F2-92C9-575C9245B772}" name="CORRESPONDENCI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6FD9026-0429-4555-8C2D-E6059031D782}" name="AUDITORIAS" displayName="AUDITORIAS" ref="D1:D2" totalsRowShown="0">
  <autoFilter ref="D1:D2" xr:uid="{D6FD9026-0429-4555-8C2D-E6059031D782}"/>
  <tableColumns count="1">
    <tableColumn id="1" xr3:uid="{46C65924-9CCF-4A82-B604-D0F1BB23444F}" name="AUDITORIAS"/>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C9EF24D-6A16-48DF-A1DE-A9047E49EE8D}" name="LIBROS" displayName="LIBROS" ref="S1:S2" totalsRowShown="0">
  <autoFilter ref="S1:S2" xr:uid="{5C9EF24D-6A16-48DF-A1DE-A9047E49EE8D}"/>
  <tableColumns count="1">
    <tableColumn id="1" xr3:uid="{A13C7995-08AF-420C-BB6B-0A0C3D2DCB26}" name="LIBROS"/>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A8C830A-44E9-43A0-A72D-4CA8009C4843}" name="ESTADOS_FINANCIEROS" displayName="ESTADOS_FINANCIEROS" ref="N1:N3" totalsRowShown="0">
  <autoFilter ref="N1:N3" xr:uid="{5A8C830A-44E9-43A0-A72D-4CA8009C4843}"/>
  <tableColumns count="1">
    <tableColumn id="1" xr3:uid="{2D0D4599-9D08-4CFA-A105-2A122B8FC2AB}" name="ESTADOS_FINANCIERO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78D9D3A-D579-4A7C-9194-FA1B08908D3E}" name="DECLARACIONES_TRIBUTARIAS" displayName="DECLARACIONES_TRIBUTARIAS" ref="L1:L7" totalsRowShown="0">
  <autoFilter ref="L1:L7" xr:uid="{578D9D3A-D579-4A7C-9194-FA1B08908D3E}"/>
  <tableColumns count="1">
    <tableColumn id="1" xr3:uid="{D019023E-C8C3-4A92-8720-819FBF4094E4}" name="DECLARACIONES_TRIBUTARI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788A015-A039-4A8B-8FF0-83676C55B242}" name="ACTAS" displayName="ACTAS" ref="B1:B19" totalsRowShown="0">
  <autoFilter ref="B1:B19" xr:uid="{2788A015-A039-4A8B-8FF0-83676C55B242}"/>
  <tableColumns count="1">
    <tableColumn id="1" xr3:uid="{95B296B9-7408-41C3-8933-1F55A4372E2E}" name="ACTAS"/>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696081E-66AB-4844-A0EB-CF0B9A990680}" name="INSTRUMENTOS_CONTROL" displayName="INSTRUMENTOS_CONTROL" ref="R1:R2" totalsRowShown="0">
  <autoFilter ref="R1:R2" xr:uid="{5696081E-66AB-4844-A0EB-CF0B9A990680}"/>
  <tableColumns count="1">
    <tableColumn id="1" xr3:uid="{12C43EF2-DA29-4616-848B-DED93D25F481}" name="INSTRUMENTOS_CONTROL"/>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59C9DD0-BB10-452A-A09F-19EA1FC7F21E}" name="ASISTENCIA_TECNICA" displayName="ASISTENCIA_TECNICA" ref="C1:C2" totalsRowShown="0">
  <autoFilter ref="C1:C2" xr:uid="{759C9DD0-BB10-452A-A09F-19EA1FC7F21E}"/>
  <tableColumns count="1">
    <tableColumn id="1" xr3:uid="{A6D1687B-1E44-4154-B1BC-B205D5A7EB08}" name="ASISTENCIA_TECNICA"/>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4060DC3-2B5D-4D34-94B2-4B75E85E285D}" name="PROCESOS_DISCIPLINARIOS" displayName="PROCESOS_DISCIPLINARIOS" ref="Y1:Y2" totalsRowShown="0">
  <autoFilter ref="Y1:Y2" xr:uid="{44060DC3-2B5D-4D34-94B2-4B75E85E285D}"/>
  <tableColumns count="1">
    <tableColumn id="1" xr3:uid="{F0301774-8E3F-404E-BE27-FA0E76C7A3A8}" name="PROCESOS_DISCIPLINARIO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2C3BB66-6479-4514-90FD-CCF22F36674B}" name="LIBROS_CONTABLES" displayName="LIBROS_CONTABLES" ref="T1:T10" totalsRowShown="0">
  <autoFilter ref="T1:T10" xr:uid="{02C3BB66-6479-4514-90FD-CCF22F36674B}"/>
  <tableColumns count="1">
    <tableColumn id="1" xr3:uid="{38CB9979-4D6A-4C65-BB72-D31F92F0617E}" name="LIBROS_CONTABL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82142F4-5CB8-4269-B0A4-4D4D4A0B2C4E}" name="COMPROBANTES_CONTABLES" displayName="COMPROBANTES_CONTABLES" ref="F1:F2" totalsRowShown="0">
  <autoFilter ref="F1:F2" xr:uid="{F82142F4-5CB8-4269-B0A4-4D4D4A0B2C4E}"/>
  <tableColumns count="1">
    <tableColumn id="1" xr3:uid="{5FEAC373-6958-46E5-A675-3675038BDFEC}" name="COMPROBANTES_CONTABL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EBC6FBF-42B5-42CC-8DB7-2146FEA582A3}" name="PLANES_DE_TRANSFERENCIA_DOCUMENTALES" displayName="PLANES_DE_TRANSFERENCIA_DOCUMENTALES" ref="W1:W3" totalsRowShown="0">
  <autoFilter ref="W1:W3" xr:uid="{EEBC6FBF-42B5-42CC-8DB7-2146FEA582A3}"/>
  <tableColumns count="1">
    <tableColumn id="1" xr3:uid="{B2910C71-8BCA-4E12-927C-369BDFAD561C}" name="PLANES_DE_TRANSFERENCIA_DOCUMENTAL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C6FF654-4690-4A00-8EB9-F373F35806EE}" name="ACCIONES_CONSTITUCIONALES" displayName="ACCIONES_CONSTITUCIONALES" ref="A1:A5" totalsRowShown="0">
  <autoFilter ref="A1:A5" xr:uid="{1C6FF654-4690-4A00-8EB9-F373F35806EE}"/>
  <tableColumns count="1">
    <tableColumn id="1" xr3:uid="{CB174714-C3B3-4DC5-8EC4-0E5E634F18E9}" name="ACCIONES_CONSTITUCIONAL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3313D9-EE6F-4C90-B21D-9CEEB3B80AD7}" name="MANUALES4" displayName="MANUALES4" ref="U1:U8" totalsRowShown="0">
  <autoFilter ref="U1:U8" xr:uid="{773313D9-EE6F-4C90-B21D-9CEEB3B80AD7}"/>
  <tableColumns count="1">
    <tableColumn id="1" xr3:uid="{F2C23C84-6DDF-4311-A05A-4186137C0F0E}" name="MANUAL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6A95F1-94E0-4301-8C63-BA536E8AF1CE}" name="HISTORIAS_LABORALES" displayName="HISTORIAS_LABORALES" ref="O1:O2" totalsRowShown="0" headerRowDxfId="30" dataDxfId="29" tableBorderDxfId="28">
  <autoFilter ref="O1:O2" xr:uid="{F06A95F1-94E0-4301-8C63-BA536E8AF1CE}"/>
  <tableColumns count="1">
    <tableColumn id="1" xr3:uid="{C255E89C-5F32-40D0-B2D0-2FE2837D602A}" name="HISTORIAS_LABORALES" dataDxfId="27"/>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4BD9D5-B5AA-46B2-9464-88B26B603C92}" name="Confidencialidad" displayName="Confidencialidad" ref="J1:K4" totalsRowShown="0" headerRowDxfId="26" dataDxfId="25">
  <autoFilter ref="J1:K4" xr:uid="{9A4BD9D5-B5AA-46B2-9464-88B26B603C92}"/>
  <tableColumns count="2">
    <tableColumn id="1" xr3:uid="{74EF55CF-395C-4BA1-8E50-70FAB3917471}" name="Confidencialidad " dataDxfId="24"/>
    <tableColumn id="2" xr3:uid="{9BC279A3-24A1-4B46-8A2B-192123752F46}" name="Columna1" dataDxfId="23"/>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F4E0AF-3B91-4909-9FFE-8B34CD525B33}" name="INSTRUMENTOS_ARCHIVISTICOS" displayName="INSTRUMENTOS_ARCHIVISTICOS" ref="Q1:Q10" totalsRowShown="0">
  <autoFilter ref="Q1:Q10" xr:uid="{C4F4E0AF-3B91-4909-9FFE-8B34CD525B33}"/>
  <tableColumns count="1">
    <tableColumn id="1" xr3:uid="{E4292E01-0AA6-4E16-BC7C-54D4ADAE9640}" name="INSTRUMENTOS_ARCHIVISTICOS"/>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DDD52A6-DA0D-4CF8-99CA-9402724E3372}" name="Integridad" displayName="Integridad" ref="L1:M4" totalsRowShown="0" headerRowDxfId="22" dataDxfId="21">
  <autoFilter ref="L1:M4" xr:uid="{ADDD52A6-DA0D-4CF8-99CA-9402724E3372}"/>
  <tableColumns count="2">
    <tableColumn id="1" xr3:uid="{5AF4F6AE-C287-44B4-91E4-80BC7B5A70D3}" name="Integridad " dataDxfId="20"/>
    <tableColumn id="2" xr3:uid="{86D87A24-5909-49EA-941E-E1FB3F57A24F}" name="Columna1" dataDxfId="19"/>
  </tableColumns>
  <tableStyleInfo name="TableStyleLight2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232153-84EF-4F9F-9596-83AB27FFCF24}" name="Disponibilidad" displayName="Disponibilidad" ref="N1:O4" totalsRowShown="0" headerRowDxfId="18" dataDxfId="17">
  <autoFilter ref="N1:O4" xr:uid="{13232153-84EF-4F9F-9596-83AB27FFCF24}"/>
  <tableColumns count="2">
    <tableColumn id="1" xr3:uid="{2AD88527-5853-4294-A068-4E90254DAB91}" name="Disponibilidad " dataDxfId="16"/>
    <tableColumn id="2" xr3:uid="{551A9139-6223-4875-A052-FBA3E3A99714}" name="Columna1" dataDxfId="15"/>
  </tableColumns>
  <tableStyleInfo name="TableStyleLight2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089767-F974-4DCB-983F-1647105FD3A9}" name="Tabla1" displayName="Tabla1" ref="C1:C12" totalsRowShown="0" headerRowDxfId="14" dataDxfId="13">
  <autoFilter ref="C1:C12" xr:uid="{54089767-F974-4DCB-983F-1647105FD3A9}"/>
  <sortState xmlns:xlrd2="http://schemas.microsoft.com/office/spreadsheetml/2017/richdata2" ref="C2:C12">
    <sortCondition ref="C2:C12"/>
  </sortState>
  <tableColumns count="1">
    <tableColumn id="1" xr3:uid="{1C64F8F5-4D51-44C6-B19D-54266A3EA2B0}" name="FRECUENCIA DE ACTUALIZACIÓN" dataDxfId="1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1B9FE36-2D06-4B82-A2BF-6678F0768352}" name="SI" displayName="SI" ref="Q1:Q5" totalsRowShown="0" headerRowDxfId="11" dataDxfId="10">
  <autoFilter ref="Q1:Q5" xr:uid="{C1B9FE36-2D06-4B82-A2BF-6678F0768352}"/>
  <tableColumns count="1">
    <tableColumn id="1" xr3:uid="{41B862A8-2B5D-4EED-8292-7F04061F5527}" name="SI" dataDxfId="9"/>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6A23F6B-FC49-49CA-9BE9-88BC498C0FD4}" name="NO" displayName="NO" ref="R1:R2" totalsRowShown="0" headerRowDxfId="8" dataDxfId="7">
  <autoFilter ref="R1:R2" xr:uid="{66A23F6B-FC49-49CA-9BE9-88BC498C0FD4}"/>
  <tableColumns count="1">
    <tableColumn id="1" xr3:uid="{A7C72B41-C6AD-40A2-B96B-BB9322467B04}" name="NO" dataDxfId="6"/>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784855-61F8-4FCE-99F1-77FBCD9E7336}" name="AREAS" displayName="AREAS" ref="D1:D24" totalsRowShown="0" headerRowDxfId="5" dataDxfId="4">
  <autoFilter ref="D1:D24" xr:uid="{14784855-61F8-4FCE-99F1-77FBCD9E7336}"/>
  <sortState xmlns:xlrd2="http://schemas.microsoft.com/office/spreadsheetml/2017/richdata2" ref="D2:D24">
    <sortCondition ref="D1:D24"/>
  </sortState>
  <tableColumns count="1">
    <tableColumn id="1" xr3:uid="{F9F6C432-8A15-4C11-8AAC-2E915E3A43F3}" name="AREAS"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B0BEE62-4C56-43AB-AD91-B3A20B2FF626}" name="PROGRAMAS" displayName="PROGRAMAS" ref="Z1:Z5" totalsRowShown="0">
  <autoFilter ref="Z1:Z5" xr:uid="{2B0BEE62-4C56-43AB-AD91-B3A20B2FF626}"/>
  <tableColumns count="1">
    <tableColumn id="1" xr3:uid="{77844329-9B09-4BA5-B457-44BA92814F9B}" name="PROGRAMA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7D45CD-0051-4300-AD3C-63FA87DA2BD5}" name="CONCEPTOS" displayName="CONCEPTOS" ref="H1:H2" totalsRowShown="0">
  <autoFilter ref="H1:H2" xr:uid="{FF7D45CD-0051-4300-AD3C-63FA87DA2BD5}"/>
  <tableColumns count="1">
    <tableColumn id="1" xr3:uid="{4EC789AA-0F11-44F7-B1D5-07F2790CE0A5}" name="CONCEPTO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3929D4C-2EC4-4997-AA5D-5A9F7C4735D2}" name="PROYECTOS" displayName="PROYECTOS" ref="AA1:AA2" totalsRowShown="0">
  <autoFilter ref="AA1:AA2" xr:uid="{A3929D4C-2EC4-4997-AA5D-5A9F7C4735D2}"/>
  <tableColumns count="1">
    <tableColumn id="1" xr3:uid="{5A8C53FD-B712-4C00-A7DB-EFDAADFBE31C}" name="PROYECT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52B8E9C-200D-49BF-A3CF-87699049D3E1}" name="COMUNICACIONES_OFICIALES" displayName="COMUNICACIONES_OFICIALES" ref="G1:G3" totalsRowShown="0">
  <autoFilter ref="G1:G3" xr:uid="{452B8E9C-200D-49BF-A3CF-87699049D3E1}"/>
  <tableColumns count="1">
    <tableColumn id="1" xr3:uid="{0F201C4F-A891-48E9-A9E1-34BC2460C6D4}" name="COMUNICACIONES_OFICIAL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7173D2-BAFD-4F59-9B6E-0C73F6AECFFE}" name="CONTRATOS" displayName="CONTRATOS" ref="I1:I7" totalsRowShown="0">
  <autoFilter ref="I1:I7" xr:uid="{AE7173D2-BAFD-4F59-9B6E-0C73F6AECFFE}"/>
  <tableColumns count="1">
    <tableColumn id="1" xr3:uid="{EBA7C67C-4396-4CB3-8A12-372CC524B41E}" name="CONTRATO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C0D9145-61F5-4DE0-944E-7DB833EC310B}" name="PLANES" displayName="PLANES" ref="V1:V16" totalsRowShown="0">
  <autoFilter ref="V1:V16" xr:uid="{6C0D9145-61F5-4DE0-944E-7DB833EC310B}"/>
  <tableColumns count="1">
    <tableColumn id="1" xr3:uid="{B702FE68-F2C4-490B-9120-A3F652EAD944}" name="PLANES"/>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gdea.supertransporte.gov.co/BPMComplementPortal/Portal/Login" TargetMode="External"/><Relationship Id="rId13" Type="http://schemas.openxmlformats.org/officeDocument/2006/relationships/hyperlink" Target="../../../../../:u:/r/sites/Proyectos-InvestigacionesConcesiones/SitePages/SCHome.aspx?csf=1&amp;web=1&amp;e=2OJu3J" TargetMode="External"/><Relationship Id="rId18" Type="http://schemas.openxmlformats.org/officeDocument/2006/relationships/hyperlink" Target="https://sgdea.supertransporte.gov.co/BPMComplementPortal/Portal/Login" TargetMode="External"/><Relationship Id="rId26" Type="http://schemas.openxmlformats.org/officeDocument/2006/relationships/hyperlink" Target="https://sgdea.supertransporte.gov.co/BPMComplementPortal/Portal/Login" TargetMode="External"/><Relationship Id="rId3" Type="http://schemas.openxmlformats.org/officeDocument/2006/relationships/hyperlink" Target="https://supertransporte.sharepoint.com/:x:/s/DireccinPyPTTT/ESO4MypDoRZLg4PiiNcfUbkB69IE7Pz5RgL8VwgdjQ2Y2w?e=t9PSsu" TargetMode="External"/><Relationship Id="rId21" Type="http://schemas.openxmlformats.org/officeDocument/2006/relationships/hyperlink" Target="https://sgdea.supertransporte.gov.co/BPMComplementPortal/Portal/Login" TargetMode="External"/><Relationship Id="rId34" Type="http://schemas.openxmlformats.org/officeDocument/2006/relationships/printerSettings" Target="../printerSettings/printerSettings1.bin"/><Relationship Id="rId7" Type="http://schemas.openxmlformats.org/officeDocument/2006/relationships/hyperlink" Target="https://supertransporte.sharepoint.com/:x:/r/sites/GrupoTics-SolicituddeUsuarios/_layouts/15/Doc.aspx?sourcedoc=%7BA285585D-E51B-42E0-AA1F-B352779CDCDC%7D&amp;file=SOLICITUD+DE+CREACI%C3%93N+DE+USUARIO.xlsx&amp;action=default&amp;mobileredirect=true&amp;wdOrigin=TEAMS-ELECTRON.teams.files&amp;wdExp=TEAMS-CONTROL&amp;wdhostclicktime=1648650977409&amp;isSPOFile=1" TargetMode="External"/><Relationship Id="rId12" Type="http://schemas.openxmlformats.org/officeDocument/2006/relationships/hyperlink" Target="../../../../../:u:/r/sites/Proyectos-InvestigacionesConcesiones/SitePages/SCHome.aspx?csf=1&amp;web=1&amp;e=2OJu3J" TargetMode="External"/><Relationship Id="rId17" Type="http://schemas.openxmlformats.org/officeDocument/2006/relationships/hyperlink" Target="https://sgdea.supertransporte.gov.co/BPMComplementPortal/Portal/Login" TargetMode="External"/><Relationship Id="rId25" Type="http://schemas.openxmlformats.org/officeDocument/2006/relationships/hyperlink" Target="https://sgdea.supertransporte.gov.co/BPMComplementPortal/Portal/Login" TargetMode="External"/><Relationship Id="rId33" Type="http://schemas.openxmlformats.org/officeDocument/2006/relationships/hyperlink" Target="../../../../../:u:/r/sites/VisitasTerminalesterrestresPyP24deMarzo/SitePages/Home.aspx?csf=1&amp;web=1&amp;share=IQCSCOXvp-RrTLh1W-5CCMdLAUTR-HnCG7ErjLre_yGjrks&amp;e=Em204K" TargetMode="External"/><Relationship Id="rId2" Type="http://schemas.openxmlformats.org/officeDocument/2006/relationships/hyperlink" Target="https://supertransporte.sharepoint.com/:x:/r/sites/DireccinPyPTTT/_layouts/15/Doc.aspx?sourcedoc=%7B3591C48A-765A-45F5-A6B6-94FE09D03553%7D&amp;file=Universo%20vigilados_%20DTT%20CG_PC_MX_ES%202026.xlsx&amp;action=default&amp;mobileredirect=true" TargetMode="External"/><Relationship Id="rId16" Type="http://schemas.openxmlformats.org/officeDocument/2006/relationships/hyperlink" Target="../../../../../:u:/r/sites/DIRECCINDEINVESTCONCESIONES/SitePages/Home.aspx?csf=1&amp;web=1&amp;e=0a7NNO" TargetMode="External"/><Relationship Id="rId20" Type="http://schemas.openxmlformats.org/officeDocument/2006/relationships/hyperlink" Target="https://sgdea.supertransporte.gov.co/BPMComplementPortal/Portal/Login" TargetMode="External"/><Relationship Id="rId29" Type="http://schemas.openxmlformats.org/officeDocument/2006/relationships/hyperlink" Target="../../../../../:f:/s/oaj8prevencindeldaoantijurdicoyriesgosjurdicos/EihdqXqZasRCiARv46P_U6oBbfbTBNKWicRx9d2lbo-bkQ?e=BQcrLH" TargetMode="External"/><Relationship Id="rId1" Type="http://schemas.openxmlformats.org/officeDocument/2006/relationships/hyperlink" Target="https://supertransporte.sharepoint.com/:x:/s/DireccinPyPTTT/EaQhLLGeb6tOj6nBLNUuzroBmYpkKQkbzUetYsc9ta4boA?e=Ahbdp2" TargetMode="External"/><Relationship Id="rId6" Type="http://schemas.openxmlformats.org/officeDocument/2006/relationships/hyperlink" Target="../../../../GrupoTics-PETI/Documentos%20compartidos/Forms/AllItems.aspx?id=%2Fsites%2FGrupoTics%2DPETI%2FDocumentos%20compartidos%2FPETI%2FCATALOGOS%20TI%2FVersi%C3%B3n%20Final&amp;viewid=badc090c%2D4eae%2D4d2b%2Db972%2D2c1a44464cbf&amp;CT=1647357755596&amp;OR=OWA%2DNT&amp;CID=81bd7e3c%2Dc214%2D8eeb%2D9759%2D0bf092522c6a" TargetMode="External"/><Relationship Id="rId11" Type="http://schemas.openxmlformats.org/officeDocument/2006/relationships/hyperlink" Target="../../../../../:u:/r/sites/ClculosActuarialesDCeI/SitePages/SCHome.aspx?csf=1&amp;web=1&amp;e=YtyuK9https://supertransporte.sharepoint.com/:u:/r/sites/ClculosActuarialesDCeI/SitePages/SCHome.aspx?csf=1&amp;web=1&amp;e=YtyuK9" TargetMode="External"/><Relationship Id="rId24" Type="http://schemas.openxmlformats.org/officeDocument/2006/relationships/hyperlink" Target="https://sgdea.supertransporte.gov.co/BPMComplementPortal/Portal/Login" TargetMode="External"/><Relationship Id="rId32" Type="http://schemas.openxmlformats.org/officeDocument/2006/relationships/hyperlink" Target="https://supertransporte-my.sharepoint.com/:f:/r/personal/delegaturadepuertos_supertransporte_gov_co/Documents/Contrato_GSDPLUS_2026" TargetMode="External"/><Relationship Id="rId5" Type="http://schemas.openxmlformats.org/officeDocument/2006/relationships/hyperlink" Target="../../../../../:f:/s/GrupoTics/ErtUo-VOLHBMnP9EvK0lHk0BUUSntysd3LK7iY4aw3vJhA?e=53Y02P" TargetMode="External"/><Relationship Id="rId15" Type="http://schemas.openxmlformats.org/officeDocument/2006/relationships/hyperlink" Target="file:///\\172.16.200\700dconcesiones" TargetMode="External"/><Relationship Id="rId23" Type="http://schemas.openxmlformats.org/officeDocument/2006/relationships/hyperlink" Target="https://sgdea.supertransporte.gov.co/BPMComplementPortal/Portal/Login" TargetMode="External"/><Relationship Id="rId28" Type="http://schemas.openxmlformats.org/officeDocument/2006/relationships/hyperlink" Target="https://sgdea.supertransporte.gov.co/BPMComplementPortal/Portal/Login" TargetMode="External"/><Relationship Id="rId10" Type="http://schemas.openxmlformats.org/officeDocument/2006/relationships/hyperlink" Target="https://pazysalvo.supertransporte.gov.co/" TargetMode="External"/><Relationship Id="rId19" Type="http://schemas.openxmlformats.org/officeDocument/2006/relationships/hyperlink" Target="https://sgdea.supertransporte.gov.co/BPMComplementPortal/Portal/Login" TargetMode="External"/><Relationship Id="rId31" Type="http://schemas.openxmlformats.org/officeDocument/2006/relationships/hyperlink" Target="https://sgdea.supertransporte.gov.co/BPMComplementPortal/Portal/Login" TargetMode="External"/><Relationship Id="rId4" Type="http://schemas.openxmlformats.org/officeDocument/2006/relationships/hyperlink" Target="https://supertransporte-my.sharepoint.com/:x:/r/personal/irinadaza_supertransporte_gov_co/Documents/01.%20Casos%20activos/CasosActivosDIP%20(1).xlsx?d=we2d064494ea9448792518b4a27616d4e&amp;csf=1&amp;web=1&amp;e=ebWIC5" TargetMode="External"/><Relationship Id="rId9" Type="http://schemas.openxmlformats.org/officeDocument/2006/relationships/hyperlink" Target="../../../../../:f:/s/ContratosOTI/IgCdcuJX6iLLRYMmKfr4ivV7AbEk32rj5v61b4poiwdSiko?e=eJKeIf" TargetMode="External"/><Relationship Id="rId14" Type="http://schemas.openxmlformats.org/officeDocument/2006/relationships/hyperlink" Target="../../../../../:u:/r/sites/ProyectoDirInvestigacionesProcesoSancionatorio/SitePages/TrainingHome.aspx?csf=1&amp;web=1&amp;e=RG60hS" TargetMode="External"/><Relationship Id="rId22" Type="http://schemas.openxmlformats.org/officeDocument/2006/relationships/hyperlink" Target="https://sgdea.supertransporte.gov.co/BPMComplementPortal/Portal/Login" TargetMode="External"/><Relationship Id="rId27" Type="http://schemas.openxmlformats.org/officeDocument/2006/relationships/hyperlink" Target="https://sgdea.supertransporte.gov.co/BPMComplementPortal/Portal/Login" TargetMode="External"/><Relationship Id="rId30" Type="http://schemas.openxmlformats.org/officeDocument/2006/relationships/hyperlink" Target="https://sgdea.supertransporte.gov.co/BPMComplementPortal/Portal/Login" TargetMode="External"/><Relationship Id="rId3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5.xml"/><Relationship Id="rId3" Type="http://schemas.openxmlformats.org/officeDocument/2006/relationships/table" Target="../tables/table30.xml"/><Relationship Id="rId7" Type="http://schemas.openxmlformats.org/officeDocument/2006/relationships/table" Target="../tables/table34.xml"/><Relationship Id="rId2" Type="http://schemas.openxmlformats.org/officeDocument/2006/relationships/table" Target="../tables/table29.xml"/><Relationship Id="rId1" Type="http://schemas.openxmlformats.org/officeDocument/2006/relationships/hyperlink" Target="https://www.supertransporte.gov.co/index.php/secretaria-general/" TargetMode="External"/><Relationship Id="rId6" Type="http://schemas.openxmlformats.org/officeDocument/2006/relationships/table" Target="../tables/table33.xml"/><Relationship Id="rId5" Type="http://schemas.openxmlformats.org/officeDocument/2006/relationships/table" Target="../tables/table32.xml"/><Relationship Id="rId4" Type="http://schemas.openxmlformats.org/officeDocument/2006/relationships/table" Target="../tables/table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A43B-4F31-4A68-94A0-57BBE006BE9D}">
  <sheetPr codeName="Hoja1" filterMode="1"/>
  <dimension ref="A1:CN131"/>
  <sheetViews>
    <sheetView showGridLines="0" tabSelected="1" topLeftCell="Q2" zoomScale="70" zoomScaleNormal="70" zoomScaleSheetLayoutView="100" workbookViewId="0">
      <pane ySplit="5" topLeftCell="A7" activePane="bottomLeft" state="frozen"/>
      <selection activeCell="A2" sqref="A2"/>
      <selection pane="bottomLeft" activeCell="AH131" sqref="AH131"/>
    </sheetView>
  </sheetViews>
  <sheetFormatPr baseColWidth="10" defaultColWidth="11.42578125" defaultRowHeight="16.5" x14ac:dyDescent="0.25"/>
  <cols>
    <col min="1" max="1" width="6.5703125" style="7" customWidth="1"/>
    <col min="2" max="2" width="14.85546875" style="7" customWidth="1"/>
    <col min="3" max="3" width="31" style="7" customWidth="1"/>
    <col min="4" max="4" width="23.5703125" style="7" customWidth="1"/>
    <col min="5" max="5" width="17.85546875" style="7" customWidth="1"/>
    <col min="6" max="6" width="22.140625" style="7" customWidth="1"/>
    <col min="7" max="8" width="17.140625" style="7" customWidth="1"/>
    <col min="9" max="9" width="18.42578125" style="7" customWidth="1"/>
    <col min="10" max="10" width="18.42578125" style="10" customWidth="1"/>
    <col min="11" max="11" width="25.85546875" style="7" customWidth="1"/>
    <col min="12" max="12" width="24.42578125" style="7" customWidth="1"/>
    <col min="13" max="13" width="11.42578125" style="7" customWidth="1"/>
    <col min="14" max="14" width="20.5703125" style="7" customWidth="1"/>
    <col min="15" max="15" width="9" style="7" customWidth="1"/>
    <col min="16" max="16" width="34.42578125" style="7" customWidth="1"/>
    <col min="17" max="17" width="15.5703125" style="7" customWidth="1"/>
    <col min="18" max="18" width="14.42578125" style="7" customWidth="1"/>
    <col min="19" max="19" width="13.5703125" style="7" customWidth="1"/>
    <col min="20" max="20" width="19.140625" style="7" customWidth="1"/>
    <col min="21" max="21" width="4.5703125" style="7" hidden="1" customWidth="1"/>
    <col min="22" max="22" width="15.42578125" style="7" customWidth="1"/>
    <col min="23" max="23" width="2.5703125" style="7" hidden="1" customWidth="1"/>
    <col min="24" max="24" width="17.5703125" style="7" customWidth="1"/>
    <col min="25" max="25" width="4.85546875" style="7" hidden="1" customWidth="1"/>
    <col min="26" max="26" width="22.85546875" style="7" customWidth="1"/>
    <col min="27" max="27" width="15.5703125" style="7" customWidth="1"/>
    <col min="28" max="28" width="18.42578125" style="7" customWidth="1"/>
    <col min="29" max="29" width="22.5703125" style="7" customWidth="1"/>
    <col min="30" max="30" width="17.42578125" style="7" customWidth="1"/>
    <col min="31" max="31" width="11.42578125" style="7"/>
    <col min="32" max="32" width="14.5703125" style="7" customWidth="1"/>
    <col min="33" max="33" width="13.85546875" style="7" customWidth="1"/>
    <col min="34" max="34" width="22.42578125" style="10" customWidth="1"/>
    <col min="35" max="92" width="11.42578125" style="14"/>
    <col min="93" max="16384" width="11.42578125" style="7"/>
  </cols>
  <sheetData>
    <row r="1" spans="1:92" ht="27" customHeight="1" x14ac:dyDescent="0.25">
      <c r="A1" s="4"/>
      <c r="B1" s="4"/>
      <c r="C1" s="4"/>
      <c r="D1" s="4"/>
      <c r="E1" s="4"/>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7"/>
      <c r="AH1" s="26"/>
    </row>
    <row r="2" spans="1:92" ht="27" customHeight="1" x14ac:dyDescent="0.25">
      <c r="A2" s="4"/>
      <c r="B2" s="4"/>
      <c r="C2" s="4"/>
      <c r="D2" s="4"/>
      <c r="E2" s="4"/>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7"/>
      <c r="AH2" s="26"/>
    </row>
    <row r="3" spans="1:92" ht="27" customHeight="1" x14ac:dyDescent="0.25">
      <c r="A3" s="4"/>
      <c r="B3" s="4"/>
      <c r="C3" s="4"/>
      <c r="D3" s="4"/>
      <c r="E3" s="4"/>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7"/>
      <c r="AH3" s="26"/>
    </row>
    <row r="4" spans="1:92" ht="32.25" customHeight="1" x14ac:dyDescent="0.25">
      <c r="A4" s="36" t="s">
        <v>0</v>
      </c>
      <c r="B4" s="36"/>
      <c r="C4" s="36"/>
      <c r="D4" s="36"/>
      <c r="E4" s="36"/>
      <c r="F4" s="36"/>
      <c r="G4" s="36"/>
      <c r="H4" s="36"/>
      <c r="I4" s="36"/>
      <c r="J4" s="36"/>
      <c r="K4" s="36"/>
      <c r="L4" s="36"/>
      <c r="M4" s="36"/>
      <c r="N4" s="36"/>
      <c r="O4" s="36"/>
      <c r="P4" s="36"/>
      <c r="Q4" s="36"/>
      <c r="R4" s="36"/>
      <c r="S4" s="36"/>
      <c r="T4" s="36" t="s">
        <v>1</v>
      </c>
      <c r="U4" s="24"/>
      <c r="V4" s="36"/>
      <c r="W4" s="24"/>
      <c r="X4" s="36"/>
      <c r="Y4" s="24"/>
      <c r="Z4" s="36"/>
      <c r="AA4" s="36" t="s">
        <v>2</v>
      </c>
      <c r="AB4" s="36"/>
      <c r="AC4" s="36"/>
      <c r="AD4" s="36"/>
      <c r="AE4" s="36"/>
      <c r="AF4" s="36"/>
      <c r="AG4" s="36"/>
      <c r="AH4" s="36"/>
    </row>
    <row r="5" spans="1:92" s="8" customFormat="1" ht="36" customHeight="1" x14ac:dyDescent="0.25">
      <c r="A5" s="42" t="s">
        <v>3</v>
      </c>
      <c r="B5" s="42" t="s">
        <v>4</v>
      </c>
      <c r="C5" s="42" t="s">
        <v>5</v>
      </c>
      <c r="D5" s="42" t="s">
        <v>6</v>
      </c>
      <c r="E5" s="42" t="s">
        <v>7</v>
      </c>
      <c r="F5" s="42" t="s">
        <v>8</v>
      </c>
      <c r="G5" s="42" t="s">
        <v>9</v>
      </c>
      <c r="H5" s="42"/>
      <c r="I5" s="42" t="s">
        <v>10</v>
      </c>
      <c r="J5" s="43" t="s">
        <v>11</v>
      </c>
      <c r="K5" s="42" t="s">
        <v>12</v>
      </c>
      <c r="L5" s="42" t="s">
        <v>13</v>
      </c>
      <c r="M5" s="42" t="s">
        <v>14</v>
      </c>
      <c r="N5" s="42" t="s">
        <v>15</v>
      </c>
      <c r="O5" s="42" t="s">
        <v>16</v>
      </c>
      <c r="P5" s="42"/>
      <c r="Q5" s="42" t="s">
        <v>17</v>
      </c>
      <c r="R5" s="42" t="s">
        <v>18</v>
      </c>
      <c r="S5" s="42" t="s">
        <v>19</v>
      </c>
      <c r="T5" s="42" t="s">
        <v>20</v>
      </c>
      <c r="U5" s="29"/>
      <c r="V5" s="42" t="s">
        <v>21</v>
      </c>
      <c r="W5" s="29"/>
      <c r="X5" s="42" t="s">
        <v>22</v>
      </c>
      <c r="Y5" s="29"/>
      <c r="Z5" s="42" t="s">
        <v>23</v>
      </c>
      <c r="AA5" s="42" t="s">
        <v>24</v>
      </c>
      <c r="AB5" s="42" t="s">
        <v>25</v>
      </c>
      <c r="AC5" s="42" t="s">
        <v>26</v>
      </c>
      <c r="AD5" s="42" t="s">
        <v>27</v>
      </c>
      <c r="AE5" s="42"/>
      <c r="AF5" s="42" t="s">
        <v>28</v>
      </c>
      <c r="AG5" s="42" t="s">
        <v>29</v>
      </c>
      <c r="AH5" s="43" t="s">
        <v>30</v>
      </c>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row>
    <row r="6" spans="1:92" s="8" customFormat="1" ht="135" hidden="1" x14ac:dyDescent="0.25">
      <c r="A6" s="37"/>
      <c r="B6" s="37"/>
      <c r="C6" s="37"/>
      <c r="D6" s="37"/>
      <c r="E6" s="37"/>
      <c r="F6" s="37"/>
      <c r="G6" s="38" t="s">
        <v>31</v>
      </c>
      <c r="H6" s="39" t="s">
        <v>32</v>
      </c>
      <c r="I6" s="37"/>
      <c r="J6" s="40"/>
      <c r="K6" s="37"/>
      <c r="L6" s="37"/>
      <c r="M6" s="37"/>
      <c r="N6" s="37"/>
      <c r="O6" s="39" t="s">
        <v>33</v>
      </c>
      <c r="P6" s="41" t="s">
        <v>34</v>
      </c>
      <c r="Q6" s="37"/>
      <c r="R6" s="37"/>
      <c r="S6" s="37"/>
      <c r="T6" s="37"/>
      <c r="U6" s="28"/>
      <c r="V6" s="37"/>
      <c r="W6" s="28"/>
      <c r="X6" s="37" t="s">
        <v>35</v>
      </c>
      <c r="Y6" s="28"/>
      <c r="Z6" s="37" t="s">
        <v>35</v>
      </c>
      <c r="AA6" s="37" t="s">
        <v>35</v>
      </c>
      <c r="AB6" s="37" t="s">
        <v>35</v>
      </c>
      <c r="AC6" s="37" t="s">
        <v>35</v>
      </c>
      <c r="AD6" s="39" t="s">
        <v>36</v>
      </c>
      <c r="AE6" s="39" t="s">
        <v>37</v>
      </c>
      <c r="AF6" s="37" t="s">
        <v>35</v>
      </c>
      <c r="AG6" s="37" t="s">
        <v>35</v>
      </c>
      <c r="AH6" s="40" t="s">
        <v>35</v>
      </c>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row>
    <row r="7" spans="1:92" s="9" customFormat="1" ht="178.5" x14ac:dyDescent="0.25">
      <c r="A7" s="17">
        <f>ROW()-6</f>
        <v>1</v>
      </c>
      <c r="B7" s="17" t="s">
        <v>38</v>
      </c>
      <c r="C7" s="17" t="s">
        <v>39</v>
      </c>
      <c r="D7" s="17" t="s">
        <v>40</v>
      </c>
      <c r="E7" s="19" t="s">
        <v>41</v>
      </c>
      <c r="F7" s="17" t="s">
        <v>42</v>
      </c>
      <c r="G7" s="17" t="s">
        <v>43</v>
      </c>
      <c r="H7" s="17" t="s">
        <v>44</v>
      </c>
      <c r="I7" s="17" t="s">
        <v>45</v>
      </c>
      <c r="J7" s="18">
        <v>46199</v>
      </c>
      <c r="K7" s="17" t="s">
        <v>46</v>
      </c>
      <c r="L7" s="17" t="s">
        <v>47</v>
      </c>
      <c r="M7" s="17" t="s">
        <v>48</v>
      </c>
      <c r="N7" s="17" t="s">
        <v>49</v>
      </c>
      <c r="O7" s="17" t="s">
        <v>50</v>
      </c>
      <c r="P7" s="19" t="s">
        <v>51</v>
      </c>
      <c r="Q7" s="17" t="s">
        <v>52</v>
      </c>
      <c r="R7" s="17" t="s">
        <v>43</v>
      </c>
      <c r="S7" s="17" t="s">
        <v>53</v>
      </c>
      <c r="T7" s="17" t="s">
        <v>54</v>
      </c>
      <c r="U7" s="30">
        <v>2</v>
      </c>
      <c r="V7" s="17" t="s">
        <v>55</v>
      </c>
      <c r="W7" s="30">
        <v>3</v>
      </c>
      <c r="X7" s="17" t="s">
        <v>55</v>
      </c>
      <c r="Y7" s="30">
        <v>3</v>
      </c>
      <c r="Z7" s="17" t="s">
        <v>55</v>
      </c>
      <c r="AA7" s="44" t="s">
        <v>43</v>
      </c>
      <c r="AB7" s="44" t="s">
        <v>56</v>
      </c>
      <c r="AC7" s="17" t="s">
        <v>57</v>
      </c>
      <c r="AD7" s="17" t="s">
        <v>58</v>
      </c>
      <c r="AE7" s="17" t="s">
        <v>59</v>
      </c>
      <c r="AF7" s="17" t="s">
        <v>60</v>
      </c>
      <c r="AG7" s="17" t="s">
        <v>61</v>
      </c>
      <c r="AH7" s="18">
        <v>46199</v>
      </c>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row>
    <row r="8" spans="1:92" s="9" customFormat="1" ht="153" x14ac:dyDescent="0.25">
      <c r="A8" s="17">
        <f t="shared" ref="A8:A9" si="0">ROW()-6</f>
        <v>2</v>
      </c>
      <c r="B8" s="17" t="s">
        <v>69</v>
      </c>
      <c r="C8" s="17" t="s">
        <v>70</v>
      </c>
      <c r="D8" s="17" t="s">
        <v>40</v>
      </c>
      <c r="E8" s="17" t="s">
        <v>71</v>
      </c>
      <c r="F8" s="17" t="s">
        <v>72</v>
      </c>
      <c r="G8" s="17" t="s">
        <v>43</v>
      </c>
      <c r="H8" s="17" t="s">
        <v>73</v>
      </c>
      <c r="I8" s="17" t="s">
        <v>45</v>
      </c>
      <c r="J8" s="18">
        <v>46199</v>
      </c>
      <c r="K8" s="17" t="s">
        <v>46</v>
      </c>
      <c r="L8" s="17" t="s">
        <v>46</v>
      </c>
      <c r="M8" s="17" t="s">
        <v>48</v>
      </c>
      <c r="N8" s="17" t="s">
        <v>65</v>
      </c>
      <c r="O8" s="17" t="s">
        <v>40</v>
      </c>
      <c r="P8" s="19" t="s">
        <v>74</v>
      </c>
      <c r="Q8" s="17" t="s">
        <v>75</v>
      </c>
      <c r="R8" s="17" t="s">
        <v>43</v>
      </c>
      <c r="S8" s="17" t="s">
        <v>53</v>
      </c>
      <c r="T8" s="17" t="s">
        <v>54</v>
      </c>
      <c r="U8" s="30">
        <v>2</v>
      </c>
      <c r="V8" s="17" t="s">
        <v>68</v>
      </c>
      <c r="W8" s="30">
        <v>2</v>
      </c>
      <c r="X8" s="17" t="s">
        <v>68</v>
      </c>
      <c r="Y8" s="30">
        <v>2</v>
      </c>
      <c r="Z8" s="20" t="s">
        <v>68</v>
      </c>
      <c r="AA8" s="17" t="s">
        <v>43</v>
      </c>
      <c r="AB8" s="17" t="s">
        <v>56</v>
      </c>
      <c r="AC8" s="17" t="s">
        <v>57</v>
      </c>
      <c r="AD8" s="17" t="s">
        <v>58</v>
      </c>
      <c r="AE8" s="17" t="s">
        <v>76</v>
      </c>
      <c r="AF8" s="17" t="s">
        <v>60</v>
      </c>
      <c r="AG8" s="17" t="s">
        <v>61</v>
      </c>
      <c r="AH8" s="18">
        <v>46199</v>
      </c>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row>
    <row r="9" spans="1:92" s="9" customFormat="1" ht="153" x14ac:dyDescent="0.25">
      <c r="A9" s="17">
        <f t="shared" si="0"/>
        <v>3</v>
      </c>
      <c r="B9" s="17" t="s">
        <v>38</v>
      </c>
      <c r="C9" s="17" t="s">
        <v>77</v>
      </c>
      <c r="D9" s="17" t="s">
        <v>40</v>
      </c>
      <c r="E9" s="17" t="s">
        <v>78</v>
      </c>
      <c r="F9" s="17" t="s">
        <v>79</v>
      </c>
      <c r="G9" s="17" t="s">
        <v>43</v>
      </c>
      <c r="H9" s="17" t="s">
        <v>73</v>
      </c>
      <c r="I9" s="17" t="s">
        <v>45</v>
      </c>
      <c r="J9" s="18">
        <v>46199</v>
      </c>
      <c r="K9" s="17" t="s">
        <v>46</v>
      </c>
      <c r="L9" s="17" t="s">
        <v>47</v>
      </c>
      <c r="M9" s="17" t="s">
        <v>48</v>
      </c>
      <c r="N9" s="17" t="s">
        <v>65</v>
      </c>
      <c r="O9" s="17" t="s">
        <v>40</v>
      </c>
      <c r="P9" s="19" t="s">
        <v>80</v>
      </c>
      <c r="Q9" s="17" t="s">
        <v>66</v>
      </c>
      <c r="R9" s="17" t="s">
        <v>43</v>
      </c>
      <c r="S9" s="17" t="s">
        <v>53</v>
      </c>
      <c r="T9" s="17" t="s">
        <v>54</v>
      </c>
      <c r="U9" s="30">
        <v>2</v>
      </c>
      <c r="V9" s="17" t="s">
        <v>55</v>
      </c>
      <c r="W9" s="30">
        <v>3</v>
      </c>
      <c r="X9" s="17" t="s">
        <v>55</v>
      </c>
      <c r="Y9" s="30">
        <v>3</v>
      </c>
      <c r="Z9" s="17" t="s">
        <v>55</v>
      </c>
      <c r="AA9" s="17" t="s">
        <v>43</v>
      </c>
      <c r="AB9" s="17" t="s">
        <v>56</v>
      </c>
      <c r="AC9" s="17" t="s">
        <v>57</v>
      </c>
      <c r="AD9" s="17" t="s">
        <v>58</v>
      </c>
      <c r="AE9" s="17" t="s">
        <v>76</v>
      </c>
      <c r="AF9" s="17" t="s">
        <v>60</v>
      </c>
      <c r="AG9" s="17" t="s">
        <v>61</v>
      </c>
      <c r="AH9" s="18">
        <v>46199</v>
      </c>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row>
    <row r="10" spans="1:92" s="11" customFormat="1" ht="216.75" x14ac:dyDescent="0.25">
      <c r="A10" s="17">
        <f t="shared" ref="A10:A33" si="1">ROW()-6</f>
        <v>4</v>
      </c>
      <c r="B10" s="44" t="s">
        <v>38</v>
      </c>
      <c r="C10" s="44" t="s">
        <v>102</v>
      </c>
      <c r="D10" s="44" t="s">
        <v>40</v>
      </c>
      <c r="E10" s="44" t="s">
        <v>278</v>
      </c>
      <c r="F10" s="44" t="s">
        <v>279</v>
      </c>
      <c r="G10" s="44" t="s">
        <v>53</v>
      </c>
      <c r="H10" s="44" t="s">
        <v>40</v>
      </c>
      <c r="I10" s="44" t="s">
        <v>252</v>
      </c>
      <c r="J10" s="45">
        <v>46192</v>
      </c>
      <c r="K10" s="44" t="s">
        <v>271</v>
      </c>
      <c r="L10" s="44" t="s">
        <v>271</v>
      </c>
      <c r="M10" s="44" t="s">
        <v>48</v>
      </c>
      <c r="N10" s="44" t="s">
        <v>65</v>
      </c>
      <c r="O10" s="44" t="s">
        <v>40</v>
      </c>
      <c r="P10" s="46" t="s">
        <v>280</v>
      </c>
      <c r="Q10" s="44" t="s">
        <v>75</v>
      </c>
      <c r="R10" s="44" t="s">
        <v>43</v>
      </c>
      <c r="S10" s="44" t="s">
        <v>53</v>
      </c>
      <c r="T10" s="44" t="s">
        <v>226</v>
      </c>
      <c r="U10" s="31" t="e">
        <f>VLOOKUP(T10,[1]!Confidencialidad[#Data],2,FALSE)</f>
        <v>#REF!</v>
      </c>
      <c r="V10" s="44" t="s">
        <v>55</v>
      </c>
      <c r="W10" s="31" t="e">
        <f>VLOOKUP(V10,[1]!Integridad[#Data],2,FALSE)</f>
        <v>#REF!</v>
      </c>
      <c r="X10" s="44" t="s">
        <v>55</v>
      </c>
      <c r="Y10" s="31" t="e">
        <f>VLOOKUP(X10,[1]!Disponibilidad[#Data],2,FALSE)</f>
        <v>#REF!</v>
      </c>
      <c r="Z10" s="44" t="s">
        <v>55</v>
      </c>
      <c r="AA10" s="44" t="s">
        <v>43</v>
      </c>
      <c r="AB10" s="44" t="s">
        <v>56</v>
      </c>
      <c r="AC10" s="44" t="s">
        <v>281</v>
      </c>
      <c r="AD10" s="44" t="s">
        <v>282</v>
      </c>
      <c r="AE10" s="44" t="s">
        <v>283</v>
      </c>
      <c r="AF10" s="44" t="s">
        <v>284</v>
      </c>
      <c r="AG10" s="44" t="s">
        <v>285</v>
      </c>
      <c r="AH10" s="45">
        <v>46192</v>
      </c>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row>
    <row r="11" spans="1:92" s="11" customFormat="1" ht="216.75" x14ac:dyDescent="0.25">
      <c r="A11" s="17">
        <f t="shared" si="1"/>
        <v>5</v>
      </c>
      <c r="B11" s="44" t="s">
        <v>38</v>
      </c>
      <c r="C11" s="44" t="s">
        <v>102</v>
      </c>
      <c r="D11" s="44" t="s">
        <v>40</v>
      </c>
      <c r="E11" s="44" t="s">
        <v>286</v>
      </c>
      <c r="F11" s="44" t="s">
        <v>287</v>
      </c>
      <c r="G11" s="44" t="s">
        <v>53</v>
      </c>
      <c r="H11" s="44" t="s">
        <v>40</v>
      </c>
      <c r="I11" s="44" t="s">
        <v>252</v>
      </c>
      <c r="J11" s="45">
        <v>46192</v>
      </c>
      <c r="K11" s="44" t="s">
        <v>271</v>
      </c>
      <c r="L11" s="44" t="s">
        <v>271</v>
      </c>
      <c r="M11" s="44" t="s">
        <v>48</v>
      </c>
      <c r="N11" s="44" t="s">
        <v>65</v>
      </c>
      <c r="O11" s="44" t="s">
        <v>40</v>
      </c>
      <c r="P11" s="46" t="s">
        <v>288</v>
      </c>
      <c r="Q11" s="44" t="s">
        <v>75</v>
      </c>
      <c r="R11" s="44" t="s">
        <v>43</v>
      </c>
      <c r="S11" s="44" t="s">
        <v>53</v>
      </c>
      <c r="T11" s="44" t="s">
        <v>226</v>
      </c>
      <c r="U11" s="31" t="e">
        <f>VLOOKUP(T11,[1]!Confidencialidad[#Data],2,FALSE)</f>
        <v>#REF!</v>
      </c>
      <c r="V11" s="44" t="s">
        <v>55</v>
      </c>
      <c r="W11" s="31" t="e">
        <f>VLOOKUP(V11,[1]!Integridad[#Data],2,FALSE)</f>
        <v>#REF!</v>
      </c>
      <c r="X11" s="44" t="s">
        <v>55</v>
      </c>
      <c r="Y11" s="31" t="e">
        <f>VLOOKUP(X11,[1]!Disponibilidad[#Data],2,FALSE)</f>
        <v>#REF!</v>
      </c>
      <c r="Z11" s="44" t="s">
        <v>55</v>
      </c>
      <c r="AA11" s="44" t="s">
        <v>43</v>
      </c>
      <c r="AB11" s="44" t="s">
        <v>56</v>
      </c>
      <c r="AC11" s="44" t="s">
        <v>281</v>
      </c>
      <c r="AD11" s="44" t="s">
        <v>282</v>
      </c>
      <c r="AE11" s="44" t="s">
        <v>283</v>
      </c>
      <c r="AF11" s="44" t="s">
        <v>284</v>
      </c>
      <c r="AG11" s="44" t="s">
        <v>285</v>
      </c>
      <c r="AH11" s="45">
        <v>46192</v>
      </c>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row>
    <row r="12" spans="1:92" s="11" customFormat="1" ht="216.75" x14ac:dyDescent="0.25">
      <c r="A12" s="17">
        <f t="shared" si="1"/>
        <v>6</v>
      </c>
      <c r="B12" s="44" t="s">
        <v>38</v>
      </c>
      <c r="C12" s="44" t="s">
        <v>102</v>
      </c>
      <c r="D12" s="44" t="s">
        <v>40</v>
      </c>
      <c r="E12" s="44" t="s">
        <v>289</v>
      </c>
      <c r="F12" s="44" t="s">
        <v>290</v>
      </c>
      <c r="G12" s="44" t="s">
        <v>53</v>
      </c>
      <c r="H12" s="44" t="s">
        <v>40</v>
      </c>
      <c r="I12" s="44" t="s">
        <v>252</v>
      </c>
      <c r="J12" s="45">
        <v>46192</v>
      </c>
      <c r="K12" s="44" t="s">
        <v>271</v>
      </c>
      <c r="L12" s="44" t="s">
        <v>271</v>
      </c>
      <c r="M12" s="44" t="s">
        <v>48</v>
      </c>
      <c r="N12" s="44" t="s">
        <v>65</v>
      </c>
      <c r="O12" s="44" t="s">
        <v>40</v>
      </c>
      <c r="P12" s="46" t="s">
        <v>291</v>
      </c>
      <c r="Q12" s="44" t="s">
        <v>75</v>
      </c>
      <c r="R12" s="44" t="s">
        <v>43</v>
      </c>
      <c r="S12" s="44" t="s">
        <v>53</v>
      </c>
      <c r="T12" s="44" t="s">
        <v>226</v>
      </c>
      <c r="U12" s="31" t="e">
        <f>VLOOKUP(T12,[1]!Confidencialidad[#Data],2,FALSE)</f>
        <v>#REF!</v>
      </c>
      <c r="V12" s="44" t="s">
        <v>55</v>
      </c>
      <c r="W12" s="31" t="e">
        <f>VLOOKUP(V12,[1]!Integridad[#Data],2,FALSE)</f>
        <v>#REF!</v>
      </c>
      <c r="X12" s="44" t="s">
        <v>55</v>
      </c>
      <c r="Y12" s="31" t="e">
        <f>VLOOKUP(X12,[1]!Disponibilidad[#Data],2,FALSE)</f>
        <v>#REF!</v>
      </c>
      <c r="Z12" s="44" t="s">
        <v>55</v>
      </c>
      <c r="AA12" s="44" t="s">
        <v>43</v>
      </c>
      <c r="AB12" s="44" t="s">
        <v>56</v>
      </c>
      <c r="AC12" s="44" t="s">
        <v>281</v>
      </c>
      <c r="AD12" s="44" t="s">
        <v>282</v>
      </c>
      <c r="AE12" s="44" t="s">
        <v>283</v>
      </c>
      <c r="AF12" s="44" t="s">
        <v>284</v>
      </c>
      <c r="AG12" s="44" t="s">
        <v>285</v>
      </c>
      <c r="AH12" s="45">
        <v>46192</v>
      </c>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row>
    <row r="13" spans="1:92" s="11" customFormat="1" ht="114.75" x14ac:dyDescent="0.25">
      <c r="A13" s="17">
        <f t="shared" si="1"/>
        <v>7</v>
      </c>
      <c r="B13" s="17" t="s">
        <v>38</v>
      </c>
      <c r="C13" s="17" t="s">
        <v>86</v>
      </c>
      <c r="D13" s="17" t="s">
        <v>40</v>
      </c>
      <c r="E13" s="17" t="s">
        <v>292</v>
      </c>
      <c r="F13" s="17" t="s">
        <v>293</v>
      </c>
      <c r="G13" s="17" t="s">
        <v>43</v>
      </c>
      <c r="H13" s="47" t="s">
        <v>294</v>
      </c>
      <c r="I13" s="17" t="s">
        <v>45</v>
      </c>
      <c r="J13" s="18">
        <v>46204</v>
      </c>
      <c r="K13" s="17" t="s">
        <v>258</v>
      </c>
      <c r="L13" s="17" t="s">
        <v>258</v>
      </c>
      <c r="M13" s="17" t="s">
        <v>48</v>
      </c>
      <c r="N13" s="17" t="s">
        <v>49</v>
      </c>
      <c r="O13" s="17" t="s">
        <v>295</v>
      </c>
      <c r="P13" s="17" t="s">
        <v>296</v>
      </c>
      <c r="Q13" s="17" t="s">
        <v>82</v>
      </c>
      <c r="R13" s="17" t="s">
        <v>43</v>
      </c>
      <c r="S13" s="17" t="s">
        <v>53</v>
      </c>
      <c r="T13" s="17" t="s">
        <v>54</v>
      </c>
      <c r="U13" s="30" t="e">
        <f>VLOOKUP(T13,[2]!Confidencialidad[#Data],2,FALSE)</f>
        <v>#REF!</v>
      </c>
      <c r="V13" s="17" t="s">
        <v>55</v>
      </c>
      <c r="W13" s="30" t="e">
        <f>VLOOKUP(V13,[2]!Integridad[#Data],2,FALSE)</f>
        <v>#REF!</v>
      </c>
      <c r="X13" s="17" t="s">
        <v>68</v>
      </c>
      <c r="Y13" s="30" t="e">
        <f>VLOOKUP(X13,[2]!Disponibilidad[#Data],2,FALSE)</f>
        <v>#REF!</v>
      </c>
      <c r="Z13" s="20" t="s">
        <v>68</v>
      </c>
      <c r="AA13" s="44" t="s">
        <v>43</v>
      </c>
      <c r="AB13" s="47" t="s">
        <v>231</v>
      </c>
      <c r="AC13" s="17" t="s">
        <v>297</v>
      </c>
      <c r="AD13" s="47" t="s">
        <v>298</v>
      </c>
      <c r="AE13" s="47" t="s">
        <v>299</v>
      </c>
      <c r="AF13" s="47" t="s">
        <v>300</v>
      </c>
      <c r="AG13" s="47" t="s">
        <v>301</v>
      </c>
      <c r="AH13" s="18">
        <v>46204</v>
      </c>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row>
    <row r="14" spans="1:92" s="11" customFormat="1" ht="112.9" customHeight="1" x14ac:dyDescent="0.25">
      <c r="A14" s="17">
        <f t="shared" si="1"/>
        <v>8</v>
      </c>
      <c r="B14" s="47" t="s">
        <v>38</v>
      </c>
      <c r="C14" s="17" t="s">
        <v>102</v>
      </c>
      <c r="D14" s="47" t="s">
        <v>120</v>
      </c>
      <c r="E14" s="47" t="s">
        <v>302</v>
      </c>
      <c r="F14" s="47" t="s">
        <v>303</v>
      </c>
      <c r="G14" s="47" t="s">
        <v>43</v>
      </c>
      <c r="H14" s="47" t="s">
        <v>304</v>
      </c>
      <c r="I14" s="47" t="s">
        <v>45</v>
      </c>
      <c r="J14" s="18">
        <v>46204</v>
      </c>
      <c r="K14" s="47" t="s">
        <v>258</v>
      </c>
      <c r="L14" s="47" t="s">
        <v>258</v>
      </c>
      <c r="M14" s="47" t="s">
        <v>48</v>
      </c>
      <c r="N14" s="47" t="s">
        <v>49</v>
      </c>
      <c r="O14" s="17" t="s">
        <v>295</v>
      </c>
      <c r="P14" s="20" t="s">
        <v>305</v>
      </c>
      <c r="Q14" s="17" t="s">
        <v>82</v>
      </c>
      <c r="R14" s="47" t="s">
        <v>43</v>
      </c>
      <c r="S14" s="47" t="s">
        <v>53</v>
      </c>
      <c r="T14" s="47" t="s">
        <v>54</v>
      </c>
      <c r="U14" s="30" t="e">
        <f>VLOOKUP(T14,[2]!Confidencialidad[#Data],2,FALSE)</f>
        <v>#REF!</v>
      </c>
      <c r="V14" s="17" t="s">
        <v>55</v>
      </c>
      <c r="W14" s="30" t="e">
        <f>VLOOKUP(V14,[2]!Integridad[#Data],2,FALSE)</f>
        <v>#REF!</v>
      </c>
      <c r="X14" s="17" t="s">
        <v>68</v>
      </c>
      <c r="Y14" s="30" t="e">
        <f>VLOOKUP(X14,[2]!Disponibilidad[#Data],2,FALSE)</f>
        <v>#REF!</v>
      </c>
      <c r="Z14" s="20" t="s">
        <v>68</v>
      </c>
      <c r="AA14" s="44" t="s">
        <v>43</v>
      </c>
      <c r="AB14" s="47" t="s">
        <v>231</v>
      </c>
      <c r="AC14" s="47" t="s">
        <v>306</v>
      </c>
      <c r="AD14" s="47" t="s">
        <v>298</v>
      </c>
      <c r="AE14" s="47" t="s">
        <v>307</v>
      </c>
      <c r="AF14" s="47" t="s">
        <v>300</v>
      </c>
      <c r="AG14" s="47" t="s">
        <v>301</v>
      </c>
      <c r="AH14" s="18">
        <v>46204</v>
      </c>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row>
    <row r="15" spans="1:92" s="11" customFormat="1" ht="108" customHeight="1" x14ac:dyDescent="0.25">
      <c r="A15" s="17">
        <f t="shared" si="1"/>
        <v>9</v>
      </c>
      <c r="B15" s="47" t="s">
        <v>38</v>
      </c>
      <c r="C15" s="17" t="s">
        <v>97</v>
      </c>
      <c r="D15" s="47" t="s">
        <v>40</v>
      </c>
      <c r="E15" s="47" t="s">
        <v>308</v>
      </c>
      <c r="F15" s="47" t="s">
        <v>309</v>
      </c>
      <c r="G15" s="47" t="s">
        <v>43</v>
      </c>
      <c r="H15" s="47" t="s">
        <v>310</v>
      </c>
      <c r="I15" s="47" t="s">
        <v>45</v>
      </c>
      <c r="J15" s="18">
        <v>46204</v>
      </c>
      <c r="K15" s="47" t="s">
        <v>258</v>
      </c>
      <c r="L15" s="47" t="s">
        <v>258</v>
      </c>
      <c r="M15" s="47" t="s">
        <v>48</v>
      </c>
      <c r="N15" s="47" t="s">
        <v>49</v>
      </c>
      <c r="O15" s="17" t="s">
        <v>295</v>
      </c>
      <c r="P15" s="20" t="s">
        <v>305</v>
      </c>
      <c r="Q15" s="17" t="s">
        <v>82</v>
      </c>
      <c r="R15" s="47" t="s">
        <v>43</v>
      </c>
      <c r="S15" s="47" t="s">
        <v>53</v>
      </c>
      <c r="T15" s="47" t="s">
        <v>54</v>
      </c>
      <c r="U15" s="30" t="e">
        <f>VLOOKUP(T15,[2]!Confidencialidad[#Data],2,FALSE)</f>
        <v>#REF!</v>
      </c>
      <c r="V15" s="17" t="s">
        <v>55</v>
      </c>
      <c r="W15" s="30" t="e">
        <f>VLOOKUP(V15,[2]!Integridad[#Data],2,FALSE)</f>
        <v>#REF!</v>
      </c>
      <c r="X15" s="17" t="s">
        <v>68</v>
      </c>
      <c r="Y15" s="30" t="e">
        <f>VLOOKUP(X15,[2]!Disponibilidad[#Data],2,FALSE)</f>
        <v>#REF!</v>
      </c>
      <c r="Z15" s="20" t="s">
        <v>68</v>
      </c>
      <c r="AA15" s="47" t="s">
        <v>43</v>
      </c>
      <c r="AB15" s="47" t="s">
        <v>231</v>
      </c>
      <c r="AC15" s="47" t="s">
        <v>306</v>
      </c>
      <c r="AD15" s="47" t="s">
        <v>298</v>
      </c>
      <c r="AE15" s="47" t="s">
        <v>311</v>
      </c>
      <c r="AF15" s="47" t="s">
        <v>60</v>
      </c>
      <c r="AG15" s="47" t="s">
        <v>301</v>
      </c>
      <c r="AH15" s="18">
        <v>46204</v>
      </c>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row>
    <row r="16" spans="1:92" s="11" customFormat="1" ht="111" customHeight="1" x14ac:dyDescent="0.25">
      <c r="A16" s="17">
        <f t="shared" si="1"/>
        <v>10</v>
      </c>
      <c r="B16" s="47" t="s">
        <v>38</v>
      </c>
      <c r="C16" s="17" t="s">
        <v>102</v>
      </c>
      <c r="D16" s="47" t="s">
        <v>40</v>
      </c>
      <c r="E16" s="47" t="s">
        <v>312</v>
      </c>
      <c r="F16" s="47" t="s">
        <v>313</v>
      </c>
      <c r="G16" s="47" t="s">
        <v>53</v>
      </c>
      <c r="H16" s="47" t="s">
        <v>314</v>
      </c>
      <c r="I16" s="47" t="s">
        <v>257</v>
      </c>
      <c r="J16" s="18">
        <v>46204</v>
      </c>
      <c r="K16" s="47" t="s">
        <v>258</v>
      </c>
      <c r="L16" s="47" t="s">
        <v>258</v>
      </c>
      <c r="M16" s="47" t="s">
        <v>48</v>
      </c>
      <c r="N16" s="17" t="s">
        <v>65</v>
      </c>
      <c r="O16" s="47" t="s">
        <v>315</v>
      </c>
      <c r="P16" s="46" t="s">
        <v>316</v>
      </c>
      <c r="Q16" s="17" t="s">
        <v>66</v>
      </c>
      <c r="R16" s="17" t="s">
        <v>43</v>
      </c>
      <c r="S16" s="17" t="s">
        <v>53</v>
      </c>
      <c r="T16" s="47" t="s">
        <v>54</v>
      </c>
      <c r="U16" s="30" t="e">
        <f>VLOOKUP(T16,[2]!Confidencialidad[#Data],2,FALSE)</f>
        <v>#REF!</v>
      </c>
      <c r="V16" s="17" t="s">
        <v>55</v>
      </c>
      <c r="W16" s="30" t="e">
        <f>VLOOKUP(V16,[2]!Integridad[#Data],2,FALSE)</f>
        <v>#REF!</v>
      </c>
      <c r="X16" s="17" t="s">
        <v>68</v>
      </c>
      <c r="Y16" s="30" t="e">
        <f>VLOOKUP(X16,[2]!Disponibilidad[#Data],2,FALSE)</f>
        <v>#REF!</v>
      </c>
      <c r="Z16" s="20" t="s">
        <v>68</v>
      </c>
      <c r="AA16" s="47" t="s">
        <v>43</v>
      </c>
      <c r="AB16" s="47" t="s">
        <v>231</v>
      </c>
      <c r="AC16" s="47" t="s">
        <v>306</v>
      </c>
      <c r="AD16" s="47" t="s">
        <v>298</v>
      </c>
      <c r="AE16" s="47" t="s">
        <v>317</v>
      </c>
      <c r="AF16" s="47" t="s">
        <v>60</v>
      </c>
      <c r="AG16" s="47" t="s">
        <v>61</v>
      </c>
      <c r="AH16" s="18">
        <v>46204</v>
      </c>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row>
    <row r="17" spans="1:92" s="11" customFormat="1" ht="153" x14ac:dyDescent="0.25">
      <c r="A17" s="17">
        <f t="shared" si="1"/>
        <v>11</v>
      </c>
      <c r="B17" s="17" t="s">
        <v>38</v>
      </c>
      <c r="C17" s="17" t="s">
        <v>86</v>
      </c>
      <c r="D17" s="17" t="s">
        <v>40</v>
      </c>
      <c r="E17" s="17" t="s">
        <v>318</v>
      </c>
      <c r="F17" s="17" t="s">
        <v>319</v>
      </c>
      <c r="G17" s="17" t="s">
        <v>53</v>
      </c>
      <c r="H17" s="47" t="s">
        <v>314</v>
      </c>
      <c r="I17" s="47" t="s">
        <v>45</v>
      </c>
      <c r="J17" s="18">
        <v>46204</v>
      </c>
      <c r="K17" s="47" t="s">
        <v>258</v>
      </c>
      <c r="L17" s="47" t="s">
        <v>258</v>
      </c>
      <c r="M17" s="47" t="s">
        <v>48</v>
      </c>
      <c r="N17" s="47" t="s">
        <v>65</v>
      </c>
      <c r="O17" s="47" t="s">
        <v>315</v>
      </c>
      <c r="P17" s="20" t="s">
        <v>320</v>
      </c>
      <c r="Q17" s="17" t="s">
        <v>82</v>
      </c>
      <c r="R17" s="17" t="s">
        <v>43</v>
      </c>
      <c r="S17" s="17" t="s">
        <v>53</v>
      </c>
      <c r="T17" s="17" t="s">
        <v>54</v>
      </c>
      <c r="U17" s="30" t="e">
        <f>VLOOKUP(T17,[2]!Confidencialidad[#Data],2,FALSE)</f>
        <v>#REF!</v>
      </c>
      <c r="V17" s="17" t="s">
        <v>55</v>
      </c>
      <c r="W17" s="30" t="e">
        <f>VLOOKUP(V17,[2]!Integridad[#Data],2,FALSE)</f>
        <v>#REF!</v>
      </c>
      <c r="X17" s="17" t="s">
        <v>68</v>
      </c>
      <c r="Y17" s="30" t="e">
        <f>VLOOKUP(X17,[2]!Disponibilidad[#Data],2,FALSE)</f>
        <v>#REF!</v>
      </c>
      <c r="Z17" s="20" t="s">
        <v>68</v>
      </c>
      <c r="AA17" s="47" t="s">
        <v>43</v>
      </c>
      <c r="AB17" s="47" t="s">
        <v>231</v>
      </c>
      <c r="AC17" s="47" t="s">
        <v>306</v>
      </c>
      <c r="AD17" s="47" t="s">
        <v>298</v>
      </c>
      <c r="AE17" s="47" t="s">
        <v>307</v>
      </c>
      <c r="AF17" s="47" t="s">
        <v>300</v>
      </c>
      <c r="AG17" s="47" t="s">
        <v>301</v>
      </c>
      <c r="AH17" s="18">
        <v>46204</v>
      </c>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row>
    <row r="18" spans="1:92" s="12" customFormat="1" ht="76.5" x14ac:dyDescent="0.25">
      <c r="A18" s="17">
        <f t="shared" si="1"/>
        <v>12</v>
      </c>
      <c r="B18" s="20" t="s">
        <v>38</v>
      </c>
      <c r="C18" s="20" t="s">
        <v>86</v>
      </c>
      <c r="D18" s="20" t="s">
        <v>315</v>
      </c>
      <c r="E18" s="47" t="s">
        <v>321</v>
      </c>
      <c r="F18" s="20" t="s">
        <v>321</v>
      </c>
      <c r="G18" s="20" t="s">
        <v>43</v>
      </c>
      <c r="H18" s="20" t="s">
        <v>322</v>
      </c>
      <c r="I18" s="20" t="s">
        <v>248</v>
      </c>
      <c r="J18" s="20" t="s">
        <v>248</v>
      </c>
      <c r="K18" s="20" t="s">
        <v>264</v>
      </c>
      <c r="L18" s="20" t="s">
        <v>264</v>
      </c>
      <c r="M18" s="20" t="s">
        <v>48</v>
      </c>
      <c r="N18" s="20" t="s">
        <v>65</v>
      </c>
      <c r="O18" s="20"/>
      <c r="P18" s="20" t="s">
        <v>43</v>
      </c>
      <c r="Q18" s="20" t="s">
        <v>82</v>
      </c>
      <c r="R18" s="20" t="s">
        <v>43</v>
      </c>
      <c r="S18" s="20" t="s">
        <v>53</v>
      </c>
      <c r="T18" s="20" t="s">
        <v>54</v>
      </c>
      <c r="U18" s="32">
        <v>2</v>
      </c>
      <c r="V18" s="20" t="s">
        <v>55</v>
      </c>
      <c r="W18" s="32">
        <v>3</v>
      </c>
      <c r="X18" s="20" t="s">
        <v>55</v>
      </c>
      <c r="Y18" s="32">
        <v>3</v>
      </c>
      <c r="Z18" s="55" t="s">
        <v>55</v>
      </c>
      <c r="AA18" s="56" t="s">
        <v>43</v>
      </c>
      <c r="AB18" s="56" t="s">
        <v>323</v>
      </c>
      <c r="AC18" s="20" t="s">
        <v>314</v>
      </c>
      <c r="AD18" s="20" t="s">
        <v>314</v>
      </c>
      <c r="AE18" s="20" t="s">
        <v>314</v>
      </c>
      <c r="AF18" s="20" t="s">
        <v>314</v>
      </c>
      <c r="AG18" s="20" t="s">
        <v>314</v>
      </c>
      <c r="AH18" s="21">
        <v>46205</v>
      </c>
    </row>
    <row r="19" spans="1:92" s="12" customFormat="1" ht="51" x14ac:dyDescent="0.25">
      <c r="A19" s="17">
        <f t="shared" si="1"/>
        <v>13</v>
      </c>
      <c r="B19" s="20" t="s">
        <v>38</v>
      </c>
      <c r="C19" s="20" t="s">
        <v>97</v>
      </c>
      <c r="D19" s="20" t="s">
        <v>315</v>
      </c>
      <c r="E19" s="20" t="s">
        <v>324</v>
      </c>
      <c r="F19" s="20" t="s">
        <v>325</v>
      </c>
      <c r="G19" s="20" t="s">
        <v>43</v>
      </c>
      <c r="H19" s="20" t="s">
        <v>326</v>
      </c>
      <c r="I19" s="20" t="s">
        <v>248</v>
      </c>
      <c r="J19" s="20" t="s">
        <v>248</v>
      </c>
      <c r="K19" s="20" t="s">
        <v>264</v>
      </c>
      <c r="L19" s="20" t="s">
        <v>264</v>
      </c>
      <c r="M19" s="20" t="s">
        <v>48</v>
      </c>
      <c r="N19" s="20" t="s">
        <v>49</v>
      </c>
      <c r="O19" s="20"/>
      <c r="P19" s="20" t="s">
        <v>327</v>
      </c>
      <c r="Q19" s="20" t="s">
        <v>82</v>
      </c>
      <c r="R19" s="20" t="s">
        <v>53</v>
      </c>
      <c r="S19" s="20" t="s">
        <v>53</v>
      </c>
      <c r="T19" s="20" t="s">
        <v>54</v>
      </c>
      <c r="U19" s="32">
        <v>2</v>
      </c>
      <c r="V19" s="20" t="s">
        <v>55</v>
      </c>
      <c r="W19" s="32">
        <v>3</v>
      </c>
      <c r="X19" s="20" t="s">
        <v>68</v>
      </c>
      <c r="Y19" s="32">
        <v>2</v>
      </c>
      <c r="Z19" s="20" t="s">
        <v>68</v>
      </c>
      <c r="AA19" s="20" t="s">
        <v>43</v>
      </c>
      <c r="AB19" s="20" t="s">
        <v>227</v>
      </c>
      <c r="AC19" s="20" t="s">
        <v>314</v>
      </c>
      <c r="AD19" s="20" t="s">
        <v>314</v>
      </c>
      <c r="AE19" s="20" t="s">
        <v>314</v>
      </c>
      <c r="AF19" s="20" t="s">
        <v>314</v>
      </c>
      <c r="AG19" s="20" t="s">
        <v>314</v>
      </c>
      <c r="AH19" s="21">
        <v>46205</v>
      </c>
    </row>
    <row r="20" spans="1:92" s="12" customFormat="1" ht="89.25" x14ac:dyDescent="0.25">
      <c r="A20" s="17">
        <f t="shared" si="1"/>
        <v>14</v>
      </c>
      <c r="B20" s="20" t="s">
        <v>38</v>
      </c>
      <c r="C20" s="20" t="s">
        <v>100</v>
      </c>
      <c r="D20" s="20" t="s">
        <v>315</v>
      </c>
      <c r="E20" s="20" t="s">
        <v>328</v>
      </c>
      <c r="F20" s="20" t="s">
        <v>328</v>
      </c>
      <c r="G20" s="20" t="s">
        <v>43</v>
      </c>
      <c r="H20" s="20" t="s">
        <v>329</v>
      </c>
      <c r="I20" s="20" t="s">
        <v>248</v>
      </c>
      <c r="J20" s="20" t="s">
        <v>248</v>
      </c>
      <c r="K20" s="20" t="s">
        <v>264</v>
      </c>
      <c r="L20" s="20" t="s">
        <v>264</v>
      </c>
      <c r="M20" s="20" t="s">
        <v>48</v>
      </c>
      <c r="N20" s="20" t="s">
        <v>49</v>
      </c>
      <c r="O20" s="20"/>
      <c r="P20" s="20" t="s">
        <v>43</v>
      </c>
      <c r="Q20" s="20" t="s">
        <v>82</v>
      </c>
      <c r="R20" s="20" t="s">
        <v>53</v>
      </c>
      <c r="S20" s="20" t="s">
        <v>53</v>
      </c>
      <c r="T20" s="20" t="s">
        <v>54</v>
      </c>
      <c r="U20" s="32"/>
      <c r="V20" s="20" t="s">
        <v>55</v>
      </c>
      <c r="W20" s="32"/>
      <c r="X20" s="20" t="s">
        <v>55</v>
      </c>
      <c r="Y20" s="32"/>
      <c r="Z20" s="20" t="s">
        <v>55</v>
      </c>
      <c r="AA20" s="20" t="s">
        <v>43</v>
      </c>
      <c r="AB20" s="56" t="s">
        <v>330</v>
      </c>
      <c r="AC20" s="20" t="s">
        <v>314</v>
      </c>
      <c r="AD20" s="20" t="s">
        <v>314</v>
      </c>
      <c r="AE20" s="20" t="s">
        <v>314</v>
      </c>
      <c r="AF20" s="20" t="s">
        <v>314</v>
      </c>
      <c r="AG20" s="20" t="s">
        <v>314</v>
      </c>
      <c r="AH20" s="21">
        <v>46205</v>
      </c>
    </row>
    <row r="21" spans="1:92" s="12" customFormat="1" ht="140.25" x14ac:dyDescent="0.25">
      <c r="A21" s="17">
        <f t="shared" si="1"/>
        <v>15</v>
      </c>
      <c r="B21" s="20" t="s">
        <v>223</v>
      </c>
      <c r="C21" s="20" t="s">
        <v>70</v>
      </c>
      <c r="D21" s="20" t="s">
        <v>40</v>
      </c>
      <c r="E21" s="20" t="s">
        <v>331</v>
      </c>
      <c r="F21" s="20" t="s">
        <v>332</v>
      </c>
      <c r="G21" s="20" t="s">
        <v>53</v>
      </c>
      <c r="H21" s="20" t="s">
        <v>40</v>
      </c>
      <c r="I21" s="20" t="s">
        <v>45</v>
      </c>
      <c r="J21" s="21">
        <v>43496</v>
      </c>
      <c r="K21" s="20" t="s">
        <v>47</v>
      </c>
      <c r="L21" s="20" t="s">
        <v>47</v>
      </c>
      <c r="M21" s="20" t="s">
        <v>48</v>
      </c>
      <c r="N21" s="20" t="s">
        <v>52</v>
      </c>
      <c r="O21" s="20" t="s">
        <v>333</v>
      </c>
      <c r="P21" s="20" t="s">
        <v>40</v>
      </c>
      <c r="Q21" s="20" t="s">
        <v>52</v>
      </c>
      <c r="R21" s="20" t="s">
        <v>43</v>
      </c>
      <c r="S21" s="20" t="s">
        <v>53</v>
      </c>
      <c r="T21" s="20" t="s">
        <v>54</v>
      </c>
      <c r="U21" s="32">
        <v>2</v>
      </c>
      <c r="V21" s="20" t="s">
        <v>55</v>
      </c>
      <c r="W21" s="32">
        <v>3</v>
      </c>
      <c r="X21" s="20" t="s">
        <v>68</v>
      </c>
      <c r="Y21" s="32">
        <v>2</v>
      </c>
      <c r="Z21" s="20" t="s">
        <v>68</v>
      </c>
      <c r="AA21" s="20" t="s">
        <v>53</v>
      </c>
      <c r="AB21" s="20" t="s">
        <v>40</v>
      </c>
      <c r="AC21" s="20" t="s">
        <v>334</v>
      </c>
      <c r="AD21" s="20" t="s">
        <v>335</v>
      </c>
      <c r="AE21" s="20" t="s">
        <v>336</v>
      </c>
      <c r="AF21" s="20" t="s">
        <v>284</v>
      </c>
      <c r="AG21" s="20" t="s">
        <v>285</v>
      </c>
      <c r="AH21" s="21">
        <v>46196</v>
      </c>
    </row>
    <row r="22" spans="1:92" s="12" customFormat="1" ht="140.25" x14ac:dyDescent="0.25">
      <c r="A22" s="17">
        <f t="shared" si="1"/>
        <v>16</v>
      </c>
      <c r="B22" s="20" t="s">
        <v>223</v>
      </c>
      <c r="C22" s="20" t="s">
        <v>70</v>
      </c>
      <c r="D22" s="20" t="s">
        <v>40</v>
      </c>
      <c r="E22" s="20" t="s">
        <v>337</v>
      </c>
      <c r="F22" s="20" t="s">
        <v>338</v>
      </c>
      <c r="G22" s="20" t="s">
        <v>53</v>
      </c>
      <c r="H22" s="20" t="s">
        <v>40</v>
      </c>
      <c r="I22" s="20" t="s">
        <v>45</v>
      </c>
      <c r="J22" s="21">
        <v>43496</v>
      </c>
      <c r="K22" s="20" t="s">
        <v>47</v>
      </c>
      <c r="L22" s="20" t="s">
        <v>47</v>
      </c>
      <c r="M22" s="20" t="s">
        <v>48</v>
      </c>
      <c r="N22" s="20" t="s">
        <v>52</v>
      </c>
      <c r="O22" s="20" t="s">
        <v>333</v>
      </c>
      <c r="P22" s="20" t="s">
        <v>40</v>
      </c>
      <c r="Q22" s="20" t="s">
        <v>52</v>
      </c>
      <c r="R22" s="20" t="s">
        <v>43</v>
      </c>
      <c r="S22" s="20" t="s">
        <v>53</v>
      </c>
      <c r="T22" s="20" t="s">
        <v>54</v>
      </c>
      <c r="U22" s="32">
        <v>2</v>
      </c>
      <c r="V22" s="20" t="s">
        <v>55</v>
      </c>
      <c r="W22" s="32">
        <v>3</v>
      </c>
      <c r="X22" s="20" t="s">
        <v>68</v>
      </c>
      <c r="Y22" s="32">
        <v>2</v>
      </c>
      <c r="Z22" s="20" t="s">
        <v>68</v>
      </c>
      <c r="AA22" s="20" t="s">
        <v>53</v>
      </c>
      <c r="AB22" s="20" t="s">
        <v>40</v>
      </c>
      <c r="AC22" s="20" t="s">
        <v>334</v>
      </c>
      <c r="AD22" s="20" t="s">
        <v>335</v>
      </c>
      <c r="AE22" s="20" t="s">
        <v>336</v>
      </c>
      <c r="AF22" s="20" t="s">
        <v>284</v>
      </c>
      <c r="AG22" s="20" t="s">
        <v>285</v>
      </c>
      <c r="AH22" s="21">
        <v>46196</v>
      </c>
    </row>
    <row r="23" spans="1:92" s="12" customFormat="1" ht="140.25" x14ac:dyDescent="0.25">
      <c r="A23" s="17">
        <f t="shared" si="1"/>
        <v>17</v>
      </c>
      <c r="B23" s="20" t="s">
        <v>223</v>
      </c>
      <c r="C23" s="20" t="s">
        <v>70</v>
      </c>
      <c r="D23" s="20" t="s">
        <v>40</v>
      </c>
      <c r="E23" s="20" t="s">
        <v>339</v>
      </c>
      <c r="F23" s="20" t="s">
        <v>340</v>
      </c>
      <c r="G23" s="20" t="s">
        <v>53</v>
      </c>
      <c r="H23" s="20" t="s">
        <v>40</v>
      </c>
      <c r="I23" s="20" t="s">
        <v>45</v>
      </c>
      <c r="J23" s="21">
        <v>43496</v>
      </c>
      <c r="K23" s="20" t="s">
        <v>47</v>
      </c>
      <c r="L23" s="20" t="s">
        <v>47</v>
      </c>
      <c r="M23" s="20" t="s">
        <v>48</v>
      </c>
      <c r="N23" s="20" t="s">
        <v>52</v>
      </c>
      <c r="O23" s="20" t="s">
        <v>333</v>
      </c>
      <c r="P23" s="20" t="s">
        <v>40</v>
      </c>
      <c r="Q23" s="20" t="s">
        <v>52</v>
      </c>
      <c r="R23" s="20" t="s">
        <v>43</v>
      </c>
      <c r="S23" s="20" t="s">
        <v>53</v>
      </c>
      <c r="T23" s="20" t="s">
        <v>54</v>
      </c>
      <c r="U23" s="32">
        <v>2</v>
      </c>
      <c r="V23" s="20" t="s">
        <v>55</v>
      </c>
      <c r="W23" s="32">
        <v>3</v>
      </c>
      <c r="X23" s="20" t="s">
        <v>55</v>
      </c>
      <c r="Y23" s="32">
        <v>3</v>
      </c>
      <c r="Z23" s="20" t="s">
        <v>55</v>
      </c>
      <c r="AA23" s="20" t="s">
        <v>43</v>
      </c>
      <c r="AB23" s="20" t="s">
        <v>56</v>
      </c>
      <c r="AC23" s="20" t="s">
        <v>334</v>
      </c>
      <c r="AD23" s="20" t="s">
        <v>335</v>
      </c>
      <c r="AE23" s="20" t="s">
        <v>336</v>
      </c>
      <c r="AF23" s="20" t="s">
        <v>284</v>
      </c>
      <c r="AG23" s="20" t="s">
        <v>285</v>
      </c>
      <c r="AH23" s="21">
        <v>46196</v>
      </c>
    </row>
    <row r="24" spans="1:92" s="12" customFormat="1" ht="140.25" x14ac:dyDescent="0.25">
      <c r="A24" s="17">
        <f t="shared" si="1"/>
        <v>18</v>
      </c>
      <c r="B24" s="20" t="s">
        <v>223</v>
      </c>
      <c r="C24" s="20" t="s">
        <v>70</v>
      </c>
      <c r="D24" s="20" t="s">
        <v>40</v>
      </c>
      <c r="E24" s="20" t="s">
        <v>341</v>
      </c>
      <c r="F24" s="20" t="s">
        <v>342</v>
      </c>
      <c r="G24" s="20" t="s">
        <v>53</v>
      </c>
      <c r="H24" s="20" t="s">
        <v>40</v>
      </c>
      <c r="I24" s="20" t="s">
        <v>45</v>
      </c>
      <c r="J24" s="21">
        <v>43496</v>
      </c>
      <c r="K24" s="20" t="s">
        <v>47</v>
      </c>
      <c r="L24" s="20" t="s">
        <v>47</v>
      </c>
      <c r="M24" s="20" t="s">
        <v>48</v>
      </c>
      <c r="N24" s="20" t="s">
        <v>52</v>
      </c>
      <c r="O24" s="20" t="s">
        <v>333</v>
      </c>
      <c r="P24" s="20" t="s">
        <v>40</v>
      </c>
      <c r="Q24" s="20" t="s">
        <v>52</v>
      </c>
      <c r="R24" s="20" t="s">
        <v>43</v>
      </c>
      <c r="S24" s="20" t="s">
        <v>53</v>
      </c>
      <c r="T24" s="20" t="s">
        <v>54</v>
      </c>
      <c r="U24" s="32">
        <v>2</v>
      </c>
      <c r="V24" s="20" t="s">
        <v>68</v>
      </c>
      <c r="W24" s="32">
        <v>2</v>
      </c>
      <c r="X24" s="20" t="s">
        <v>55</v>
      </c>
      <c r="Y24" s="32">
        <v>3</v>
      </c>
      <c r="Z24" s="20" t="s">
        <v>68</v>
      </c>
      <c r="AA24" s="20" t="s">
        <v>43</v>
      </c>
      <c r="AB24" s="20" t="s">
        <v>56</v>
      </c>
      <c r="AC24" s="20" t="s">
        <v>334</v>
      </c>
      <c r="AD24" s="20" t="s">
        <v>335</v>
      </c>
      <c r="AE24" s="20" t="s">
        <v>336</v>
      </c>
      <c r="AF24" s="20" t="s">
        <v>284</v>
      </c>
      <c r="AG24" s="20" t="s">
        <v>285</v>
      </c>
      <c r="AH24" s="21">
        <v>46196</v>
      </c>
    </row>
    <row r="25" spans="1:92" s="12" customFormat="1" ht="140.25" x14ac:dyDescent="0.25">
      <c r="A25" s="17">
        <f t="shared" si="1"/>
        <v>19</v>
      </c>
      <c r="B25" s="20" t="s">
        <v>223</v>
      </c>
      <c r="C25" s="20" t="s">
        <v>70</v>
      </c>
      <c r="D25" s="20" t="s">
        <v>40</v>
      </c>
      <c r="E25" s="20" t="s">
        <v>343</v>
      </c>
      <c r="F25" s="20" t="s">
        <v>344</v>
      </c>
      <c r="G25" s="20" t="s">
        <v>53</v>
      </c>
      <c r="H25" s="20" t="s">
        <v>40</v>
      </c>
      <c r="I25" s="20" t="s">
        <v>45</v>
      </c>
      <c r="J25" s="21">
        <v>43496</v>
      </c>
      <c r="K25" s="20" t="s">
        <v>47</v>
      </c>
      <c r="L25" s="20" t="s">
        <v>47</v>
      </c>
      <c r="M25" s="20" t="s">
        <v>48</v>
      </c>
      <c r="N25" s="20" t="s">
        <v>52</v>
      </c>
      <c r="O25" s="20" t="s">
        <v>333</v>
      </c>
      <c r="P25" s="20" t="s">
        <v>40</v>
      </c>
      <c r="Q25" s="20" t="s">
        <v>52</v>
      </c>
      <c r="R25" s="20" t="s">
        <v>43</v>
      </c>
      <c r="S25" s="20" t="s">
        <v>53</v>
      </c>
      <c r="T25" s="20" t="s">
        <v>54</v>
      </c>
      <c r="U25" s="32">
        <v>2</v>
      </c>
      <c r="V25" s="20" t="s">
        <v>68</v>
      </c>
      <c r="W25" s="32">
        <v>2</v>
      </c>
      <c r="X25" s="20" t="s">
        <v>55</v>
      </c>
      <c r="Y25" s="32">
        <v>3</v>
      </c>
      <c r="Z25" s="20" t="s">
        <v>68</v>
      </c>
      <c r="AA25" s="20" t="s">
        <v>43</v>
      </c>
      <c r="AB25" s="20" t="s">
        <v>56</v>
      </c>
      <c r="AC25" s="20" t="s">
        <v>334</v>
      </c>
      <c r="AD25" s="20" t="s">
        <v>335</v>
      </c>
      <c r="AE25" s="20" t="s">
        <v>336</v>
      </c>
      <c r="AF25" s="20" t="s">
        <v>284</v>
      </c>
      <c r="AG25" s="20" t="s">
        <v>285</v>
      </c>
      <c r="AH25" s="21">
        <v>46196</v>
      </c>
    </row>
    <row r="26" spans="1:92" s="12" customFormat="1" ht="140.25" x14ac:dyDescent="0.25">
      <c r="A26" s="17">
        <f t="shared" si="1"/>
        <v>20</v>
      </c>
      <c r="B26" s="20" t="s">
        <v>223</v>
      </c>
      <c r="C26" s="20" t="s">
        <v>70</v>
      </c>
      <c r="D26" s="20" t="s">
        <v>40</v>
      </c>
      <c r="E26" s="20" t="s">
        <v>345</v>
      </c>
      <c r="F26" s="20" t="s">
        <v>346</v>
      </c>
      <c r="G26" s="20" t="s">
        <v>53</v>
      </c>
      <c r="H26" s="20" t="s">
        <v>40</v>
      </c>
      <c r="I26" s="20" t="s">
        <v>45</v>
      </c>
      <c r="J26" s="21">
        <v>43496</v>
      </c>
      <c r="K26" s="20" t="s">
        <v>47</v>
      </c>
      <c r="L26" s="20" t="s">
        <v>47</v>
      </c>
      <c r="M26" s="20" t="s">
        <v>48</v>
      </c>
      <c r="N26" s="20" t="s">
        <v>52</v>
      </c>
      <c r="O26" s="20" t="s">
        <v>333</v>
      </c>
      <c r="P26" s="20" t="s">
        <v>40</v>
      </c>
      <c r="Q26" s="20" t="s">
        <v>52</v>
      </c>
      <c r="R26" s="20" t="s">
        <v>43</v>
      </c>
      <c r="S26" s="20" t="s">
        <v>53</v>
      </c>
      <c r="T26" s="20" t="s">
        <v>54</v>
      </c>
      <c r="U26" s="32">
        <v>2</v>
      </c>
      <c r="V26" s="20" t="s">
        <v>68</v>
      </c>
      <c r="W26" s="32">
        <v>2</v>
      </c>
      <c r="X26" s="20" t="s">
        <v>55</v>
      </c>
      <c r="Y26" s="32">
        <v>3</v>
      </c>
      <c r="Z26" s="20" t="s">
        <v>68</v>
      </c>
      <c r="AA26" s="20" t="s">
        <v>53</v>
      </c>
      <c r="AB26" s="20" t="s">
        <v>40</v>
      </c>
      <c r="AC26" s="20" t="s">
        <v>334</v>
      </c>
      <c r="AD26" s="20" t="s">
        <v>335</v>
      </c>
      <c r="AE26" s="20" t="s">
        <v>336</v>
      </c>
      <c r="AF26" s="20" t="s">
        <v>284</v>
      </c>
      <c r="AG26" s="20" t="s">
        <v>285</v>
      </c>
      <c r="AH26" s="21">
        <v>46196</v>
      </c>
    </row>
    <row r="27" spans="1:92" s="12" customFormat="1" ht="140.25" x14ac:dyDescent="0.25">
      <c r="A27" s="17">
        <f t="shared" si="1"/>
        <v>21</v>
      </c>
      <c r="B27" s="20" t="s">
        <v>223</v>
      </c>
      <c r="C27" s="20" t="s">
        <v>70</v>
      </c>
      <c r="D27" s="20" t="s">
        <v>40</v>
      </c>
      <c r="E27" s="20" t="s">
        <v>347</v>
      </c>
      <c r="F27" s="20" t="s">
        <v>348</v>
      </c>
      <c r="G27" s="20" t="s">
        <v>53</v>
      </c>
      <c r="H27" s="20" t="s">
        <v>40</v>
      </c>
      <c r="I27" s="20" t="s">
        <v>45</v>
      </c>
      <c r="J27" s="21">
        <v>43496</v>
      </c>
      <c r="K27" s="20" t="s">
        <v>47</v>
      </c>
      <c r="L27" s="20" t="s">
        <v>47</v>
      </c>
      <c r="M27" s="20" t="s">
        <v>48</v>
      </c>
      <c r="N27" s="20" t="s">
        <v>52</v>
      </c>
      <c r="O27" s="20" t="s">
        <v>333</v>
      </c>
      <c r="P27" s="20" t="s">
        <v>40</v>
      </c>
      <c r="Q27" s="20" t="s">
        <v>52</v>
      </c>
      <c r="R27" s="20" t="s">
        <v>43</v>
      </c>
      <c r="S27" s="20" t="s">
        <v>53</v>
      </c>
      <c r="T27" s="20" t="s">
        <v>54</v>
      </c>
      <c r="U27" s="32">
        <v>2</v>
      </c>
      <c r="V27" s="20" t="s">
        <v>68</v>
      </c>
      <c r="W27" s="32">
        <v>2</v>
      </c>
      <c r="X27" s="20" t="s">
        <v>55</v>
      </c>
      <c r="Y27" s="32">
        <v>3</v>
      </c>
      <c r="Z27" s="20" t="s">
        <v>68</v>
      </c>
      <c r="AA27" s="20" t="s">
        <v>53</v>
      </c>
      <c r="AB27" s="20" t="s">
        <v>40</v>
      </c>
      <c r="AC27" s="20" t="s">
        <v>334</v>
      </c>
      <c r="AD27" s="20" t="s">
        <v>335</v>
      </c>
      <c r="AE27" s="20" t="s">
        <v>336</v>
      </c>
      <c r="AF27" s="20" t="s">
        <v>284</v>
      </c>
      <c r="AG27" s="20" t="s">
        <v>285</v>
      </c>
      <c r="AH27" s="21">
        <v>46196</v>
      </c>
    </row>
    <row r="28" spans="1:92" s="12" customFormat="1" ht="140.25" x14ac:dyDescent="0.25">
      <c r="A28" s="17">
        <f t="shared" si="1"/>
        <v>22</v>
      </c>
      <c r="B28" s="20" t="s">
        <v>223</v>
      </c>
      <c r="C28" s="20" t="s">
        <v>70</v>
      </c>
      <c r="D28" s="20" t="s">
        <v>40</v>
      </c>
      <c r="E28" s="20" t="s">
        <v>349</v>
      </c>
      <c r="F28" s="20" t="s">
        <v>350</v>
      </c>
      <c r="G28" s="20" t="s">
        <v>53</v>
      </c>
      <c r="H28" s="20" t="s">
        <v>40</v>
      </c>
      <c r="I28" s="20" t="s">
        <v>45</v>
      </c>
      <c r="J28" s="21">
        <v>43496</v>
      </c>
      <c r="K28" s="20" t="s">
        <v>47</v>
      </c>
      <c r="L28" s="20" t="s">
        <v>47</v>
      </c>
      <c r="M28" s="20" t="s">
        <v>48</v>
      </c>
      <c r="N28" s="20" t="s">
        <v>52</v>
      </c>
      <c r="O28" s="20" t="s">
        <v>333</v>
      </c>
      <c r="P28" s="20" t="s">
        <v>40</v>
      </c>
      <c r="Q28" s="20" t="s">
        <v>52</v>
      </c>
      <c r="R28" s="20" t="s">
        <v>43</v>
      </c>
      <c r="S28" s="20" t="s">
        <v>53</v>
      </c>
      <c r="T28" s="20" t="s">
        <v>54</v>
      </c>
      <c r="U28" s="32">
        <v>2</v>
      </c>
      <c r="V28" s="20" t="s">
        <v>68</v>
      </c>
      <c r="W28" s="32">
        <v>2</v>
      </c>
      <c r="X28" s="20" t="s">
        <v>55</v>
      </c>
      <c r="Y28" s="32">
        <v>3</v>
      </c>
      <c r="Z28" s="20" t="s">
        <v>68</v>
      </c>
      <c r="AA28" s="20" t="s">
        <v>53</v>
      </c>
      <c r="AB28" s="20" t="s">
        <v>40</v>
      </c>
      <c r="AC28" s="20" t="s">
        <v>334</v>
      </c>
      <c r="AD28" s="20" t="s">
        <v>335</v>
      </c>
      <c r="AE28" s="20" t="s">
        <v>336</v>
      </c>
      <c r="AF28" s="20" t="s">
        <v>284</v>
      </c>
      <c r="AG28" s="20" t="s">
        <v>285</v>
      </c>
      <c r="AH28" s="21">
        <v>46196</v>
      </c>
    </row>
    <row r="29" spans="1:92" s="12" customFormat="1" ht="140.25" x14ac:dyDescent="0.25">
      <c r="A29" s="17">
        <f t="shared" si="1"/>
        <v>23</v>
      </c>
      <c r="B29" s="20" t="s">
        <v>223</v>
      </c>
      <c r="C29" s="20" t="s">
        <v>70</v>
      </c>
      <c r="D29" s="20" t="s">
        <v>40</v>
      </c>
      <c r="E29" s="20" t="s">
        <v>351</v>
      </c>
      <c r="F29" s="20" t="s">
        <v>352</v>
      </c>
      <c r="G29" s="20" t="s">
        <v>53</v>
      </c>
      <c r="H29" s="20" t="s">
        <v>40</v>
      </c>
      <c r="I29" s="20" t="s">
        <v>45</v>
      </c>
      <c r="J29" s="21">
        <v>43496</v>
      </c>
      <c r="K29" s="20" t="s">
        <v>47</v>
      </c>
      <c r="L29" s="20" t="s">
        <v>47</v>
      </c>
      <c r="M29" s="20" t="s">
        <v>48</v>
      </c>
      <c r="N29" s="20" t="s">
        <v>52</v>
      </c>
      <c r="O29" s="20" t="s">
        <v>333</v>
      </c>
      <c r="P29" s="20" t="s">
        <v>40</v>
      </c>
      <c r="Q29" s="20" t="s">
        <v>52</v>
      </c>
      <c r="R29" s="20" t="s">
        <v>43</v>
      </c>
      <c r="S29" s="20" t="s">
        <v>53</v>
      </c>
      <c r="T29" s="20" t="s">
        <v>54</v>
      </c>
      <c r="U29" s="32">
        <v>2</v>
      </c>
      <c r="V29" s="20" t="s">
        <v>68</v>
      </c>
      <c r="W29" s="32">
        <v>2</v>
      </c>
      <c r="X29" s="20" t="s">
        <v>55</v>
      </c>
      <c r="Y29" s="32">
        <v>3</v>
      </c>
      <c r="Z29" s="20" t="s">
        <v>68</v>
      </c>
      <c r="AA29" s="20" t="s">
        <v>53</v>
      </c>
      <c r="AB29" s="20" t="s">
        <v>40</v>
      </c>
      <c r="AC29" s="20" t="s">
        <v>334</v>
      </c>
      <c r="AD29" s="20" t="s">
        <v>335</v>
      </c>
      <c r="AE29" s="20" t="s">
        <v>336</v>
      </c>
      <c r="AF29" s="20" t="s">
        <v>284</v>
      </c>
      <c r="AG29" s="20" t="s">
        <v>285</v>
      </c>
      <c r="AH29" s="21">
        <v>46196</v>
      </c>
    </row>
    <row r="30" spans="1:92" s="12" customFormat="1" ht="140.25" x14ac:dyDescent="0.25">
      <c r="A30" s="17">
        <f t="shared" si="1"/>
        <v>24</v>
      </c>
      <c r="B30" s="20" t="s">
        <v>223</v>
      </c>
      <c r="C30" s="20" t="s">
        <v>70</v>
      </c>
      <c r="D30" s="20" t="s">
        <v>40</v>
      </c>
      <c r="E30" s="20" t="s">
        <v>353</v>
      </c>
      <c r="F30" s="20" t="s">
        <v>354</v>
      </c>
      <c r="G30" s="20" t="s">
        <v>53</v>
      </c>
      <c r="H30" s="20" t="s">
        <v>40</v>
      </c>
      <c r="I30" s="20" t="s">
        <v>45</v>
      </c>
      <c r="J30" s="21">
        <v>43496</v>
      </c>
      <c r="K30" s="20" t="s">
        <v>47</v>
      </c>
      <c r="L30" s="20" t="s">
        <v>47</v>
      </c>
      <c r="M30" s="20" t="s">
        <v>48</v>
      </c>
      <c r="N30" s="20" t="s">
        <v>52</v>
      </c>
      <c r="O30" s="20" t="s">
        <v>333</v>
      </c>
      <c r="P30" s="20" t="s">
        <v>40</v>
      </c>
      <c r="Q30" s="20" t="s">
        <v>52</v>
      </c>
      <c r="R30" s="20" t="s">
        <v>43</v>
      </c>
      <c r="S30" s="20" t="s">
        <v>53</v>
      </c>
      <c r="T30" s="20" t="s">
        <v>54</v>
      </c>
      <c r="U30" s="32">
        <v>2</v>
      </c>
      <c r="V30" s="20" t="s">
        <v>68</v>
      </c>
      <c r="W30" s="32">
        <v>2</v>
      </c>
      <c r="X30" s="20" t="s">
        <v>55</v>
      </c>
      <c r="Y30" s="32">
        <v>3</v>
      </c>
      <c r="Z30" s="20" t="s">
        <v>68</v>
      </c>
      <c r="AA30" s="20" t="s">
        <v>53</v>
      </c>
      <c r="AB30" s="20" t="s">
        <v>40</v>
      </c>
      <c r="AC30" s="20" t="s">
        <v>334</v>
      </c>
      <c r="AD30" s="20" t="s">
        <v>335</v>
      </c>
      <c r="AE30" s="20" t="s">
        <v>336</v>
      </c>
      <c r="AF30" s="20" t="s">
        <v>284</v>
      </c>
      <c r="AG30" s="20" t="s">
        <v>285</v>
      </c>
      <c r="AH30" s="21">
        <v>46196</v>
      </c>
    </row>
    <row r="31" spans="1:92" s="12" customFormat="1" ht="140.25" x14ac:dyDescent="0.25">
      <c r="A31" s="17">
        <f t="shared" si="1"/>
        <v>25</v>
      </c>
      <c r="B31" s="20" t="s">
        <v>223</v>
      </c>
      <c r="C31" s="20" t="s">
        <v>70</v>
      </c>
      <c r="D31" s="20" t="s">
        <v>40</v>
      </c>
      <c r="E31" s="20" t="s">
        <v>355</v>
      </c>
      <c r="F31" s="20" t="s">
        <v>356</v>
      </c>
      <c r="G31" s="20" t="s">
        <v>53</v>
      </c>
      <c r="H31" s="20" t="s">
        <v>40</v>
      </c>
      <c r="I31" s="20" t="s">
        <v>45</v>
      </c>
      <c r="J31" s="21">
        <v>43496</v>
      </c>
      <c r="K31" s="20" t="s">
        <v>47</v>
      </c>
      <c r="L31" s="20" t="s">
        <v>47</v>
      </c>
      <c r="M31" s="20" t="s">
        <v>48</v>
      </c>
      <c r="N31" s="20" t="s">
        <v>52</v>
      </c>
      <c r="O31" s="20" t="s">
        <v>333</v>
      </c>
      <c r="P31" s="20" t="s">
        <v>40</v>
      </c>
      <c r="Q31" s="20" t="s">
        <v>52</v>
      </c>
      <c r="R31" s="20" t="s">
        <v>43</v>
      </c>
      <c r="S31" s="20" t="s">
        <v>53</v>
      </c>
      <c r="T31" s="20" t="s">
        <v>54</v>
      </c>
      <c r="U31" s="32">
        <v>2</v>
      </c>
      <c r="V31" s="20" t="s">
        <v>68</v>
      </c>
      <c r="W31" s="32">
        <v>2</v>
      </c>
      <c r="X31" s="20" t="s">
        <v>55</v>
      </c>
      <c r="Y31" s="32">
        <v>3</v>
      </c>
      <c r="Z31" s="20" t="s">
        <v>68</v>
      </c>
      <c r="AA31" s="20" t="s">
        <v>53</v>
      </c>
      <c r="AB31" s="20" t="s">
        <v>40</v>
      </c>
      <c r="AC31" s="20" t="s">
        <v>334</v>
      </c>
      <c r="AD31" s="20" t="s">
        <v>335</v>
      </c>
      <c r="AE31" s="20" t="s">
        <v>336</v>
      </c>
      <c r="AF31" s="20" t="s">
        <v>284</v>
      </c>
      <c r="AG31" s="20" t="s">
        <v>285</v>
      </c>
      <c r="AH31" s="21">
        <v>46196</v>
      </c>
    </row>
    <row r="32" spans="1:92" s="12" customFormat="1" ht="140.25" x14ac:dyDescent="0.25">
      <c r="A32" s="17">
        <f t="shared" si="1"/>
        <v>26</v>
      </c>
      <c r="B32" s="20" t="s">
        <v>223</v>
      </c>
      <c r="C32" s="20" t="s">
        <v>70</v>
      </c>
      <c r="D32" s="20" t="s">
        <v>40</v>
      </c>
      <c r="E32" s="20" t="s">
        <v>357</v>
      </c>
      <c r="F32" s="20" t="s">
        <v>358</v>
      </c>
      <c r="G32" s="20" t="s">
        <v>53</v>
      </c>
      <c r="H32" s="20" t="s">
        <v>40</v>
      </c>
      <c r="I32" s="20" t="s">
        <v>45</v>
      </c>
      <c r="J32" s="21">
        <v>43496</v>
      </c>
      <c r="K32" s="20" t="s">
        <v>47</v>
      </c>
      <c r="L32" s="20" t="s">
        <v>47</v>
      </c>
      <c r="M32" s="20" t="s">
        <v>48</v>
      </c>
      <c r="N32" s="20" t="s">
        <v>52</v>
      </c>
      <c r="O32" s="20" t="s">
        <v>333</v>
      </c>
      <c r="P32" s="20" t="s">
        <v>40</v>
      </c>
      <c r="Q32" s="20" t="s">
        <v>52</v>
      </c>
      <c r="R32" s="20" t="s">
        <v>43</v>
      </c>
      <c r="S32" s="20" t="s">
        <v>53</v>
      </c>
      <c r="T32" s="20" t="s">
        <v>54</v>
      </c>
      <c r="U32" s="32">
        <v>2</v>
      </c>
      <c r="V32" s="20" t="s">
        <v>55</v>
      </c>
      <c r="W32" s="32">
        <v>3</v>
      </c>
      <c r="X32" s="20" t="s">
        <v>68</v>
      </c>
      <c r="Y32" s="32">
        <v>2</v>
      </c>
      <c r="Z32" s="20" t="s">
        <v>68</v>
      </c>
      <c r="AA32" s="20" t="s">
        <v>43</v>
      </c>
      <c r="AB32" s="20" t="s">
        <v>56</v>
      </c>
      <c r="AC32" s="20" t="s">
        <v>334</v>
      </c>
      <c r="AD32" s="20" t="s">
        <v>359</v>
      </c>
      <c r="AE32" s="20" t="s">
        <v>336</v>
      </c>
      <c r="AF32" s="20" t="s">
        <v>284</v>
      </c>
      <c r="AG32" s="20" t="s">
        <v>285</v>
      </c>
      <c r="AH32" s="21">
        <v>46196</v>
      </c>
    </row>
    <row r="33" spans="1:34" s="12" customFormat="1" ht="140.25" x14ac:dyDescent="0.25">
      <c r="A33" s="17">
        <f t="shared" si="1"/>
        <v>27</v>
      </c>
      <c r="B33" s="20" t="s">
        <v>223</v>
      </c>
      <c r="C33" s="20" t="s">
        <v>70</v>
      </c>
      <c r="D33" s="20" t="s">
        <v>40</v>
      </c>
      <c r="E33" s="20" t="s">
        <v>360</v>
      </c>
      <c r="F33" s="20" t="s">
        <v>361</v>
      </c>
      <c r="G33" s="20" t="s">
        <v>53</v>
      </c>
      <c r="H33" s="20" t="s">
        <v>40</v>
      </c>
      <c r="I33" s="20" t="s">
        <v>45</v>
      </c>
      <c r="J33" s="21">
        <v>43496</v>
      </c>
      <c r="K33" s="20" t="s">
        <v>47</v>
      </c>
      <c r="L33" s="20" t="s">
        <v>47</v>
      </c>
      <c r="M33" s="20" t="s">
        <v>48</v>
      </c>
      <c r="N33" s="20" t="s">
        <v>52</v>
      </c>
      <c r="O33" s="20" t="s">
        <v>333</v>
      </c>
      <c r="P33" s="20" t="s">
        <v>40</v>
      </c>
      <c r="Q33" s="20" t="s">
        <v>52</v>
      </c>
      <c r="R33" s="20" t="s">
        <v>43</v>
      </c>
      <c r="S33" s="20" t="s">
        <v>53</v>
      </c>
      <c r="T33" s="20" t="s">
        <v>54</v>
      </c>
      <c r="U33" s="32">
        <v>2</v>
      </c>
      <c r="V33" s="20" t="s">
        <v>68</v>
      </c>
      <c r="W33" s="32">
        <v>2</v>
      </c>
      <c r="X33" s="20" t="s">
        <v>68</v>
      </c>
      <c r="Y33" s="32">
        <v>2</v>
      </c>
      <c r="Z33" s="20" t="s">
        <v>68</v>
      </c>
      <c r="AA33" s="20" t="s">
        <v>53</v>
      </c>
      <c r="AB33" s="20" t="s">
        <v>40</v>
      </c>
      <c r="AC33" s="20" t="s">
        <v>334</v>
      </c>
      <c r="AD33" s="20" t="s">
        <v>335</v>
      </c>
      <c r="AE33" s="20" t="s">
        <v>336</v>
      </c>
      <c r="AF33" s="20" t="s">
        <v>284</v>
      </c>
      <c r="AG33" s="20" t="s">
        <v>285</v>
      </c>
      <c r="AH33" s="21">
        <v>46196</v>
      </c>
    </row>
    <row r="34" spans="1:34" s="12" customFormat="1" ht="140.25" x14ac:dyDescent="0.25">
      <c r="A34" s="17">
        <f t="shared" ref="A34:A72" si="2">ROW()-6</f>
        <v>28</v>
      </c>
      <c r="B34" s="20" t="s">
        <v>223</v>
      </c>
      <c r="C34" s="20" t="s">
        <v>70</v>
      </c>
      <c r="D34" s="20" t="s">
        <v>40</v>
      </c>
      <c r="E34" s="20" t="s">
        <v>362</v>
      </c>
      <c r="F34" s="20" t="s">
        <v>363</v>
      </c>
      <c r="G34" s="20" t="s">
        <v>53</v>
      </c>
      <c r="H34" s="20" t="s">
        <v>40</v>
      </c>
      <c r="I34" s="20" t="s">
        <v>45</v>
      </c>
      <c r="J34" s="21">
        <v>43496</v>
      </c>
      <c r="K34" s="20" t="s">
        <v>47</v>
      </c>
      <c r="L34" s="20" t="s">
        <v>47</v>
      </c>
      <c r="M34" s="20" t="s">
        <v>48</v>
      </c>
      <c r="N34" s="20" t="s">
        <v>52</v>
      </c>
      <c r="O34" s="20" t="s">
        <v>333</v>
      </c>
      <c r="P34" s="20" t="s">
        <v>40</v>
      </c>
      <c r="Q34" s="20" t="s">
        <v>52</v>
      </c>
      <c r="R34" s="20" t="s">
        <v>43</v>
      </c>
      <c r="S34" s="20" t="s">
        <v>53</v>
      </c>
      <c r="T34" s="20" t="s">
        <v>54</v>
      </c>
      <c r="U34" s="32">
        <v>2</v>
      </c>
      <c r="V34" s="20" t="s">
        <v>68</v>
      </c>
      <c r="W34" s="32">
        <v>2</v>
      </c>
      <c r="X34" s="20" t="s">
        <v>68</v>
      </c>
      <c r="Y34" s="32">
        <v>2</v>
      </c>
      <c r="Z34" s="20" t="s">
        <v>68</v>
      </c>
      <c r="AA34" s="20" t="s">
        <v>53</v>
      </c>
      <c r="AB34" s="20" t="s">
        <v>40</v>
      </c>
      <c r="AC34" s="20" t="s">
        <v>334</v>
      </c>
      <c r="AD34" s="20" t="s">
        <v>335</v>
      </c>
      <c r="AE34" s="20" t="s">
        <v>336</v>
      </c>
      <c r="AF34" s="20" t="s">
        <v>284</v>
      </c>
      <c r="AG34" s="20" t="s">
        <v>285</v>
      </c>
      <c r="AH34" s="21">
        <v>46196</v>
      </c>
    </row>
    <row r="35" spans="1:34" s="12" customFormat="1" ht="140.25" x14ac:dyDescent="0.25">
      <c r="A35" s="17">
        <f t="shared" si="2"/>
        <v>29</v>
      </c>
      <c r="B35" s="20" t="s">
        <v>223</v>
      </c>
      <c r="C35" s="20" t="s">
        <v>70</v>
      </c>
      <c r="D35" s="20" t="s">
        <v>40</v>
      </c>
      <c r="E35" s="20" t="s">
        <v>364</v>
      </c>
      <c r="F35" s="20" t="s">
        <v>365</v>
      </c>
      <c r="G35" s="20" t="s">
        <v>53</v>
      </c>
      <c r="H35" s="20" t="s">
        <v>40</v>
      </c>
      <c r="I35" s="20" t="s">
        <v>45</v>
      </c>
      <c r="J35" s="21">
        <v>43496</v>
      </c>
      <c r="K35" s="20" t="s">
        <v>47</v>
      </c>
      <c r="L35" s="20" t="s">
        <v>47</v>
      </c>
      <c r="M35" s="20" t="s">
        <v>48</v>
      </c>
      <c r="N35" s="20" t="s">
        <v>52</v>
      </c>
      <c r="O35" s="20" t="s">
        <v>333</v>
      </c>
      <c r="P35" s="20" t="s">
        <v>40</v>
      </c>
      <c r="Q35" s="20" t="s">
        <v>52</v>
      </c>
      <c r="R35" s="20" t="s">
        <v>43</v>
      </c>
      <c r="S35" s="20" t="s">
        <v>53</v>
      </c>
      <c r="T35" s="20" t="s">
        <v>54</v>
      </c>
      <c r="U35" s="32">
        <v>2</v>
      </c>
      <c r="V35" s="20" t="s">
        <v>55</v>
      </c>
      <c r="W35" s="32">
        <v>3</v>
      </c>
      <c r="X35" s="20" t="s">
        <v>55</v>
      </c>
      <c r="Y35" s="32">
        <v>3</v>
      </c>
      <c r="Z35" s="20" t="s">
        <v>55</v>
      </c>
      <c r="AA35" s="20" t="s">
        <v>43</v>
      </c>
      <c r="AB35" s="20" t="s">
        <v>56</v>
      </c>
      <c r="AC35" s="20" t="s">
        <v>334</v>
      </c>
      <c r="AD35" s="20" t="s">
        <v>359</v>
      </c>
      <c r="AE35" s="20" t="s">
        <v>336</v>
      </c>
      <c r="AF35" s="20" t="s">
        <v>284</v>
      </c>
      <c r="AG35" s="20" t="s">
        <v>285</v>
      </c>
      <c r="AH35" s="21">
        <v>46196</v>
      </c>
    </row>
    <row r="36" spans="1:34" s="12" customFormat="1" ht="140.25" x14ac:dyDescent="0.25">
      <c r="A36" s="17">
        <f t="shared" si="2"/>
        <v>30</v>
      </c>
      <c r="B36" s="20" t="s">
        <v>223</v>
      </c>
      <c r="C36" s="20" t="s">
        <v>70</v>
      </c>
      <c r="D36" s="20" t="s">
        <v>40</v>
      </c>
      <c r="E36" s="20" t="s">
        <v>366</v>
      </c>
      <c r="F36" s="20" t="s">
        <v>367</v>
      </c>
      <c r="G36" s="20" t="s">
        <v>53</v>
      </c>
      <c r="H36" s="20" t="s">
        <v>40</v>
      </c>
      <c r="I36" s="20" t="s">
        <v>45</v>
      </c>
      <c r="J36" s="21">
        <v>43496</v>
      </c>
      <c r="K36" s="20" t="s">
        <v>47</v>
      </c>
      <c r="L36" s="20" t="s">
        <v>47</v>
      </c>
      <c r="M36" s="20" t="s">
        <v>48</v>
      </c>
      <c r="N36" s="20" t="s">
        <v>52</v>
      </c>
      <c r="O36" s="20" t="s">
        <v>333</v>
      </c>
      <c r="P36" s="20" t="s">
        <v>40</v>
      </c>
      <c r="Q36" s="20" t="s">
        <v>52</v>
      </c>
      <c r="R36" s="20" t="s">
        <v>43</v>
      </c>
      <c r="S36" s="20" t="s">
        <v>53</v>
      </c>
      <c r="T36" s="20" t="s">
        <v>54</v>
      </c>
      <c r="U36" s="32">
        <v>2</v>
      </c>
      <c r="V36" s="20" t="s">
        <v>68</v>
      </c>
      <c r="W36" s="32">
        <v>2</v>
      </c>
      <c r="X36" s="20" t="s">
        <v>55</v>
      </c>
      <c r="Y36" s="32">
        <v>3</v>
      </c>
      <c r="Z36" s="20" t="s">
        <v>68</v>
      </c>
      <c r="AA36" s="20" t="s">
        <v>53</v>
      </c>
      <c r="AB36" s="20" t="s">
        <v>40</v>
      </c>
      <c r="AC36" s="20" t="s">
        <v>334</v>
      </c>
      <c r="AD36" s="20" t="s">
        <v>335</v>
      </c>
      <c r="AE36" s="20" t="s">
        <v>336</v>
      </c>
      <c r="AF36" s="20" t="s">
        <v>284</v>
      </c>
      <c r="AG36" s="20" t="s">
        <v>285</v>
      </c>
      <c r="AH36" s="21">
        <v>46196</v>
      </c>
    </row>
    <row r="37" spans="1:34" s="12" customFormat="1" ht="140.25" x14ac:dyDescent="0.25">
      <c r="A37" s="17">
        <f t="shared" si="2"/>
        <v>31</v>
      </c>
      <c r="B37" s="20" t="s">
        <v>223</v>
      </c>
      <c r="C37" s="20" t="s">
        <v>70</v>
      </c>
      <c r="D37" s="20" t="s">
        <v>40</v>
      </c>
      <c r="E37" s="20" t="s">
        <v>368</v>
      </c>
      <c r="F37" s="20" t="s">
        <v>369</v>
      </c>
      <c r="G37" s="20" t="s">
        <v>53</v>
      </c>
      <c r="H37" s="20" t="s">
        <v>40</v>
      </c>
      <c r="I37" s="20" t="s">
        <v>45</v>
      </c>
      <c r="J37" s="21">
        <v>43496</v>
      </c>
      <c r="K37" s="20" t="s">
        <v>47</v>
      </c>
      <c r="L37" s="20" t="s">
        <v>47</v>
      </c>
      <c r="M37" s="20" t="s">
        <v>48</v>
      </c>
      <c r="N37" s="20" t="s">
        <v>52</v>
      </c>
      <c r="O37" s="20" t="s">
        <v>333</v>
      </c>
      <c r="P37" s="20" t="s">
        <v>40</v>
      </c>
      <c r="Q37" s="20" t="s">
        <v>52</v>
      </c>
      <c r="R37" s="20" t="s">
        <v>43</v>
      </c>
      <c r="S37" s="20" t="s">
        <v>53</v>
      </c>
      <c r="T37" s="20" t="s">
        <v>54</v>
      </c>
      <c r="U37" s="32">
        <v>2</v>
      </c>
      <c r="V37" s="20" t="s">
        <v>68</v>
      </c>
      <c r="W37" s="32">
        <v>2</v>
      </c>
      <c r="X37" s="20" t="s">
        <v>55</v>
      </c>
      <c r="Y37" s="32">
        <v>3</v>
      </c>
      <c r="Z37" s="20" t="s">
        <v>68</v>
      </c>
      <c r="AA37" s="20" t="s">
        <v>53</v>
      </c>
      <c r="AB37" s="20" t="s">
        <v>40</v>
      </c>
      <c r="AC37" s="20" t="s">
        <v>334</v>
      </c>
      <c r="AD37" s="20" t="s">
        <v>335</v>
      </c>
      <c r="AE37" s="20" t="s">
        <v>336</v>
      </c>
      <c r="AF37" s="20" t="s">
        <v>284</v>
      </c>
      <c r="AG37" s="20" t="s">
        <v>285</v>
      </c>
      <c r="AH37" s="21">
        <v>46196</v>
      </c>
    </row>
    <row r="38" spans="1:34" s="12" customFormat="1" ht="140.25" x14ac:dyDescent="0.25">
      <c r="A38" s="17">
        <f t="shared" si="2"/>
        <v>32</v>
      </c>
      <c r="B38" s="20" t="s">
        <v>223</v>
      </c>
      <c r="C38" s="20" t="s">
        <v>70</v>
      </c>
      <c r="D38" s="20" t="s">
        <v>40</v>
      </c>
      <c r="E38" s="20" t="s">
        <v>370</v>
      </c>
      <c r="F38" s="20" t="s">
        <v>371</v>
      </c>
      <c r="G38" s="20" t="s">
        <v>53</v>
      </c>
      <c r="H38" s="20" t="s">
        <v>40</v>
      </c>
      <c r="I38" s="20" t="s">
        <v>45</v>
      </c>
      <c r="J38" s="21">
        <v>43496</v>
      </c>
      <c r="K38" s="20" t="s">
        <v>47</v>
      </c>
      <c r="L38" s="20" t="s">
        <v>47</v>
      </c>
      <c r="M38" s="20" t="s">
        <v>48</v>
      </c>
      <c r="N38" s="20" t="s">
        <v>52</v>
      </c>
      <c r="O38" s="20" t="s">
        <v>333</v>
      </c>
      <c r="P38" s="20" t="s">
        <v>40</v>
      </c>
      <c r="Q38" s="20" t="s">
        <v>52</v>
      </c>
      <c r="R38" s="20" t="s">
        <v>43</v>
      </c>
      <c r="S38" s="20" t="s">
        <v>53</v>
      </c>
      <c r="T38" s="20" t="s">
        <v>54</v>
      </c>
      <c r="U38" s="32">
        <v>2</v>
      </c>
      <c r="V38" s="20" t="s">
        <v>55</v>
      </c>
      <c r="W38" s="32">
        <v>3</v>
      </c>
      <c r="X38" s="20" t="s">
        <v>68</v>
      </c>
      <c r="Y38" s="32">
        <v>2</v>
      </c>
      <c r="Z38" s="20" t="s">
        <v>68</v>
      </c>
      <c r="AA38" s="20" t="s">
        <v>53</v>
      </c>
      <c r="AB38" s="20" t="s">
        <v>40</v>
      </c>
      <c r="AC38" s="20" t="s">
        <v>334</v>
      </c>
      <c r="AD38" s="20" t="s">
        <v>335</v>
      </c>
      <c r="AE38" s="20" t="s">
        <v>336</v>
      </c>
      <c r="AF38" s="20" t="s">
        <v>284</v>
      </c>
      <c r="AG38" s="20" t="s">
        <v>285</v>
      </c>
      <c r="AH38" s="21">
        <v>46196</v>
      </c>
    </row>
    <row r="39" spans="1:34" s="12" customFormat="1" ht="178.5" x14ac:dyDescent="0.25">
      <c r="A39" s="17">
        <f t="shared" si="2"/>
        <v>33</v>
      </c>
      <c r="B39" s="20" t="s">
        <v>38</v>
      </c>
      <c r="C39" s="20" t="s">
        <v>70</v>
      </c>
      <c r="D39" s="20" t="s">
        <v>40</v>
      </c>
      <c r="E39" s="20" t="s">
        <v>372</v>
      </c>
      <c r="F39" s="20" t="s">
        <v>373</v>
      </c>
      <c r="G39" s="20" t="s">
        <v>53</v>
      </c>
      <c r="H39" s="20" t="s">
        <v>40</v>
      </c>
      <c r="I39" s="20" t="s">
        <v>248</v>
      </c>
      <c r="J39" s="21">
        <v>44985</v>
      </c>
      <c r="K39" s="20" t="s">
        <v>47</v>
      </c>
      <c r="L39" s="20" t="s">
        <v>47</v>
      </c>
      <c r="M39" s="20" t="s">
        <v>48</v>
      </c>
      <c r="N39" s="20" t="s">
        <v>65</v>
      </c>
      <c r="O39" s="20" t="s">
        <v>40</v>
      </c>
      <c r="P39" s="20" t="s">
        <v>374</v>
      </c>
      <c r="Q39" s="20" t="s">
        <v>75</v>
      </c>
      <c r="R39" s="20" t="s">
        <v>43</v>
      </c>
      <c r="S39" s="20" t="s">
        <v>53</v>
      </c>
      <c r="T39" s="20" t="s">
        <v>54</v>
      </c>
      <c r="U39" s="32">
        <v>2</v>
      </c>
      <c r="V39" s="20" t="s">
        <v>68</v>
      </c>
      <c r="W39" s="32">
        <v>2</v>
      </c>
      <c r="X39" s="20" t="s">
        <v>68</v>
      </c>
      <c r="Y39" s="32">
        <v>2</v>
      </c>
      <c r="Z39" s="20" t="s">
        <v>68</v>
      </c>
      <c r="AA39" s="20" t="s">
        <v>43</v>
      </c>
      <c r="AB39" s="20" t="s">
        <v>231</v>
      </c>
      <c r="AC39" s="20" t="s">
        <v>375</v>
      </c>
      <c r="AD39" s="20" t="s">
        <v>376</v>
      </c>
      <c r="AE39" s="20" t="s">
        <v>377</v>
      </c>
      <c r="AF39" s="20" t="s">
        <v>378</v>
      </c>
      <c r="AG39" s="20" t="s">
        <v>285</v>
      </c>
      <c r="AH39" s="21">
        <v>46196</v>
      </c>
    </row>
    <row r="40" spans="1:34" s="12" customFormat="1" ht="153" x14ac:dyDescent="0.25">
      <c r="A40" s="17">
        <f t="shared" si="2"/>
        <v>34</v>
      </c>
      <c r="B40" s="20" t="s">
        <v>38</v>
      </c>
      <c r="C40" s="20" t="s">
        <v>88</v>
      </c>
      <c r="D40" s="20" t="s">
        <v>180</v>
      </c>
      <c r="E40" s="20" t="s">
        <v>88</v>
      </c>
      <c r="F40" s="20" t="s">
        <v>379</v>
      </c>
      <c r="G40" s="20" t="s">
        <v>43</v>
      </c>
      <c r="H40" s="20" t="s">
        <v>380</v>
      </c>
      <c r="I40" s="20" t="s">
        <v>245</v>
      </c>
      <c r="J40" s="21">
        <v>44926</v>
      </c>
      <c r="K40" s="20" t="s">
        <v>47</v>
      </c>
      <c r="L40" s="20" t="s">
        <v>47</v>
      </c>
      <c r="M40" s="20" t="s">
        <v>48</v>
      </c>
      <c r="N40" s="20" t="s">
        <v>65</v>
      </c>
      <c r="O40" s="20" t="s">
        <v>40</v>
      </c>
      <c r="P40" s="48" t="s">
        <v>381</v>
      </c>
      <c r="Q40" s="20" t="s">
        <v>75</v>
      </c>
      <c r="R40" s="20" t="s">
        <v>43</v>
      </c>
      <c r="S40" s="20" t="s">
        <v>53</v>
      </c>
      <c r="T40" s="20" t="s">
        <v>54</v>
      </c>
      <c r="U40" s="32">
        <v>2</v>
      </c>
      <c r="V40" s="20" t="s">
        <v>55</v>
      </c>
      <c r="W40" s="32">
        <v>3</v>
      </c>
      <c r="X40" s="20" t="s">
        <v>68</v>
      </c>
      <c r="Y40" s="32">
        <v>2</v>
      </c>
      <c r="Z40" s="20" t="s">
        <v>68</v>
      </c>
      <c r="AA40" s="20" t="s">
        <v>43</v>
      </c>
      <c r="AB40" s="20" t="s">
        <v>227</v>
      </c>
      <c r="AC40" s="20" t="s">
        <v>382</v>
      </c>
      <c r="AD40" s="20" t="s">
        <v>335</v>
      </c>
      <c r="AE40" s="20" t="s">
        <v>383</v>
      </c>
      <c r="AF40" s="20" t="s">
        <v>378</v>
      </c>
      <c r="AG40" s="20" t="s">
        <v>285</v>
      </c>
      <c r="AH40" s="21">
        <v>46196</v>
      </c>
    </row>
    <row r="41" spans="1:34" s="12" customFormat="1" ht="140.25" x14ac:dyDescent="0.25">
      <c r="A41" s="17">
        <f t="shared" si="2"/>
        <v>35</v>
      </c>
      <c r="B41" s="20" t="s">
        <v>38</v>
      </c>
      <c r="C41" s="20" t="s">
        <v>70</v>
      </c>
      <c r="D41" s="20" t="s">
        <v>40</v>
      </c>
      <c r="E41" s="20" t="s">
        <v>384</v>
      </c>
      <c r="F41" s="20" t="s">
        <v>385</v>
      </c>
      <c r="G41" s="20" t="s">
        <v>43</v>
      </c>
      <c r="H41" s="20" t="s">
        <v>386</v>
      </c>
      <c r="I41" s="20" t="s">
        <v>45</v>
      </c>
      <c r="J41" s="21">
        <v>44985</v>
      </c>
      <c r="K41" s="20" t="s">
        <v>47</v>
      </c>
      <c r="L41" s="20" t="s">
        <v>47</v>
      </c>
      <c r="M41" s="20" t="s">
        <v>48</v>
      </c>
      <c r="N41" s="20" t="s">
        <v>65</v>
      </c>
      <c r="O41" s="20" t="s">
        <v>40</v>
      </c>
      <c r="P41" s="48" t="s">
        <v>387</v>
      </c>
      <c r="Q41" s="20" t="s">
        <v>75</v>
      </c>
      <c r="R41" s="20" t="s">
        <v>43</v>
      </c>
      <c r="S41" s="20" t="s">
        <v>43</v>
      </c>
      <c r="T41" s="20" t="s">
        <v>54</v>
      </c>
      <c r="U41" s="32">
        <v>2</v>
      </c>
      <c r="V41" s="20" t="s">
        <v>68</v>
      </c>
      <c r="W41" s="32">
        <v>2</v>
      </c>
      <c r="X41" s="20" t="s">
        <v>68</v>
      </c>
      <c r="Y41" s="32">
        <v>2</v>
      </c>
      <c r="Z41" s="20" t="s">
        <v>68</v>
      </c>
      <c r="AA41" s="20" t="s">
        <v>53</v>
      </c>
      <c r="AB41" s="20" t="s">
        <v>40</v>
      </c>
      <c r="AC41" s="20" t="s">
        <v>382</v>
      </c>
      <c r="AD41" s="20" t="s">
        <v>335</v>
      </c>
      <c r="AE41" s="20" t="s">
        <v>388</v>
      </c>
      <c r="AF41" s="20" t="s">
        <v>284</v>
      </c>
      <c r="AG41" s="20" t="s">
        <v>285</v>
      </c>
      <c r="AH41" s="21">
        <v>46196</v>
      </c>
    </row>
    <row r="42" spans="1:34" s="12" customFormat="1" ht="140.25" x14ac:dyDescent="0.25">
      <c r="A42" s="17">
        <f t="shared" si="2"/>
        <v>36</v>
      </c>
      <c r="B42" s="20" t="s">
        <v>38</v>
      </c>
      <c r="C42" s="20" t="s">
        <v>389</v>
      </c>
      <c r="D42" s="20" t="s">
        <v>40</v>
      </c>
      <c r="E42" s="20" t="s">
        <v>308</v>
      </c>
      <c r="F42" s="20" t="s">
        <v>390</v>
      </c>
      <c r="G42" s="20" t="s">
        <v>43</v>
      </c>
      <c r="H42" s="20" t="s">
        <v>391</v>
      </c>
      <c r="I42" s="20" t="s">
        <v>45</v>
      </c>
      <c r="J42" s="21">
        <v>44620</v>
      </c>
      <c r="K42" s="20" t="s">
        <v>47</v>
      </c>
      <c r="L42" s="20" t="s">
        <v>47</v>
      </c>
      <c r="M42" s="20" t="s">
        <v>48</v>
      </c>
      <c r="N42" s="20" t="s">
        <v>65</v>
      </c>
      <c r="O42" s="20" t="s">
        <v>40</v>
      </c>
      <c r="P42" s="20" t="s">
        <v>392</v>
      </c>
      <c r="Q42" s="20" t="s">
        <v>75</v>
      </c>
      <c r="R42" s="20" t="s">
        <v>43</v>
      </c>
      <c r="S42" s="20" t="s">
        <v>53</v>
      </c>
      <c r="T42" s="20" t="s">
        <v>54</v>
      </c>
      <c r="U42" s="32">
        <v>2</v>
      </c>
      <c r="V42" s="20" t="s">
        <v>55</v>
      </c>
      <c r="W42" s="32">
        <v>3</v>
      </c>
      <c r="X42" s="20" t="s">
        <v>68</v>
      </c>
      <c r="Y42" s="32">
        <v>2</v>
      </c>
      <c r="Z42" s="20" t="s">
        <v>68</v>
      </c>
      <c r="AA42" s="20" t="s">
        <v>43</v>
      </c>
      <c r="AB42" s="20" t="s">
        <v>238</v>
      </c>
      <c r="AC42" s="20" t="s">
        <v>375</v>
      </c>
      <c r="AD42" s="20" t="s">
        <v>376</v>
      </c>
      <c r="AE42" s="20" t="s">
        <v>393</v>
      </c>
      <c r="AF42" s="20" t="s">
        <v>284</v>
      </c>
      <c r="AG42" s="20" t="s">
        <v>285</v>
      </c>
      <c r="AH42" s="21">
        <v>46196</v>
      </c>
    </row>
    <row r="43" spans="1:34" s="12" customFormat="1" ht="153" x14ac:dyDescent="0.25">
      <c r="A43" s="17">
        <f t="shared" si="2"/>
        <v>37</v>
      </c>
      <c r="B43" s="20" t="s">
        <v>38</v>
      </c>
      <c r="C43" s="20" t="s">
        <v>70</v>
      </c>
      <c r="D43" s="20" t="s">
        <v>40</v>
      </c>
      <c r="E43" s="20" t="s">
        <v>394</v>
      </c>
      <c r="F43" s="20" t="s">
        <v>395</v>
      </c>
      <c r="G43" s="20" t="s">
        <v>43</v>
      </c>
      <c r="H43" s="20" t="s">
        <v>396</v>
      </c>
      <c r="I43" s="20" t="s">
        <v>252</v>
      </c>
      <c r="J43" s="21">
        <v>44985</v>
      </c>
      <c r="K43" s="20" t="s">
        <v>47</v>
      </c>
      <c r="L43" s="20" t="s">
        <v>47</v>
      </c>
      <c r="M43" s="20" t="s">
        <v>48</v>
      </c>
      <c r="N43" s="20" t="s">
        <v>65</v>
      </c>
      <c r="O43" s="20" t="s">
        <v>40</v>
      </c>
      <c r="P43" s="48" t="s">
        <v>397</v>
      </c>
      <c r="Q43" s="20" t="s">
        <v>75</v>
      </c>
      <c r="R43" s="20" t="s">
        <v>43</v>
      </c>
      <c r="S43" s="20" t="s">
        <v>53</v>
      </c>
      <c r="T43" s="20" t="s">
        <v>54</v>
      </c>
      <c r="U43" s="32">
        <v>2</v>
      </c>
      <c r="V43" s="20" t="s">
        <v>68</v>
      </c>
      <c r="W43" s="32">
        <v>2</v>
      </c>
      <c r="X43" s="20" t="s">
        <v>68</v>
      </c>
      <c r="Y43" s="32">
        <v>2</v>
      </c>
      <c r="Z43" s="20" t="s">
        <v>68</v>
      </c>
      <c r="AA43" s="20" t="s">
        <v>43</v>
      </c>
      <c r="AB43" s="20" t="s">
        <v>238</v>
      </c>
      <c r="AC43" s="20" t="s">
        <v>375</v>
      </c>
      <c r="AD43" s="20" t="s">
        <v>376</v>
      </c>
      <c r="AE43" s="20" t="s">
        <v>398</v>
      </c>
      <c r="AF43" s="20" t="s">
        <v>284</v>
      </c>
      <c r="AG43" s="20" t="s">
        <v>285</v>
      </c>
      <c r="AH43" s="21">
        <v>46196</v>
      </c>
    </row>
    <row r="44" spans="1:34" s="12" customFormat="1" ht="409.5" x14ac:dyDescent="0.25">
      <c r="A44" s="17">
        <f t="shared" si="2"/>
        <v>38</v>
      </c>
      <c r="B44" s="20" t="s">
        <v>38</v>
      </c>
      <c r="C44" s="20" t="s">
        <v>70</v>
      </c>
      <c r="D44" s="20" t="s">
        <v>40</v>
      </c>
      <c r="E44" s="20" t="s">
        <v>399</v>
      </c>
      <c r="F44" s="20" t="s">
        <v>400</v>
      </c>
      <c r="G44" s="20" t="s">
        <v>53</v>
      </c>
      <c r="H44" s="20" t="s">
        <v>40</v>
      </c>
      <c r="I44" s="20" t="s">
        <v>248</v>
      </c>
      <c r="J44" s="21">
        <v>44985</v>
      </c>
      <c r="K44" s="20" t="s">
        <v>47</v>
      </c>
      <c r="L44" s="20" t="s">
        <v>47</v>
      </c>
      <c r="M44" s="20" t="s">
        <v>48</v>
      </c>
      <c r="N44" s="20" t="s">
        <v>65</v>
      </c>
      <c r="O44" s="20" t="s">
        <v>40</v>
      </c>
      <c r="P44" s="20" t="s">
        <v>401</v>
      </c>
      <c r="Q44" s="20" t="s">
        <v>75</v>
      </c>
      <c r="R44" s="20" t="s">
        <v>43</v>
      </c>
      <c r="S44" s="20" t="s">
        <v>53</v>
      </c>
      <c r="T44" s="20" t="s">
        <v>54</v>
      </c>
      <c r="U44" s="32">
        <v>2</v>
      </c>
      <c r="V44" s="20" t="s">
        <v>68</v>
      </c>
      <c r="W44" s="32"/>
      <c r="X44" s="20" t="s">
        <v>68</v>
      </c>
      <c r="Y44" s="32">
        <v>2</v>
      </c>
      <c r="Z44" s="20" t="s">
        <v>68</v>
      </c>
      <c r="AA44" s="20" t="s">
        <v>43</v>
      </c>
      <c r="AB44" s="20" t="s">
        <v>238</v>
      </c>
      <c r="AC44" s="20" t="s">
        <v>334</v>
      </c>
      <c r="AD44" s="20" t="s">
        <v>335</v>
      </c>
      <c r="AE44" s="20" t="s">
        <v>402</v>
      </c>
      <c r="AF44" s="20" t="s">
        <v>284</v>
      </c>
      <c r="AG44" s="20" t="s">
        <v>285</v>
      </c>
      <c r="AH44" s="21">
        <v>46196</v>
      </c>
    </row>
    <row r="45" spans="1:34" s="12" customFormat="1" ht="344.25" x14ac:dyDescent="0.25">
      <c r="A45" s="17">
        <f t="shared" si="2"/>
        <v>39</v>
      </c>
      <c r="B45" s="20" t="s">
        <v>38</v>
      </c>
      <c r="C45" s="20" t="s">
        <v>70</v>
      </c>
      <c r="D45" s="20" t="s">
        <v>40</v>
      </c>
      <c r="E45" s="20" t="s">
        <v>403</v>
      </c>
      <c r="F45" s="20" t="s">
        <v>404</v>
      </c>
      <c r="G45" s="20" t="s">
        <v>53</v>
      </c>
      <c r="H45" s="20" t="s">
        <v>40</v>
      </c>
      <c r="I45" s="20" t="s">
        <v>248</v>
      </c>
      <c r="J45" s="21">
        <v>44985</v>
      </c>
      <c r="K45" s="20" t="s">
        <v>47</v>
      </c>
      <c r="L45" s="20" t="s">
        <v>47</v>
      </c>
      <c r="M45" s="20" t="s">
        <v>48</v>
      </c>
      <c r="N45" s="20" t="s">
        <v>65</v>
      </c>
      <c r="O45" s="20" t="s">
        <v>40</v>
      </c>
      <c r="P45" s="20" t="s">
        <v>405</v>
      </c>
      <c r="Q45" s="20" t="s">
        <v>75</v>
      </c>
      <c r="R45" s="20" t="s">
        <v>43</v>
      </c>
      <c r="S45" s="20" t="s">
        <v>53</v>
      </c>
      <c r="T45" s="20" t="s">
        <v>54</v>
      </c>
      <c r="U45" s="32">
        <v>2</v>
      </c>
      <c r="V45" s="20" t="s">
        <v>55</v>
      </c>
      <c r="W45" s="32">
        <v>3</v>
      </c>
      <c r="X45" s="20" t="s">
        <v>55</v>
      </c>
      <c r="Y45" s="32">
        <v>3</v>
      </c>
      <c r="Z45" s="20" t="s">
        <v>55</v>
      </c>
      <c r="AA45" s="20" t="s">
        <v>43</v>
      </c>
      <c r="AB45" s="20" t="s">
        <v>238</v>
      </c>
      <c r="AC45" s="20" t="s">
        <v>406</v>
      </c>
      <c r="AD45" s="20" t="s">
        <v>359</v>
      </c>
      <c r="AE45" s="20" t="s">
        <v>407</v>
      </c>
      <c r="AF45" s="20" t="s">
        <v>284</v>
      </c>
      <c r="AG45" s="20" t="s">
        <v>285</v>
      </c>
      <c r="AH45" s="21">
        <v>46196</v>
      </c>
    </row>
    <row r="46" spans="1:34" s="12" customFormat="1" ht="344.25" x14ac:dyDescent="0.25">
      <c r="A46" s="17">
        <f t="shared" si="2"/>
        <v>40</v>
      </c>
      <c r="B46" s="20" t="s">
        <v>38</v>
      </c>
      <c r="C46" s="20" t="s">
        <v>70</v>
      </c>
      <c r="D46" s="20" t="s">
        <v>40</v>
      </c>
      <c r="E46" s="20" t="s">
        <v>408</v>
      </c>
      <c r="F46" s="20" t="s">
        <v>409</v>
      </c>
      <c r="G46" s="20" t="s">
        <v>53</v>
      </c>
      <c r="H46" s="20" t="s">
        <v>40</v>
      </c>
      <c r="I46" s="20" t="s">
        <v>248</v>
      </c>
      <c r="J46" s="21">
        <v>44985</v>
      </c>
      <c r="K46" s="20" t="s">
        <v>47</v>
      </c>
      <c r="L46" s="20" t="s">
        <v>47</v>
      </c>
      <c r="M46" s="20" t="s">
        <v>48</v>
      </c>
      <c r="N46" s="20" t="s">
        <v>65</v>
      </c>
      <c r="O46" s="20" t="s">
        <v>40</v>
      </c>
      <c r="P46" s="20" t="s">
        <v>410</v>
      </c>
      <c r="Q46" s="20" t="s">
        <v>75</v>
      </c>
      <c r="R46" s="20" t="s">
        <v>43</v>
      </c>
      <c r="S46" s="20" t="s">
        <v>53</v>
      </c>
      <c r="T46" s="20" t="s">
        <v>54</v>
      </c>
      <c r="U46" s="32">
        <v>2</v>
      </c>
      <c r="V46" s="20" t="s">
        <v>55</v>
      </c>
      <c r="W46" s="32">
        <v>3</v>
      </c>
      <c r="X46" s="20" t="s">
        <v>55</v>
      </c>
      <c r="Y46" s="32">
        <v>3</v>
      </c>
      <c r="Z46" s="20" t="s">
        <v>55</v>
      </c>
      <c r="AA46" s="20" t="s">
        <v>43</v>
      </c>
      <c r="AB46" s="20" t="s">
        <v>56</v>
      </c>
      <c r="AC46" s="20" t="s">
        <v>411</v>
      </c>
      <c r="AD46" s="20" t="s">
        <v>376</v>
      </c>
      <c r="AE46" s="20" t="s">
        <v>407</v>
      </c>
      <c r="AF46" s="20" t="s">
        <v>284</v>
      </c>
      <c r="AG46" s="20" t="s">
        <v>285</v>
      </c>
      <c r="AH46" s="21">
        <v>46196</v>
      </c>
    </row>
    <row r="47" spans="1:34" s="12" customFormat="1" ht="318.75" x14ac:dyDescent="0.25">
      <c r="A47" s="17">
        <f t="shared" si="2"/>
        <v>41</v>
      </c>
      <c r="B47" s="20" t="s">
        <v>38</v>
      </c>
      <c r="C47" s="20" t="s">
        <v>70</v>
      </c>
      <c r="D47" s="20" t="s">
        <v>40</v>
      </c>
      <c r="E47" s="20" t="s">
        <v>75</v>
      </c>
      <c r="F47" s="20" t="s">
        <v>412</v>
      </c>
      <c r="G47" s="20" t="s">
        <v>53</v>
      </c>
      <c r="H47" s="20" t="s">
        <v>40</v>
      </c>
      <c r="I47" s="20" t="s">
        <v>248</v>
      </c>
      <c r="J47" s="21">
        <v>44985</v>
      </c>
      <c r="K47" s="20" t="s">
        <v>47</v>
      </c>
      <c r="L47" s="20" t="s">
        <v>47</v>
      </c>
      <c r="M47" s="20" t="s">
        <v>48</v>
      </c>
      <c r="N47" s="20" t="s">
        <v>65</v>
      </c>
      <c r="O47" s="20" t="s">
        <v>40</v>
      </c>
      <c r="P47" s="20" t="s">
        <v>413</v>
      </c>
      <c r="Q47" s="20" t="s">
        <v>75</v>
      </c>
      <c r="R47" s="20" t="s">
        <v>43</v>
      </c>
      <c r="S47" s="20" t="s">
        <v>53</v>
      </c>
      <c r="T47" s="20" t="s">
        <v>54</v>
      </c>
      <c r="U47" s="32">
        <v>2</v>
      </c>
      <c r="V47" s="20" t="s">
        <v>55</v>
      </c>
      <c r="W47" s="32">
        <v>3</v>
      </c>
      <c r="X47" s="20" t="s">
        <v>68</v>
      </c>
      <c r="Y47" s="32">
        <v>2</v>
      </c>
      <c r="Z47" s="20" t="s">
        <v>68</v>
      </c>
      <c r="AA47" s="20" t="s">
        <v>43</v>
      </c>
      <c r="AB47" s="20" t="s">
        <v>56</v>
      </c>
      <c r="AC47" s="20" t="s">
        <v>414</v>
      </c>
      <c r="AD47" s="20" t="s">
        <v>376</v>
      </c>
      <c r="AE47" s="20" t="s">
        <v>415</v>
      </c>
      <c r="AF47" s="20" t="s">
        <v>284</v>
      </c>
      <c r="AG47" s="20" t="s">
        <v>285</v>
      </c>
      <c r="AH47" s="21">
        <v>46196</v>
      </c>
    </row>
    <row r="48" spans="1:34" s="12" customFormat="1" ht="229.5" x14ac:dyDescent="0.25">
      <c r="A48" s="17">
        <f t="shared" si="2"/>
        <v>42</v>
      </c>
      <c r="B48" s="20" t="s">
        <v>239</v>
      </c>
      <c r="C48" s="20" t="s">
        <v>70</v>
      </c>
      <c r="D48" s="20" t="s">
        <v>40</v>
      </c>
      <c r="E48" s="20" t="s">
        <v>416</v>
      </c>
      <c r="F48" s="20" t="s">
        <v>417</v>
      </c>
      <c r="G48" s="20" t="s">
        <v>53</v>
      </c>
      <c r="H48" s="20" t="s">
        <v>40</v>
      </c>
      <c r="I48" s="20" t="s">
        <v>45</v>
      </c>
      <c r="J48" s="21">
        <v>43467</v>
      </c>
      <c r="K48" s="20" t="s">
        <v>47</v>
      </c>
      <c r="L48" s="20" t="s">
        <v>47</v>
      </c>
      <c r="M48" s="20" t="s">
        <v>48</v>
      </c>
      <c r="N48" s="20" t="s">
        <v>52</v>
      </c>
      <c r="O48" s="20" t="s">
        <v>333</v>
      </c>
      <c r="P48" s="20" t="s">
        <v>40</v>
      </c>
      <c r="Q48" s="20" t="s">
        <v>52</v>
      </c>
      <c r="R48" s="20" t="s">
        <v>43</v>
      </c>
      <c r="S48" s="20" t="s">
        <v>53</v>
      </c>
      <c r="T48" s="20" t="s">
        <v>54</v>
      </c>
      <c r="U48" s="32">
        <v>2</v>
      </c>
      <c r="V48" s="20" t="s">
        <v>68</v>
      </c>
      <c r="W48" s="32">
        <v>2</v>
      </c>
      <c r="X48" s="20" t="s">
        <v>55</v>
      </c>
      <c r="Y48" s="32">
        <v>3</v>
      </c>
      <c r="Z48" s="20" t="s">
        <v>68</v>
      </c>
      <c r="AA48" s="20" t="s">
        <v>43</v>
      </c>
      <c r="AB48" s="20" t="s">
        <v>56</v>
      </c>
      <c r="AC48" s="20" t="s">
        <v>418</v>
      </c>
      <c r="AD48" s="20" t="s">
        <v>419</v>
      </c>
      <c r="AE48" s="20" t="s">
        <v>420</v>
      </c>
      <c r="AF48" s="20" t="s">
        <v>284</v>
      </c>
      <c r="AG48" s="20" t="s">
        <v>285</v>
      </c>
      <c r="AH48" s="21">
        <v>46196</v>
      </c>
    </row>
    <row r="49" spans="1:34" s="12" customFormat="1" ht="114.75" x14ac:dyDescent="0.25">
      <c r="A49" s="17">
        <f t="shared" si="2"/>
        <v>43</v>
      </c>
      <c r="B49" s="20" t="s">
        <v>239</v>
      </c>
      <c r="C49" s="20" t="s">
        <v>70</v>
      </c>
      <c r="D49" s="20" t="s">
        <v>40</v>
      </c>
      <c r="E49" s="20" t="s">
        <v>421</v>
      </c>
      <c r="F49" s="20" t="s">
        <v>422</v>
      </c>
      <c r="G49" s="20" t="s">
        <v>53</v>
      </c>
      <c r="H49" s="20" t="s">
        <v>40</v>
      </c>
      <c r="I49" s="20" t="s">
        <v>45</v>
      </c>
      <c r="J49" s="21">
        <v>43467</v>
      </c>
      <c r="K49" s="20" t="s">
        <v>47</v>
      </c>
      <c r="L49" s="20" t="s">
        <v>47</v>
      </c>
      <c r="M49" s="20" t="s">
        <v>48</v>
      </c>
      <c r="N49" s="20" t="s">
        <v>52</v>
      </c>
      <c r="O49" s="20" t="s">
        <v>333</v>
      </c>
      <c r="P49" s="20" t="s">
        <v>40</v>
      </c>
      <c r="Q49" s="20" t="s">
        <v>52</v>
      </c>
      <c r="R49" s="20" t="s">
        <v>43</v>
      </c>
      <c r="S49" s="20" t="s">
        <v>53</v>
      </c>
      <c r="T49" s="20" t="s">
        <v>54</v>
      </c>
      <c r="U49" s="32">
        <v>2</v>
      </c>
      <c r="V49" s="20" t="s">
        <v>68</v>
      </c>
      <c r="W49" s="32">
        <v>2</v>
      </c>
      <c r="X49" s="20" t="s">
        <v>55</v>
      </c>
      <c r="Y49" s="32">
        <v>3</v>
      </c>
      <c r="Z49" s="20" t="s">
        <v>68</v>
      </c>
      <c r="AA49" s="20" t="s">
        <v>53</v>
      </c>
      <c r="AB49" s="20" t="s">
        <v>40</v>
      </c>
      <c r="AC49" s="20" t="s">
        <v>334</v>
      </c>
      <c r="AD49" s="20" t="s">
        <v>335</v>
      </c>
      <c r="AE49" s="20" t="s">
        <v>423</v>
      </c>
      <c r="AF49" s="20" t="s">
        <v>284</v>
      </c>
      <c r="AG49" s="20" t="s">
        <v>285</v>
      </c>
      <c r="AH49" s="21">
        <v>46196</v>
      </c>
    </row>
    <row r="50" spans="1:34" s="12" customFormat="1" ht="165.75" x14ac:dyDescent="0.25">
      <c r="A50" s="17">
        <f t="shared" si="2"/>
        <v>44</v>
      </c>
      <c r="B50" s="20" t="s">
        <v>251</v>
      </c>
      <c r="C50" s="20" t="s">
        <v>70</v>
      </c>
      <c r="D50" s="20" t="s">
        <v>40</v>
      </c>
      <c r="E50" s="20" t="s">
        <v>424</v>
      </c>
      <c r="F50" s="20" t="s">
        <v>425</v>
      </c>
      <c r="G50" s="20" t="s">
        <v>53</v>
      </c>
      <c r="H50" s="20" t="s">
        <v>40</v>
      </c>
      <c r="I50" s="20" t="s">
        <v>263</v>
      </c>
      <c r="J50" s="21">
        <v>44985</v>
      </c>
      <c r="K50" s="20" t="s">
        <v>47</v>
      </c>
      <c r="L50" s="20" t="s">
        <v>47</v>
      </c>
      <c r="M50" s="20" t="s">
        <v>48</v>
      </c>
      <c r="N50" s="20" t="s">
        <v>65</v>
      </c>
      <c r="O50" s="20" t="s">
        <v>40</v>
      </c>
      <c r="P50" s="20" t="s">
        <v>426</v>
      </c>
      <c r="Q50" s="20" t="s">
        <v>75</v>
      </c>
      <c r="R50" s="20" t="s">
        <v>43</v>
      </c>
      <c r="S50" s="20" t="s">
        <v>53</v>
      </c>
      <c r="T50" s="20" t="s">
        <v>54</v>
      </c>
      <c r="U50" s="32">
        <v>2</v>
      </c>
      <c r="V50" s="20" t="s">
        <v>68</v>
      </c>
      <c r="W50" s="32">
        <v>2</v>
      </c>
      <c r="X50" s="20" t="s">
        <v>55</v>
      </c>
      <c r="Y50" s="32">
        <v>3</v>
      </c>
      <c r="Z50" s="20" t="s">
        <v>68</v>
      </c>
      <c r="AA50" s="20" t="s">
        <v>43</v>
      </c>
      <c r="AB50" s="20" t="s">
        <v>227</v>
      </c>
      <c r="AC50" s="20" t="s">
        <v>334</v>
      </c>
      <c r="AD50" s="20" t="s">
        <v>335</v>
      </c>
      <c r="AE50" s="20" t="s">
        <v>336</v>
      </c>
      <c r="AF50" s="20" t="s">
        <v>284</v>
      </c>
      <c r="AG50" s="20" t="s">
        <v>285</v>
      </c>
      <c r="AH50" s="21">
        <v>46196</v>
      </c>
    </row>
    <row r="51" spans="1:34" s="12" customFormat="1" ht="102" x14ac:dyDescent="0.25">
      <c r="A51" s="17">
        <f t="shared" si="2"/>
        <v>45</v>
      </c>
      <c r="B51" s="20" t="s">
        <v>251</v>
      </c>
      <c r="C51" s="20" t="s">
        <v>70</v>
      </c>
      <c r="D51" s="20" t="s">
        <v>40</v>
      </c>
      <c r="E51" s="20" t="s">
        <v>427</v>
      </c>
      <c r="F51" s="20" t="s">
        <v>428</v>
      </c>
      <c r="G51" s="20" t="s">
        <v>53</v>
      </c>
      <c r="H51" s="20" t="s">
        <v>40</v>
      </c>
      <c r="I51" s="20" t="s">
        <v>45</v>
      </c>
      <c r="J51" s="21">
        <v>44925</v>
      </c>
      <c r="K51" s="20" t="s">
        <v>47</v>
      </c>
      <c r="L51" s="20" t="s">
        <v>47</v>
      </c>
      <c r="M51" s="20" t="s">
        <v>48</v>
      </c>
      <c r="N51" s="20" t="s">
        <v>65</v>
      </c>
      <c r="O51" s="20" t="s">
        <v>40</v>
      </c>
      <c r="P51" s="20" t="s">
        <v>429</v>
      </c>
      <c r="Q51" s="20" t="s">
        <v>75</v>
      </c>
      <c r="R51" s="20" t="s">
        <v>43</v>
      </c>
      <c r="S51" s="20" t="s">
        <v>53</v>
      </c>
      <c r="T51" s="20" t="s">
        <v>54</v>
      </c>
      <c r="U51" s="32">
        <v>2</v>
      </c>
      <c r="V51" s="20" t="s">
        <v>68</v>
      </c>
      <c r="W51" s="32">
        <v>2</v>
      </c>
      <c r="X51" s="20" t="s">
        <v>68</v>
      </c>
      <c r="Y51" s="32">
        <v>2</v>
      </c>
      <c r="Z51" s="20" t="s">
        <v>68</v>
      </c>
      <c r="AA51" s="20" t="s">
        <v>53</v>
      </c>
      <c r="AB51" s="20" t="s">
        <v>40</v>
      </c>
      <c r="AC51" s="20" t="s">
        <v>40</v>
      </c>
      <c r="AD51" s="20" t="s">
        <v>40</v>
      </c>
      <c r="AE51" s="20" t="s">
        <v>40</v>
      </c>
      <c r="AF51" s="20" t="s">
        <v>40</v>
      </c>
      <c r="AG51" s="20" t="s">
        <v>40</v>
      </c>
      <c r="AH51" s="21">
        <v>46196</v>
      </c>
    </row>
    <row r="52" spans="1:34" s="12" customFormat="1" ht="178.5" x14ac:dyDescent="0.25">
      <c r="A52" s="17">
        <f t="shared" si="2"/>
        <v>46</v>
      </c>
      <c r="B52" s="20" t="s">
        <v>251</v>
      </c>
      <c r="C52" s="20" t="s">
        <v>70</v>
      </c>
      <c r="D52" s="20" t="s">
        <v>40</v>
      </c>
      <c r="E52" s="20" t="s">
        <v>430</v>
      </c>
      <c r="F52" s="20" t="s">
        <v>431</v>
      </c>
      <c r="G52" s="20" t="s">
        <v>53</v>
      </c>
      <c r="H52" s="20" t="s">
        <v>40</v>
      </c>
      <c r="I52" s="20" t="s">
        <v>45</v>
      </c>
      <c r="J52" s="21">
        <v>44925</v>
      </c>
      <c r="K52" s="20" t="s">
        <v>47</v>
      </c>
      <c r="L52" s="20" t="s">
        <v>47</v>
      </c>
      <c r="M52" s="20" t="s">
        <v>48</v>
      </c>
      <c r="N52" s="20" t="s">
        <v>65</v>
      </c>
      <c r="O52" s="20" t="s">
        <v>40</v>
      </c>
      <c r="P52" s="20" t="s">
        <v>432</v>
      </c>
      <c r="Q52" s="20" t="s">
        <v>265</v>
      </c>
      <c r="R52" s="20" t="s">
        <v>43</v>
      </c>
      <c r="S52" s="20" t="s">
        <v>53</v>
      </c>
      <c r="T52" s="20" t="s">
        <v>54</v>
      </c>
      <c r="U52" s="32">
        <v>2</v>
      </c>
      <c r="V52" s="20" t="s">
        <v>55</v>
      </c>
      <c r="W52" s="32">
        <v>3</v>
      </c>
      <c r="X52" s="20" t="s">
        <v>68</v>
      </c>
      <c r="Y52" s="32">
        <v>2</v>
      </c>
      <c r="Z52" s="20" t="s">
        <v>68</v>
      </c>
      <c r="AA52" s="20" t="s">
        <v>53</v>
      </c>
      <c r="AB52" s="20" t="s">
        <v>40</v>
      </c>
      <c r="AC52" s="20" t="s">
        <v>334</v>
      </c>
      <c r="AD52" s="20" t="s">
        <v>335</v>
      </c>
      <c r="AE52" s="20" t="s">
        <v>433</v>
      </c>
      <c r="AF52" s="20" t="s">
        <v>284</v>
      </c>
      <c r="AG52" s="20" t="s">
        <v>285</v>
      </c>
      <c r="AH52" s="21">
        <v>46196</v>
      </c>
    </row>
    <row r="53" spans="1:34" s="12" customFormat="1" ht="204" x14ac:dyDescent="0.25">
      <c r="A53" s="17">
        <f t="shared" si="2"/>
        <v>47</v>
      </c>
      <c r="B53" s="20" t="s">
        <v>251</v>
      </c>
      <c r="C53" s="20" t="s">
        <v>70</v>
      </c>
      <c r="D53" s="20" t="s">
        <v>40</v>
      </c>
      <c r="E53" s="20" t="s">
        <v>434</v>
      </c>
      <c r="F53" s="20" t="s">
        <v>435</v>
      </c>
      <c r="G53" s="20" t="s">
        <v>53</v>
      </c>
      <c r="H53" s="20" t="s">
        <v>40</v>
      </c>
      <c r="I53" s="20" t="s">
        <v>45</v>
      </c>
      <c r="J53" s="21">
        <v>44742</v>
      </c>
      <c r="K53" s="20" t="s">
        <v>47</v>
      </c>
      <c r="L53" s="20" t="s">
        <v>47</v>
      </c>
      <c r="M53" s="20" t="s">
        <v>48</v>
      </c>
      <c r="N53" s="20" t="s">
        <v>65</v>
      </c>
      <c r="O53" s="20" t="s">
        <v>40</v>
      </c>
      <c r="P53" s="20" t="s">
        <v>436</v>
      </c>
      <c r="Q53" s="20" t="s">
        <v>265</v>
      </c>
      <c r="R53" s="20" t="s">
        <v>43</v>
      </c>
      <c r="S53" s="20" t="s">
        <v>53</v>
      </c>
      <c r="T53" s="20" t="s">
        <v>54</v>
      </c>
      <c r="U53" s="32">
        <v>2</v>
      </c>
      <c r="V53" s="20" t="s">
        <v>68</v>
      </c>
      <c r="W53" s="32">
        <v>2</v>
      </c>
      <c r="X53" s="20" t="s">
        <v>68</v>
      </c>
      <c r="Y53" s="32">
        <v>2</v>
      </c>
      <c r="Z53" s="20" t="s">
        <v>68</v>
      </c>
      <c r="AA53" s="20" t="s">
        <v>53</v>
      </c>
      <c r="AB53" s="20" t="s">
        <v>40</v>
      </c>
      <c r="AC53" s="20" t="s">
        <v>334</v>
      </c>
      <c r="AD53" s="20" t="s">
        <v>335</v>
      </c>
      <c r="AE53" s="20" t="s">
        <v>437</v>
      </c>
      <c r="AF53" s="20" t="s">
        <v>284</v>
      </c>
      <c r="AG53" s="20" t="s">
        <v>285</v>
      </c>
      <c r="AH53" s="21">
        <v>46196</v>
      </c>
    </row>
    <row r="54" spans="1:34" s="12" customFormat="1" ht="76.5" x14ac:dyDescent="0.25">
      <c r="A54" s="17">
        <f t="shared" si="2"/>
        <v>48</v>
      </c>
      <c r="B54" s="20" t="s">
        <v>251</v>
      </c>
      <c r="C54" s="20" t="s">
        <v>70</v>
      </c>
      <c r="D54" s="20" t="s">
        <v>40</v>
      </c>
      <c r="E54" s="20" t="s">
        <v>438</v>
      </c>
      <c r="F54" s="20" t="s">
        <v>439</v>
      </c>
      <c r="G54" s="20" t="s">
        <v>53</v>
      </c>
      <c r="H54" s="20" t="s">
        <v>40</v>
      </c>
      <c r="I54" s="20" t="s">
        <v>45</v>
      </c>
      <c r="J54" s="21">
        <v>44925</v>
      </c>
      <c r="K54" s="20" t="s">
        <v>47</v>
      </c>
      <c r="L54" s="20" t="s">
        <v>47</v>
      </c>
      <c r="M54" s="20" t="s">
        <v>48</v>
      </c>
      <c r="N54" s="20" t="s">
        <v>65</v>
      </c>
      <c r="O54" s="20" t="s">
        <v>40</v>
      </c>
      <c r="P54" s="20" t="s">
        <v>440</v>
      </c>
      <c r="Q54" s="20" t="s">
        <v>75</v>
      </c>
      <c r="R54" s="20" t="s">
        <v>43</v>
      </c>
      <c r="S54" s="20" t="s">
        <v>53</v>
      </c>
      <c r="T54" s="20" t="s">
        <v>54</v>
      </c>
      <c r="U54" s="32">
        <v>2</v>
      </c>
      <c r="V54" s="20" t="s">
        <v>55</v>
      </c>
      <c r="W54" s="32">
        <v>3</v>
      </c>
      <c r="X54" s="20" t="s">
        <v>68</v>
      </c>
      <c r="Y54" s="32">
        <v>2</v>
      </c>
      <c r="Z54" s="20" t="s">
        <v>68</v>
      </c>
      <c r="AA54" s="20" t="s">
        <v>53</v>
      </c>
      <c r="AB54" s="20" t="s">
        <v>40</v>
      </c>
      <c r="AC54" s="20" t="s">
        <v>40</v>
      </c>
      <c r="AD54" s="20" t="s">
        <v>40</v>
      </c>
      <c r="AE54" s="20" t="s">
        <v>40</v>
      </c>
      <c r="AF54" s="20" t="s">
        <v>40</v>
      </c>
      <c r="AG54" s="20" t="s">
        <v>40</v>
      </c>
      <c r="AH54" s="21">
        <v>46196</v>
      </c>
    </row>
    <row r="55" spans="1:34" s="12" customFormat="1" ht="127.5" x14ac:dyDescent="0.25">
      <c r="A55" s="17">
        <f t="shared" si="2"/>
        <v>49</v>
      </c>
      <c r="B55" s="20" t="s">
        <v>69</v>
      </c>
      <c r="C55" s="20" t="s">
        <v>70</v>
      </c>
      <c r="D55" s="20" t="s">
        <v>40</v>
      </c>
      <c r="E55" s="20" t="s">
        <v>441</v>
      </c>
      <c r="F55" s="20" t="s">
        <v>442</v>
      </c>
      <c r="G55" s="20" t="s">
        <v>53</v>
      </c>
      <c r="H55" s="20" t="s">
        <v>40</v>
      </c>
      <c r="I55" s="20" t="s">
        <v>45</v>
      </c>
      <c r="J55" s="21">
        <v>44925</v>
      </c>
      <c r="K55" s="20" t="s">
        <v>47</v>
      </c>
      <c r="L55" s="20" t="s">
        <v>47</v>
      </c>
      <c r="M55" s="20" t="s">
        <v>48</v>
      </c>
      <c r="N55" s="20" t="s">
        <v>65</v>
      </c>
      <c r="O55" s="20" t="s">
        <v>40</v>
      </c>
      <c r="P55" s="20" t="s">
        <v>443</v>
      </c>
      <c r="Q55" s="20" t="s">
        <v>75</v>
      </c>
      <c r="R55" s="20" t="s">
        <v>43</v>
      </c>
      <c r="S55" s="20" t="s">
        <v>53</v>
      </c>
      <c r="T55" s="20" t="s">
        <v>54</v>
      </c>
      <c r="U55" s="32">
        <v>2</v>
      </c>
      <c r="V55" s="20" t="s">
        <v>55</v>
      </c>
      <c r="W55" s="32">
        <v>3</v>
      </c>
      <c r="X55" s="20" t="s">
        <v>68</v>
      </c>
      <c r="Y55" s="32">
        <v>2</v>
      </c>
      <c r="Z55" s="20" t="s">
        <v>68</v>
      </c>
      <c r="AA55" s="20" t="s">
        <v>53</v>
      </c>
      <c r="AB55" s="20" t="s">
        <v>40</v>
      </c>
      <c r="AC55" s="20" t="s">
        <v>334</v>
      </c>
      <c r="AD55" s="20" t="s">
        <v>335</v>
      </c>
      <c r="AE55" s="20" t="s">
        <v>444</v>
      </c>
      <c r="AF55" s="20" t="s">
        <v>284</v>
      </c>
      <c r="AG55" s="20" t="s">
        <v>285</v>
      </c>
      <c r="AH55" s="21">
        <v>46196</v>
      </c>
    </row>
    <row r="56" spans="1:34" s="12" customFormat="1" ht="344.25" x14ac:dyDescent="0.25">
      <c r="A56" s="17">
        <f t="shared" si="2"/>
        <v>50</v>
      </c>
      <c r="B56" s="20" t="s">
        <v>69</v>
      </c>
      <c r="C56" s="20" t="s">
        <v>70</v>
      </c>
      <c r="D56" s="20" t="s">
        <v>40</v>
      </c>
      <c r="E56" s="20" t="s">
        <v>445</v>
      </c>
      <c r="F56" s="20" t="s">
        <v>409</v>
      </c>
      <c r="G56" s="20" t="s">
        <v>53</v>
      </c>
      <c r="H56" s="20" t="s">
        <v>40</v>
      </c>
      <c r="I56" s="20" t="s">
        <v>248</v>
      </c>
      <c r="J56" s="21">
        <v>46014</v>
      </c>
      <c r="K56" s="20" t="s">
        <v>47</v>
      </c>
      <c r="L56" s="20" t="s">
        <v>47</v>
      </c>
      <c r="M56" s="20" t="s">
        <v>48</v>
      </c>
      <c r="N56" s="20" t="s">
        <v>65</v>
      </c>
      <c r="O56" s="20" t="s">
        <v>40</v>
      </c>
      <c r="P56" s="48" t="s">
        <v>446</v>
      </c>
      <c r="Q56" s="20" t="s">
        <v>75</v>
      </c>
      <c r="R56" s="20" t="s">
        <v>43</v>
      </c>
      <c r="S56" s="20" t="s">
        <v>53</v>
      </c>
      <c r="T56" s="20" t="s">
        <v>54</v>
      </c>
      <c r="U56" s="32">
        <v>2</v>
      </c>
      <c r="V56" s="20" t="s">
        <v>55</v>
      </c>
      <c r="W56" s="32">
        <v>3</v>
      </c>
      <c r="X56" s="20" t="s">
        <v>55</v>
      </c>
      <c r="Y56" s="32">
        <v>3</v>
      </c>
      <c r="Z56" s="20" t="s">
        <v>55</v>
      </c>
      <c r="AA56" s="20" t="s">
        <v>43</v>
      </c>
      <c r="AB56" s="20" t="s">
        <v>56</v>
      </c>
      <c r="AC56" s="20" t="s">
        <v>411</v>
      </c>
      <c r="AD56" s="20" t="s">
        <v>376</v>
      </c>
      <c r="AE56" s="20" t="s">
        <v>407</v>
      </c>
      <c r="AF56" s="20" t="s">
        <v>284</v>
      </c>
      <c r="AG56" s="20" t="s">
        <v>285</v>
      </c>
      <c r="AH56" s="21">
        <v>46196</v>
      </c>
    </row>
    <row r="57" spans="1:34" s="12" customFormat="1" ht="318.75" x14ac:dyDescent="0.25">
      <c r="A57" s="17">
        <f t="shared" si="2"/>
        <v>51</v>
      </c>
      <c r="B57" s="20" t="s">
        <v>69</v>
      </c>
      <c r="C57" s="20" t="s">
        <v>70</v>
      </c>
      <c r="D57" s="20" t="s">
        <v>40</v>
      </c>
      <c r="E57" s="20" t="s">
        <v>447</v>
      </c>
      <c r="F57" s="20" t="s">
        <v>448</v>
      </c>
      <c r="G57" s="20" t="s">
        <v>53</v>
      </c>
      <c r="H57" s="20" t="s">
        <v>40</v>
      </c>
      <c r="I57" s="20" t="s">
        <v>248</v>
      </c>
      <c r="J57" s="21">
        <v>46113</v>
      </c>
      <c r="K57" s="20" t="s">
        <v>47</v>
      </c>
      <c r="L57" s="20" t="s">
        <v>47</v>
      </c>
      <c r="M57" s="20" t="s">
        <v>48</v>
      </c>
      <c r="N57" s="20" t="s">
        <v>65</v>
      </c>
      <c r="O57" s="20" t="s">
        <v>40</v>
      </c>
      <c r="P57" s="48"/>
      <c r="Q57" s="20" t="s">
        <v>75</v>
      </c>
      <c r="R57" s="20" t="s">
        <v>43</v>
      </c>
      <c r="S57" s="20" t="s">
        <v>53</v>
      </c>
      <c r="T57" s="20" t="s">
        <v>54</v>
      </c>
      <c r="U57" s="32">
        <v>3</v>
      </c>
      <c r="V57" s="20" t="s">
        <v>55</v>
      </c>
      <c r="W57" s="32">
        <v>3</v>
      </c>
      <c r="X57" s="20" t="s">
        <v>55</v>
      </c>
      <c r="Y57" s="32">
        <v>3</v>
      </c>
      <c r="Z57" s="20" t="s">
        <v>55</v>
      </c>
      <c r="AA57" s="20" t="s">
        <v>43</v>
      </c>
      <c r="AB57" s="20" t="s">
        <v>56</v>
      </c>
      <c r="AC57" s="20" t="s">
        <v>411</v>
      </c>
      <c r="AD57" s="20" t="s">
        <v>449</v>
      </c>
      <c r="AE57" s="20" t="s">
        <v>415</v>
      </c>
      <c r="AF57" s="20" t="s">
        <v>284</v>
      </c>
      <c r="AG57" s="20" t="s">
        <v>285</v>
      </c>
      <c r="AH57" s="21">
        <v>46197</v>
      </c>
    </row>
    <row r="58" spans="1:34" s="12" customFormat="1" ht="194.25" customHeight="1" x14ac:dyDescent="0.25">
      <c r="A58" s="17">
        <f t="shared" si="2"/>
        <v>52</v>
      </c>
      <c r="B58" s="20" t="s">
        <v>38</v>
      </c>
      <c r="C58" s="20" t="s">
        <v>70</v>
      </c>
      <c r="D58" s="20" t="s">
        <v>40</v>
      </c>
      <c r="E58" s="20" t="s">
        <v>450</v>
      </c>
      <c r="F58" s="20" t="s">
        <v>451</v>
      </c>
      <c r="G58" s="20" t="s">
        <v>53</v>
      </c>
      <c r="H58" s="20" t="s">
        <v>40</v>
      </c>
      <c r="I58" s="20" t="s">
        <v>45</v>
      </c>
      <c r="J58" s="49">
        <v>46196</v>
      </c>
      <c r="K58" s="20" t="s">
        <v>47</v>
      </c>
      <c r="L58" s="20" t="s">
        <v>47</v>
      </c>
      <c r="M58" s="20" t="s">
        <v>48</v>
      </c>
      <c r="N58" s="20" t="s">
        <v>65</v>
      </c>
      <c r="O58" s="20" t="s">
        <v>40</v>
      </c>
      <c r="P58" s="48" t="s">
        <v>452</v>
      </c>
      <c r="Q58" s="20" t="s">
        <v>75</v>
      </c>
      <c r="R58" s="20" t="s">
        <v>43</v>
      </c>
      <c r="S58" s="20" t="s">
        <v>53</v>
      </c>
      <c r="T58" s="20" t="s">
        <v>54</v>
      </c>
      <c r="U58" s="32">
        <v>3</v>
      </c>
      <c r="V58" s="20" t="s">
        <v>55</v>
      </c>
      <c r="W58" s="32">
        <v>3</v>
      </c>
      <c r="X58" s="20" t="s">
        <v>68</v>
      </c>
      <c r="Y58" s="32">
        <v>2</v>
      </c>
      <c r="Z58" s="20" t="s">
        <v>68</v>
      </c>
      <c r="AA58" s="20" t="s">
        <v>53</v>
      </c>
      <c r="AB58" s="20" t="s">
        <v>56</v>
      </c>
      <c r="AC58" s="20" t="s">
        <v>414</v>
      </c>
      <c r="AD58" s="20" t="s">
        <v>376</v>
      </c>
      <c r="AE58" s="20" t="s">
        <v>415</v>
      </c>
      <c r="AF58" s="20" t="s">
        <v>284</v>
      </c>
      <c r="AG58" s="20" t="s">
        <v>285</v>
      </c>
      <c r="AH58" s="21">
        <v>46196</v>
      </c>
    </row>
    <row r="59" spans="1:34" s="12" customFormat="1" ht="184.5" customHeight="1" x14ac:dyDescent="0.25">
      <c r="A59" s="17">
        <f t="shared" si="2"/>
        <v>53</v>
      </c>
      <c r="B59" s="20" t="s">
        <v>251</v>
      </c>
      <c r="C59" s="20" t="s">
        <v>70</v>
      </c>
      <c r="D59" s="20" t="s">
        <v>40</v>
      </c>
      <c r="E59" s="20" t="s">
        <v>453</v>
      </c>
      <c r="F59" s="20" t="s">
        <v>454</v>
      </c>
      <c r="G59" s="20" t="s">
        <v>53</v>
      </c>
      <c r="H59" s="20" t="s">
        <v>40</v>
      </c>
      <c r="I59" s="20" t="s">
        <v>45</v>
      </c>
      <c r="J59" s="20"/>
      <c r="K59" s="20" t="s">
        <v>47</v>
      </c>
      <c r="L59" s="20" t="s">
        <v>47</v>
      </c>
      <c r="M59" s="20" t="s">
        <v>48</v>
      </c>
      <c r="N59" s="20" t="s">
        <v>65</v>
      </c>
      <c r="O59" s="20" t="s">
        <v>40</v>
      </c>
      <c r="P59" s="48" t="s">
        <v>455</v>
      </c>
      <c r="Q59" s="20" t="s">
        <v>75</v>
      </c>
      <c r="R59" s="20" t="s">
        <v>43</v>
      </c>
      <c r="S59" s="20" t="s">
        <v>53</v>
      </c>
      <c r="T59" s="20" t="s">
        <v>54</v>
      </c>
      <c r="U59" s="32">
        <v>3</v>
      </c>
      <c r="V59" s="20" t="s">
        <v>55</v>
      </c>
      <c r="W59" s="32">
        <v>3</v>
      </c>
      <c r="X59" s="20" t="s">
        <v>68</v>
      </c>
      <c r="Y59" s="32">
        <v>2</v>
      </c>
      <c r="Z59" s="20" t="s">
        <v>68</v>
      </c>
      <c r="AA59" s="20" t="s">
        <v>53</v>
      </c>
      <c r="AB59" s="20" t="s">
        <v>56</v>
      </c>
      <c r="AC59" s="20" t="s">
        <v>414</v>
      </c>
      <c r="AD59" s="20" t="s">
        <v>376</v>
      </c>
      <c r="AE59" s="20" t="s">
        <v>415</v>
      </c>
      <c r="AF59" s="20" t="s">
        <v>284</v>
      </c>
      <c r="AG59" s="20" t="s">
        <v>285</v>
      </c>
      <c r="AH59" s="21">
        <v>46196</v>
      </c>
    </row>
    <row r="60" spans="1:34" s="12" customFormat="1" ht="140.25" x14ac:dyDescent="0.25">
      <c r="A60" s="17">
        <f t="shared" si="2"/>
        <v>54</v>
      </c>
      <c r="B60" s="20" t="s">
        <v>251</v>
      </c>
      <c r="C60" s="20" t="s">
        <v>70</v>
      </c>
      <c r="D60" s="20" t="s">
        <v>40</v>
      </c>
      <c r="E60" s="20" t="s">
        <v>456</v>
      </c>
      <c r="F60" s="20" t="s">
        <v>457</v>
      </c>
      <c r="G60" s="20" t="s">
        <v>53</v>
      </c>
      <c r="H60" s="20" t="s">
        <v>40</v>
      </c>
      <c r="I60" s="20" t="s">
        <v>45</v>
      </c>
      <c r="J60" s="21">
        <v>45188</v>
      </c>
      <c r="K60" s="20" t="s">
        <v>47</v>
      </c>
      <c r="L60" s="20" t="s">
        <v>47</v>
      </c>
      <c r="M60" s="20" t="s">
        <v>48</v>
      </c>
      <c r="N60" s="20" t="s">
        <v>65</v>
      </c>
      <c r="O60" s="20" t="s">
        <v>40</v>
      </c>
      <c r="P60" s="20" t="s">
        <v>458</v>
      </c>
      <c r="Q60" s="20" t="s">
        <v>75</v>
      </c>
      <c r="R60" s="20" t="s">
        <v>43</v>
      </c>
      <c r="S60" s="20" t="s">
        <v>53</v>
      </c>
      <c r="T60" s="20" t="s">
        <v>54</v>
      </c>
      <c r="U60" s="32">
        <v>2</v>
      </c>
      <c r="V60" s="20" t="s">
        <v>55</v>
      </c>
      <c r="W60" s="32">
        <v>3</v>
      </c>
      <c r="X60" s="20" t="s">
        <v>68</v>
      </c>
      <c r="Y60" s="32">
        <v>2</v>
      </c>
      <c r="Z60" s="20" t="s">
        <v>68</v>
      </c>
      <c r="AA60" s="20" t="s">
        <v>53</v>
      </c>
      <c r="AB60" s="20" t="s">
        <v>40</v>
      </c>
      <c r="AC60" s="20" t="s">
        <v>40</v>
      </c>
      <c r="AD60" s="20" t="s">
        <v>40</v>
      </c>
      <c r="AE60" s="20" t="s">
        <v>40</v>
      </c>
      <c r="AF60" s="20" t="s">
        <v>40</v>
      </c>
      <c r="AG60" s="20" t="s">
        <v>40</v>
      </c>
      <c r="AH60" s="21">
        <v>46196</v>
      </c>
    </row>
    <row r="61" spans="1:34" s="12" customFormat="1" ht="114.75" x14ac:dyDescent="0.25">
      <c r="A61" s="17">
        <f t="shared" si="2"/>
        <v>55</v>
      </c>
      <c r="B61" s="20" t="s">
        <v>251</v>
      </c>
      <c r="C61" s="20" t="s">
        <v>70</v>
      </c>
      <c r="D61" s="20" t="s">
        <v>40</v>
      </c>
      <c r="E61" s="20" t="s">
        <v>459</v>
      </c>
      <c r="F61" s="20" t="s">
        <v>460</v>
      </c>
      <c r="G61" s="20" t="s">
        <v>53</v>
      </c>
      <c r="H61" s="20" t="s">
        <v>40</v>
      </c>
      <c r="I61" s="20" t="s">
        <v>45</v>
      </c>
      <c r="J61" s="21">
        <v>45188</v>
      </c>
      <c r="K61" s="20" t="s">
        <v>47</v>
      </c>
      <c r="L61" s="20" t="s">
        <v>47</v>
      </c>
      <c r="M61" s="20" t="s">
        <v>48</v>
      </c>
      <c r="N61" s="20" t="s">
        <v>65</v>
      </c>
      <c r="O61" s="20" t="s">
        <v>40</v>
      </c>
      <c r="P61" s="20" t="s">
        <v>461</v>
      </c>
      <c r="Q61" s="20" t="s">
        <v>75</v>
      </c>
      <c r="R61" s="20" t="s">
        <v>43</v>
      </c>
      <c r="S61" s="20" t="s">
        <v>53</v>
      </c>
      <c r="T61" s="20" t="s">
        <v>54</v>
      </c>
      <c r="U61" s="32">
        <v>3</v>
      </c>
      <c r="V61" s="20" t="s">
        <v>55</v>
      </c>
      <c r="W61" s="32">
        <v>4</v>
      </c>
      <c r="X61" s="20" t="s">
        <v>68</v>
      </c>
      <c r="Y61" s="32">
        <v>3</v>
      </c>
      <c r="Z61" s="20" t="s">
        <v>68</v>
      </c>
      <c r="AA61" s="20" t="s">
        <v>53</v>
      </c>
      <c r="AB61" s="20" t="s">
        <v>40</v>
      </c>
      <c r="AC61" s="20" t="s">
        <v>40</v>
      </c>
      <c r="AD61" s="20" t="s">
        <v>40</v>
      </c>
      <c r="AE61" s="20" t="s">
        <v>40</v>
      </c>
      <c r="AF61" s="20" t="s">
        <v>40</v>
      </c>
      <c r="AG61" s="20" t="s">
        <v>40</v>
      </c>
      <c r="AH61" s="21">
        <v>46197</v>
      </c>
    </row>
    <row r="62" spans="1:34" s="12" customFormat="1" ht="395.25" x14ac:dyDescent="0.25">
      <c r="A62" s="17">
        <f t="shared" si="2"/>
        <v>56</v>
      </c>
      <c r="B62" s="20" t="s">
        <v>38</v>
      </c>
      <c r="C62" s="20" t="s">
        <v>91</v>
      </c>
      <c r="D62" s="20" t="s">
        <v>112</v>
      </c>
      <c r="E62" s="20" t="s">
        <v>462</v>
      </c>
      <c r="F62" s="20" t="s">
        <v>463</v>
      </c>
      <c r="G62" s="20" t="s">
        <v>43</v>
      </c>
      <c r="H62" s="20" t="s">
        <v>464</v>
      </c>
      <c r="I62" s="20" t="s">
        <v>45</v>
      </c>
      <c r="J62" s="21">
        <v>45793</v>
      </c>
      <c r="K62" s="20" t="s">
        <v>234</v>
      </c>
      <c r="L62" s="20" t="s">
        <v>234</v>
      </c>
      <c r="M62" s="20" t="s">
        <v>48</v>
      </c>
      <c r="N62" s="20" t="s">
        <v>49</v>
      </c>
      <c r="O62" s="20" t="s">
        <v>465</v>
      </c>
      <c r="P62" s="50" t="s">
        <v>466</v>
      </c>
      <c r="Q62" s="20" t="s">
        <v>75</v>
      </c>
      <c r="R62" s="20" t="s">
        <v>43</v>
      </c>
      <c r="S62" s="20" t="s">
        <v>53</v>
      </c>
      <c r="T62" s="20" t="s">
        <v>54</v>
      </c>
      <c r="U62" s="32">
        <v>2</v>
      </c>
      <c r="V62" s="20" t="s">
        <v>55</v>
      </c>
      <c r="W62" s="32">
        <v>3</v>
      </c>
      <c r="X62" s="20" t="s">
        <v>68</v>
      </c>
      <c r="Y62" s="32">
        <v>2</v>
      </c>
      <c r="Z62" s="20" t="s">
        <v>68</v>
      </c>
      <c r="AA62" s="20" t="s">
        <v>467</v>
      </c>
      <c r="AB62" s="20" t="s">
        <v>468</v>
      </c>
      <c r="AC62" s="20" t="s">
        <v>469</v>
      </c>
      <c r="AD62" s="20" t="s">
        <v>470</v>
      </c>
      <c r="AE62" s="20" t="s">
        <v>471</v>
      </c>
      <c r="AF62" s="20" t="s">
        <v>284</v>
      </c>
      <c r="AG62" s="20" t="s">
        <v>285</v>
      </c>
      <c r="AH62" s="21">
        <v>46199</v>
      </c>
    </row>
    <row r="63" spans="1:34" s="12" customFormat="1" ht="204" x14ac:dyDescent="0.25">
      <c r="A63" s="17">
        <f t="shared" si="2"/>
        <v>57</v>
      </c>
      <c r="B63" s="20" t="s">
        <v>38</v>
      </c>
      <c r="C63" s="20" t="s">
        <v>100</v>
      </c>
      <c r="D63" s="20" t="s">
        <v>118</v>
      </c>
      <c r="E63" s="20" t="s">
        <v>472</v>
      </c>
      <c r="F63" s="20" t="s">
        <v>473</v>
      </c>
      <c r="G63" s="20" t="s">
        <v>43</v>
      </c>
      <c r="H63" s="20" t="s">
        <v>474</v>
      </c>
      <c r="I63" s="20" t="s">
        <v>45</v>
      </c>
      <c r="J63" s="21">
        <v>45793</v>
      </c>
      <c r="K63" s="20" t="s">
        <v>234</v>
      </c>
      <c r="L63" s="20" t="s">
        <v>234</v>
      </c>
      <c r="M63" s="20" t="s">
        <v>48</v>
      </c>
      <c r="N63" s="20" t="s">
        <v>49</v>
      </c>
      <c r="O63" s="20" t="s">
        <v>475</v>
      </c>
      <c r="P63" s="50" t="s">
        <v>476</v>
      </c>
      <c r="Q63" s="20" t="s">
        <v>75</v>
      </c>
      <c r="R63" s="20" t="s">
        <v>43</v>
      </c>
      <c r="S63" s="20" t="s">
        <v>53</v>
      </c>
      <c r="T63" s="20" t="s">
        <v>54</v>
      </c>
      <c r="U63" s="32">
        <v>2</v>
      </c>
      <c r="V63" s="20" t="s">
        <v>55</v>
      </c>
      <c r="W63" s="32">
        <v>3</v>
      </c>
      <c r="X63" s="20" t="s">
        <v>68</v>
      </c>
      <c r="Y63" s="32">
        <v>2</v>
      </c>
      <c r="Z63" s="20" t="s">
        <v>68</v>
      </c>
      <c r="AA63" s="20" t="s">
        <v>53</v>
      </c>
      <c r="AB63" s="20" t="s">
        <v>40</v>
      </c>
      <c r="AC63" s="20" t="s">
        <v>469</v>
      </c>
      <c r="AD63" s="20" t="s">
        <v>477</v>
      </c>
      <c r="AE63" s="20" t="s">
        <v>471</v>
      </c>
      <c r="AF63" s="20" t="s">
        <v>284</v>
      </c>
      <c r="AG63" s="20" t="s">
        <v>285</v>
      </c>
      <c r="AH63" s="21">
        <v>46199</v>
      </c>
    </row>
    <row r="64" spans="1:34" s="12" customFormat="1" ht="168.75" customHeight="1" x14ac:dyDescent="0.25">
      <c r="A64" s="17">
        <f t="shared" si="2"/>
        <v>58</v>
      </c>
      <c r="B64" s="20" t="s">
        <v>38</v>
      </c>
      <c r="C64" s="20" t="s">
        <v>100</v>
      </c>
      <c r="D64" s="20" t="s">
        <v>182</v>
      </c>
      <c r="E64" s="20" t="s">
        <v>478</v>
      </c>
      <c r="F64" s="20" t="s">
        <v>479</v>
      </c>
      <c r="G64" s="20" t="s">
        <v>43</v>
      </c>
      <c r="H64" s="20" t="s">
        <v>480</v>
      </c>
      <c r="I64" s="20" t="s">
        <v>263</v>
      </c>
      <c r="J64" s="21">
        <v>45793</v>
      </c>
      <c r="K64" s="20" t="s">
        <v>234</v>
      </c>
      <c r="L64" s="20" t="s">
        <v>234</v>
      </c>
      <c r="M64" s="20" t="s">
        <v>48</v>
      </c>
      <c r="N64" s="20" t="s">
        <v>49</v>
      </c>
      <c r="O64" s="20" t="s">
        <v>475</v>
      </c>
      <c r="P64" s="50" t="s">
        <v>481</v>
      </c>
      <c r="Q64" s="20" t="s">
        <v>75</v>
      </c>
      <c r="R64" s="20" t="s">
        <v>43</v>
      </c>
      <c r="S64" s="20" t="s">
        <v>53</v>
      </c>
      <c r="T64" s="20" t="s">
        <v>54</v>
      </c>
      <c r="U64" s="32">
        <v>2</v>
      </c>
      <c r="V64" s="20" t="s">
        <v>55</v>
      </c>
      <c r="W64" s="32">
        <v>3</v>
      </c>
      <c r="X64" s="20" t="s">
        <v>68</v>
      </c>
      <c r="Y64" s="32">
        <v>2</v>
      </c>
      <c r="Z64" s="20" t="s">
        <v>68</v>
      </c>
      <c r="AA64" s="20" t="s">
        <v>43</v>
      </c>
      <c r="AB64" s="20"/>
      <c r="AC64" s="20" t="s">
        <v>482</v>
      </c>
      <c r="AD64" s="20" t="s">
        <v>470</v>
      </c>
      <c r="AE64" s="20" t="s">
        <v>471</v>
      </c>
      <c r="AF64" s="20" t="s">
        <v>284</v>
      </c>
      <c r="AG64" s="20" t="s">
        <v>285</v>
      </c>
      <c r="AH64" s="21">
        <v>46199</v>
      </c>
    </row>
    <row r="65" spans="1:92" s="12" customFormat="1" ht="216.75" x14ac:dyDescent="0.25">
      <c r="A65" s="17">
        <f t="shared" si="2"/>
        <v>59</v>
      </c>
      <c r="B65" s="20" t="s">
        <v>38</v>
      </c>
      <c r="C65" s="20" t="s">
        <v>106</v>
      </c>
      <c r="D65" s="20" t="s">
        <v>40</v>
      </c>
      <c r="E65" s="20" t="s">
        <v>483</v>
      </c>
      <c r="F65" s="20" t="s">
        <v>484</v>
      </c>
      <c r="G65" s="20"/>
      <c r="H65" s="20" t="s">
        <v>485</v>
      </c>
      <c r="I65" s="20" t="s">
        <v>252</v>
      </c>
      <c r="J65" s="21">
        <v>45793</v>
      </c>
      <c r="K65" s="20" t="s">
        <v>486</v>
      </c>
      <c r="L65" s="20" t="s">
        <v>486</v>
      </c>
      <c r="M65" s="20" t="s">
        <v>48</v>
      </c>
      <c r="N65" s="20" t="s">
        <v>49</v>
      </c>
      <c r="O65" s="20" t="s">
        <v>475</v>
      </c>
      <c r="P65" s="50" t="s">
        <v>487</v>
      </c>
      <c r="Q65" s="20" t="s">
        <v>75</v>
      </c>
      <c r="R65" s="20" t="s">
        <v>43</v>
      </c>
      <c r="S65" s="20" t="s">
        <v>53</v>
      </c>
      <c r="T65" s="20" t="s">
        <v>54</v>
      </c>
      <c r="U65" s="32">
        <v>2</v>
      </c>
      <c r="V65" s="20" t="s">
        <v>55</v>
      </c>
      <c r="W65" s="32">
        <v>3</v>
      </c>
      <c r="X65" s="20" t="s">
        <v>68</v>
      </c>
      <c r="Y65" s="32">
        <v>2</v>
      </c>
      <c r="Z65" s="20" t="s">
        <v>68</v>
      </c>
      <c r="AA65" s="20" t="s">
        <v>43</v>
      </c>
      <c r="AB65" s="20" t="s">
        <v>238</v>
      </c>
      <c r="AC65" s="20" t="s">
        <v>482</v>
      </c>
      <c r="AD65" s="20" t="s">
        <v>470</v>
      </c>
      <c r="AE65" s="20" t="s">
        <v>471</v>
      </c>
      <c r="AF65" s="20" t="s">
        <v>284</v>
      </c>
      <c r="AG65" s="20" t="s">
        <v>285</v>
      </c>
      <c r="AH65" s="21">
        <v>46199</v>
      </c>
    </row>
    <row r="66" spans="1:92" s="12" customFormat="1" ht="229.5" x14ac:dyDescent="0.25">
      <c r="A66" s="17">
        <f t="shared" si="2"/>
        <v>60</v>
      </c>
      <c r="B66" s="20" t="s">
        <v>38</v>
      </c>
      <c r="C66" s="20" t="s">
        <v>102</v>
      </c>
      <c r="D66" s="20" t="s">
        <v>120</v>
      </c>
      <c r="E66" s="20" t="s">
        <v>488</v>
      </c>
      <c r="F66" s="20" t="s">
        <v>489</v>
      </c>
      <c r="G66" s="20" t="s">
        <v>53</v>
      </c>
      <c r="H66" s="20" t="s">
        <v>40</v>
      </c>
      <c r="I66" s="20" t="s">
        <v>252</v>
      </c>
      <c r="J66" s="21">
        <v>45793</v>
      </c>
      <c r="K66" s="20" t="s">
        <v>486</v>
      </c>
      <c r="L66" s="20" t="s">
        <v>234</v>
      </c>
      <c r="M66" s="20" t="s">
        <v>48</v>
      </c>
      <c r="N66" s="20" t="s">
        <v>65</v>
      </c>
      <c r="O66" s="20" t="s">
        <v>40</v>
      </c>
      <c r="P66" s="20" t="s">
        <v>490</v>
      </c>
      <c r="Q66" s="20" t="s">
        <v>75</v>
      </c>
      <c r="R66" s="20" t="s">
        <v>43</v>
      </c>
      <c r="S66" s="20" t="s">
        <v>53</v>
      </c>
      <c r="T66" s="20" t="s">
        <v>54</v>
      </c>
      <c r="U66" s="32">
        <v>2</v>
      </c>
      <c r="V66" s="20" t="s">
        <v>55</v>
      </c>
      <c r="W66" s="32">
        <v>3</v>
      </c>
      <c r="X66" s="20" t="s">
        <v>68</v>
      </c>
      <c r="Y66" s="32">
        <v>2</v>
      </c>
      <c r="Z66" s="20" t="s">
        <v>68</v>
      </c>
      <c r="AA66" s="20" t="s">
        <v>53</v>
      </c>
      <c r="AB66" s="20" t="s">
        <v>40</v>
      </c>
      <c r="AC66" s="20" t="s">
        <v>40</v>
      </c>
      <c r="AD66" s="20" t="s">
        <v>40</v>
      </c>
      <c r="AE66" s="20" t="s">
        <v>40</v>
      </c>
      <c r="AF66" s="20" t="s">
        <v>40</v>
      </c>
      <c r="AG66" s="20" t="s">
        <v>40</v>
      </c>
      <c r="AH66" s="21">
        <v>46199</v>
      </c>
    </row>
    <row r="67" spans="1:92" s="12" customFormat="1" ht="229.5" x14ac:dyDescent="0.25">
      <c r="A67" s="17">
        <f t="shared" si="2"/>
        <v>61</v>
      </c>
      <c r="B67" s="20" t="s">
        <v>38</v>
      </c>
      <c r="C67" s="20" t="s">
        <v>102</v>
      </c>
      <c r="D67" s="20" t="s">
        <v>120</v>
      </c>
      <c r="E67" s="20" t="s">
        <v>491</v>
      </c>
      <c r="F67" s="20" t="s">
        <v>492</v>
      </c>
      <c r="G67" s="20" t="s">
        <v>53</v>
      </c>
      <c r="H67" s="20" t="s">
        <v>40</v>
      </c>
      <c r="I67" s="20" t="s">
        <v>248</v>
      </c>
      <c r="J67" s="21">
        <v>45793</v>
      </c>
      <c r="K67" s="20" t="s">
        <v>486</v>
      </c>
      <c r="L67" s="20" t="s">
        <v>486</v>
      </c>
      <c r="M67" s="20" t="s">
        <v>48</v>
      </c>
      <c r="N67" s="20" t="s">
        <v>65</v>
      </c>
      <c r="O67" s="20" t="s">
        <v>40</v>
      </c>
      <c r="P67" s="50" t="s">
        <v>493</v>
      </c>
      <c r="Q67" s="20" t="s">
        <v>75</v>
      </c>
      <c r="R67" s="20" t="s">
        <v>43</v>
      </c>
      <c r="S67" s="20" t="s">
        <v>53</v>
      </c>
      <c r="T67" s="20" t="s">
        <v>54</v>
      </c>
      <c r="U67" s="32">
        <v>2</v>
      </c>
      <c r="V67" s="20" t="s">
        <v>55</v>
      </c>
      <c r="W67" s="32">
        <v>3</v>
      </c>
      <c r="X67" s="20" t="s">
        <v>68</v>
      </c>
      <c r="Y67" s="32">
        <v>2</v>
      </c>
      <c r="Z67" s="20" t="s">
        <v>68</v>
      </c>
      <c r="AA67" s="20" t="s">
        <v>53</v>
      </c>
      <c r="AB67" s="20" t="s">
        <v>40</v>
      </c>
      <c r="AC67" s="20" t="s">
        <v>494</v>
      </c>
      <c r="AD67" s="20" t="s">
        <v>477</v>
      </c>
      <c r="AE67" s="20" t="s">
        <v>495</v>
      </c>
      <c r="AF67" s="20" t="s">
        <v>284</v>
      </c>
      <c r="AG67" s="20" t="s">
        <v>285</v>
      </c>
      <c r="AH67" s="21">
        <v>46199</v>
      </c>
    </row>
    <row r="68" spans="1:92" s="12" customFormat="1" ht="204" x14ac:dyDescent="0.25">
      <c r="A68" s="17">
        <f t="shared" si="2"/>
        <v>62</v>
      </c>
      <c r="B68" s="20" t="s">
        <v>38</v>
      </c>
      <c r="C68" s="20" t="s">
        <v>86</v>
      </c>
      <c r="D68" s="20" t="s">
        <v>40</v>
      </c>
      <c r="E68" s="20" t="s">
        <v>292</v>
      </c>
      <c r="F68" s="20" t="s">
        <v>496</v>
      </c>
      <c r="G68" s="20" t="s">
        <v>43</v>
      </c>
      <c r="H68" s="20" t="s">
        <v>497</v>
      </c>
      <c r="I68" s="20" t="s">
        <v>45</v>
      </c>
      <c r="J68" s="21">
        <v>45793</v>
      </c>
      <c r="K68" s="20" t="s">
        <v>255</v>
      </c>
      <c r="L68" s="20" t="s">
        <v>255</v>
      </c>
      <c r="M68" s="20" t="s">
        <v>48</v>
      </c>
      <c r="N68" s="20" t="s">
        <v>49</v>
      </c>
      <c r="O68" s="20" t="s">
        <v>475</v>
      </c>
      <c r="P68" s="20" t="s">
        <v>498</v>
      </c>
      <c r="Q68" s="20" t="s">
        <v>75</v>
      </c>
      <c r="R68" s="20" t="s">
        <v>43</v>
      </c>
      <c r="S68" s="20" t="s">
        <v>53</v>
      </c>
      <c r="T68" s="20" t="s">
        <v>54</v>
      </c>
      <c r="U68" s="32">
        <v>2</v>
      </c>
      <c r="V68" s="20" t="s">
        <v>55</v>
      </c>
      <c r="W68" s="32">
        <v>3</v>
      </c>
      <c r="X68" s="20" t="s">
        <v>68</v>
      </c>
      <c r="Y68" s="32">
        <v>2</v>
      </c>
      <c r="Z68" s="20" t="s">
        <v>68</v>
      </c>
      <c r="AA68" s="20" t="s">
        <v>43</v>
      </c>
      <c r="AB68" s="20" t="s">
        <v>231</v>
      </c>
      <c r="AC68" s="20" t="s">
        <v>499</v>
      </c>
      <c r="AD68" s="20" t="s">
        <v>500</v>
      </c>
      <c r="AE68" s="20" t="s">
        <v>471</v>
      </c>
      <c r="AF68" s="20" t="s">
        <v>284</v>
      </c>
      <c r="AG68" s="20" t="s">
        <v>285</v>
      </c>
      <c r="AH68" s="21">
        <v>46199</v>
      </c>
    </row>
    <row r="69" spans="1:92" s="12" customFormat="1" ht="204" x14ac:dyDescent="0.25">
      <c r="A69" s="17">
        <f t="shared" si="2"/>
        <v>63</v>
      </c>
      <c r="B69" s="20" t="s">
        <v>69</v>
      </c>
      <c r="C69" s="20" t="s">
        <v>86</v>
      </c>
      <c r="D69" s="20" t="s">
        <v>40</v>
      </c>
      <c r="E69" s="20" t="s">
        <v>501</v>
      </c>
      <c r="F69" s="20" t="s">
        <v>502</v>
      </c>
      <c r="G69" s="20" t="s">
        <v>53</v>
      </c>
      <c r="H69" s="20" t="s">
        <v>40</v>
      </c>
      <c r="I69" s="20" t="s">
        <v>252</v>
      </c>
      <c r="J69" s="21">
        <v>45793</v>
      </c>
      <c r="K69" s="20" t="s">
        <v>255</v>
      </c>
      <c r="L69" s="20" t="s">
        <v>255</v>
      </c>
      <c r="M69" s="20" t="s">
        <v>48</v>
      </c>
      <c r="N69" s="20" t="s">
        <v>65</v>
      </c>
      <c r="O69" s="20" t="s">
        <v>40</v>
      </c>
      <c r="P69" s="50" t="s">
        <v>503</v>
      </c>
      <c r="Q69" s="20" t="s">
        <v>75</v>
      </c>
      <c r="R69" s="20" t="s">
        <v>43</v>
      </c>
      <c r="S69" s="20" t="s">
        <v>53</v>
      </c>
      <c r="T69" s="20" t="s">
        <v>54</v>
      </c>
      <c r="U69" s="32">
        <v>2</v>
      </c>
      <c r="V69" s="20" t="s">
        <v>55</v>
      </c>
      <c r="W69" s="32">
        <v>3</v>
      </c>
      <c r="X69" s="20" t="s">
        <v>68</v>
      </c>
      <c r="Y69" s="32">
        <v>2</v>
      </c>
      <c r="Z69" s="20" t="s">
        <v>68</v>
      </c>
      <c r="AA69" s="20" t="s">
        <v>53</v>
      </c>
      <c r="AB69" s="20" t="s">
        <v>40</v>
      </c>
      <c r="AC69" s="20" t="s">
        <v>504</v>
      </c>
      <c r="AD69" s="20" t="s">
        <v>477</v>
      </c>
      <c r="AE69" s="20" t="s">
        <v>505</v>
      </c>
      <c r="AF69" s="20" t="s">
        <v>284</v>
      </c>
      <c r="AG69" s="20" t="s">
        <v>285</v>
      </c>
      <c r="AH69" s="21">
        <v>46199</v>
      </c>
    </row>
    <row r="70" spans="1:92" s="12" customFormat="1" ht="331.5" x14ac:dyDescent="0.25">
      <c r="A70" s="17">
        <f t="shared" si="2"/>
        <v>64</v>
      </c>
      <c r="B70" s="20" t="s">
        <v>38</v>
      </c>
      <c r="C70" s="20" t="s">
        <v>86</v>
      </c>
      <c r="D70" s="20" t="s">
        <v>40</v>
      </c>
      <c r="E70" s="20" t="s">
        <v>506</v>
      </c>
      <c r="F70" s="20" t="s">
        <v>507</v>
      </c>
      <c r="G70" s="20" t="s">
        <v>43</v>
      </c>
      <c r="H70" s="20" t="s">
        <v>508</v>
      </c>
      <c r="I70" s="20" t="s">
        <v>45</v>
      </c>
      <c r="J70" s="21">
        <v>45793</v>
      </c>
      <c r="K70" s="20" t="s">
        <v>255</v>
      </c>
      <c r="L70" s="20" t="s">
        <v>255</v>
      </c>
      <c r="M70" s="20" t="s">
        <v>48</v>
      </c>
      <c r="N70" s="20" t="s">
        <v>49</v>
      </c>
      <c r="O70" s="20" t="s">
        <v>475</v>
      </c>
      <c r="P70" s="50" t="s">
        <v>509</v>
      </c>
      <c r="Q70" s="20" t="s">
        <v>75</v>
      </c>
      <c r="R70" s="20" t="s">
        <v>43</v>
      </c>
      <c r="S70" s="20" t="s">
        <v>53</v>
      </c>
      <c r="T70" s="20" t="s">
        <v>54</v>
      </c>
      <c r="U70" s="32">
        <v>2</v>
      </c>
      <c r="V70" s="20" t="s">
        <v>55</v>
      </c>
      <c r="W70" s="32">
        <v>3</v>
      </c>
      <c r="X70" s="20" t="s">
        <v>68</v>
      </c>
      <c r="Y70" s="32">
        <v>2</v>
      </c>
      <c r="Z70" s="20" t="s">
        <v>68</v>
      </c>
      <c r="AA70" s="20" t="s">
        <v>43</v>
      </c>
      <c r="AB70" s="20" t="s">
        <v>231</v>
      </c>
      <c r="AC70" s="20" t="s">
        <v>510</v>
      </c>
      <c r="AD70" s="20" t="s">
        <v>500</v>
      </c>
      <c r="AE70" s="20" t="s">
        <v>511</v>
      </c>
      <c r="AF70" s="20" t="s">
        <v>284</v>
      </c>
      <c r="AG70" s="20" t="s">
        <v>285</v>
      </c>
      <c r="AH70" s="21">
        <v>46199</v>
      </c>
    </row>
    <row r="71" spans="1:92" s="13" customFormat="1" ht="114.75" x14ac:dyDescent="0.25">
      <c r="A71" s="17">
        <f t="shared" si="2"/>
        <v>65</v>
      </c>
      <c r="B71" s="20" t="s">
        <v>38</v>
      </c>
      <c r="C71" s="20" t="s">
        <v>101</v>
      </c>
      <c r="D71" s="20" t="s">
        <v>136</v>
      </c>
      <c r="E71" s="20" t="s">
        <v>512</v>
      </c>
      <c r="F71" s="20" t="s">
        <v>513</v>
      </c>
      <c r="G71" s="20" t="s">
        <v>53</v>
      </c>
      <c r="H71" s="20" t="s">
        <v>40</v>
      </c>
      <c r="I71" s="20" t="s">
        <v>45</v>
      </c>
      <c r="J71" s="21">
        <v>45383</v>
      </c>
      <c r="K71" s="20" t="s">
        <v>514</v>
      </c>
      <c r="L71" s="20" t="s">
        <v>514</v>
      </c>
      <c r="M71" s="20" t="s">
        <v>48</v>
      </c>
      <c r="N71" s="20" t="s">
        <v>65</v>
      </c>
      <c r="O71" s="20" t="s">
        <v>314</v>
      </c>
      <c r="P71" s="20" t="s">
        <v>515</v>
      </c>
      <c r="Q71" s="20" t="s">
        <v>75</v>
      </c>
      <c r="R71" s="20" t="s">
        <v>43</v>
      </c>
      <c r="S71" s="20" t="s">
        <v>53</v>
      </c>
      <c r="T71" s="20" t="s">
        <v>54</v>
      </c>
      <c r="U71" s="32">
        <v>2</v>
      </c>
      <c r="V71" s="20" t="s">
        <v>55</v>
      </c>
      <c r="W71" s="32"/>
      <c r="X71" s="20" t="s">
        <v>68</v>
      </c>
      <c r="Y71" s="35">
        <v>2</v>
      </c>
      <c r="Z71" s="20" t="s">
        <v>68</v>
      </c>
      <c r="AA71" s="20" t="s">
        <v>43</v>
      </c>
      <c r="AB71" s="20" t="s">
        <v>231</v>
      </c>
      <c r="AC71" s="20" t="s">
        <v>516</v>
      </c>
      <c r="AD71" s="20" t="s">
        <v>376</v>
      </c>
      <c r="AE71" s="20" t="s">
        <v>517</v>
      </c>
      <c r="AF71" s="20" t="s">
        <v>378</v>
      </c>
      <c r="AG71" s="20" t="s">
        <v>285</v>
      </c>
      <c r="AH71" s="21">
        <v>46197</v>
      </c>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row>
    <row r="72" spans="1:92" s="12" customFormat="1" ht="114.75" x14ac:dyDescent="0.25">
      <c r="A72" s="17">
        <f t="shared" si="2"/>
        <v>66</v>
      </c>
      <c r="B72" s="20" t="s">
        <v>38</v>
      </c>
      <c r="C72" s="20" t="s">
        <v>93</v>
      </c>
      <c r="D72" s="20" t="s">
        <v>163</v>
      </c>
      <c r="E72" s="20" t="s">
        <v>519</v>
      </c>
      <c r="F72" s="20" t="s">
        <v>520</v>
      </c>
      <c r="G72" s="20" t="s">
        <v>53</v>
      </c>
      <c r="H72" s="20" t="s">
        <v>40</v>
      </c>
      <c r="I72" s="20" t="s">
        <v>45</v>
      </c>
      <c r="J72" s="21">
        <v>45652</v>
      </c>
      <c r="K72" s="20" t="s">
        <v>514</v>
      </c>
      <c r="L72" s="20" t="s">
        <v>514</v>
      </c>
      <c r="M72" s="20" t="s">
        <v>48</v>
      </c>
      <c r="N72" s="20" t="s">
        <v>65</v>
      </c>
      <c r="O72" s="20" t="s">
        <v>314</v>
      </c>
      <c r="P72" s="20" t="s">
        <v>518</v>
      </c>
      <c r="Q72" s="20" t="s">
        <v>265</v>
      </c>
      <c r="R72" s="20" t="s">
        <v>43</v>
      </c>
      <c r="S72" s="20" t="s">
        <v>43</v>
      </c>
      <c r="T72" s="20" t="s">
        <v>54</v>
      </c>
      <c r="U72" s="32"/>
      <c r="V72" s="20" t="s">
        <v>68</v>
      </c>
      <c r="W72" s="32">
        <v>2</v>
      </c>
      <c r="X72" s="20" t="s">
        <v>55</v>
      </c>
      <c r="Y72" s="32"/>
      <c r="Z72" s="20" t="s">
        <v>68</v>
      </c>
      <c r="AA72" s="20" t="s">
        <v>43</v>
      </c>
      <c r="AB72" s="20" t="s">
        <v>56</v>
      </c>
      <c r="AC72" s="20" t="s">
        <v>521</v>
      </c>
      <c r="AD72" s="20" t="s">
        <v>376</v>
      </c>
      <c r="AE72" s="20" t="s">
        <v>517</v>
      </c>
      <c r="AF72" s="20" t="s">
        <v>284</v>
      </c>
      <c r="AG72" s="20" t="s">
        <v>285</v>
      </c>
      <c r="AH72" s="21">
        <v>46197</v>
      </c>
    </row>
    <row r="73" spans="1:92" s="11" customFormat="1" ht="153" x14ac:dyDescent="0.25">
      <c r="A73" s="17">
        <f t="shared" ref="A73:A77" si="3">ROW()-6</f>
        <v>67</v>
      </c>
      <c r="B73" s="17" t="s">
        <v>38</v>
      </c>
      <c r="C73" s="17" t="s">
        <v>100</v>
      </c>
      <c r="D73" s="17" t="str">
        <f>[4]ACTIVOS!$D$8</f>
        <v>INFORMES EVALUACIÓN PAA</v>
      </c>
      <c r="E73" s="17" t="s">
        <v>526</v>
      </c>
      <c r="F73" s="17" t="s">
        <v>527</v>
      </c>
      <c r="G73" s="17" t="s">
        <v>43</v>
      </c>
      <c r="H73" s="17" t="s">
        <v>525</v>
      </c>
      <c r="I73" s="17" t="s">
        <v>64</v>
      </c>
      <c r="J73" s="17" t="s">
        <v>528</v>
      </c>
      <c r="K73" s="17" t="s">
        <v>275</v>
      </c>
      <c r="L73" s="17" t="s">
        <v>275</v>
      </c>
      <c r="M73" s="17" t="s">
        <v>48</v>
      </c>
      <c r="N73" s="17" t="s">
        <v>65</v>
      </c>
      <c r="O73" s="17"/>
      <c r="P73" s="17" t="s">
        <v>529</v>
      </c>
      <c r="Q73" s="17" t="s">
        <v>82</v>
      </c>
      <c r="R73" s="17" t="s">
        <v>43</v>
      </c>
      <c r="S73" s="17" t="s">
        <v>43</v>
      </c>
      <c r="T73" s="17" t="s">
        <v>226</v>
      </c>
      <c r="U73" s="30"/>
      <c r="V73" s="17" t="s">
        <v>55</v>
      </c>
      <c r="W73" s="30"/>
      <c r="X73" s="17" t="s">
        <v>55</v>
      </c>
      <c r="Y73" s="30"/>
      <c r="Z73" s="20" t="s">
        <v>68</v>
      </c>
      <c r="AA73" s="17" t="s">
        <v>43</v>
      </c>
      <c r="AB73" s="44" t="s">
        <v>227</v>
      </c>
      <c r="AC73" s="44" t="s">
        <v>522</v>
      </c>
      <c r="AD73" s="44" t="s">
        <v>523</v>
      </c>
      <c r="AE73" s="44"/>
      <c r="AF73" s="44" t="s">
        <v>522</v>
      </c>
      <c r="AG73" s="44" t="s">
        <v>524</v>
      </c>
      <c r="AH73" s="18">
        <v>46203</v>
      </c>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row>
    <row r="74" spans="1:92" s="11" customFormat="1" ht="102" x14ac:dyDescent="0.25">
      <c r="A74" s="17">
        <f t="shared" si="3"/>
        <v>68</v>
      </c>
      <c r="B74" s="17" t="s">
        <v>38</v>
      </c>
      <c r="C74" s="17" t="s">
        <v>100</v>
      </c>
      <c r="D74" s="17" t="s">
        <v>530</v>
      </c>
      <c r="E74" s="17" t="s">
        <v>531</v>
      </c>
      <c r="F74" s="17" t="s">
        <v>532</v>
      </c>
      <c r="G74" s="17" t="s">
        <v>43</v>
      </c>
      <c r="H74" s="17" t="s">
        <v>533</v>
      </c>
      <c r="I74" s="17" t="s">
        <v>45</v>
      </c>
      <c r="J74" s="17" t="s">
        <v>534</v>
      </c>
      <c r="K74" s="17" t="s">
        <v>275</v>
      </c>
      <c r="L74" s="17" t="s">
        <v>275</v>
      </c>
      <c r="M74" s="17" t="s">
        <v>48</v>
      </c>
      <c r="N74" s="17" t="s">
        <v>65</v>
      </c>
      <c r="O74" s="17"/>
      <c r="P74" s="17" t="s">
        <v>535</v>
      </c>
      <c r="Q74" s="17" t="s">
        <v>82</v>
      </c>
      <c r="R74" s="17" t="s">
        <v>43</v>
      </c>
      <c r="S74" s="17"/>
      <c r="T74" s="17" t="s">
        <v>226</v>
      </c>
      <c r="U74" s="30" t="e">
        <f>VLOOKUP(T74,[3]!Confidencialidad[#Data],2,FALSE)</f>
        <v>#REF!</v>
      </c>
      <c r="V74" s="17" t="s">
        <v>237</v>
      </c>
      <c r="W74" s="30" t="e">
        <f>VLOOKUP(V74,[3]!Integridad[#Data],2,FALSE)</f>
        <v>#REF!</v>
      </c>
      <c r="X74" s="17" t="s">
        <v>55</v>
      </c>
      <c r="Y74" s="30" t="e">
        <f>VLOOKUP(X74,[3]!Disponibilidad[#Data],2,FALSE)</f>
        <v>#REF!</v>
      </c>
      <c r="Z74" s="20" t="s">
        <v>68</v>
      </c>
      <c r="AA74" s="17"/>
      <c r="AB74" s="44" t="s">
        <v>227</v>
      </c>
      <c r="AC74" s="44" t="s">
        <v>522</v>
      </c>
      <c r="AD74" s="44" t="s">
        <v>523</v>
      </c>
      <c r="AE74" s="44"/>
      <c r="AF74" s="44" t="s">
        <v>522</v>
      </c>
      <c r="AG74" s="44" t="s">
        <v>524</v>
      </c>
      <c r="AH74" s="18">
        <v>46203</v>
      </c>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row>
    <row r="75" spans="1:92" s="11" customFormat="1" ht="293.25" x14ac:dyDescent="0.25">
      <c r="A75" s="17">
        <f t="shared" si="3"/>
        <v>69</v>
      </c>
      <c r="B75" s="17" t="s">
        <v>38</v>
      </c>
      <c r="C75" s="17" t="s">
        <v>100</v>
      </c>
      <c r="D75" s="17" t="s">
        <v>530</v>
      </c>
      <c r="E75" s="17" t="s">
        <v>536</v>
      </c>
      <c r="F75" s="17" t="s">
        <v>537</v>
      </c>
      <c r="G75" s="17" t="s">
        <v>43</v>
      </c>
      <c r="H75" s="17" t="s">
        <v>533</v>
      </c>
      <c r="I75" s="17" t="s">
        <v>263</v>
      </c>
      <c r="J75" s="17" t="s">
        <v>538</v>
      </c>
      <c r="K75" s="17" t="s">
        <v>275</v>
      </c>
      <c r="L75" s="17" t="s">
        <v>275</v>
      </c>
      <c r="M75" s="17" t="s">
        <v>48</v>
      </c>
      <c r="N75" s="17" t="s">
        <v>65</v>
      </c>
      <c r="O75" s="17"/>
      <c r="P75" s="17" t="s">
        <v>539</v>
      </c>
      <c r="Q75" s="17" t="s">
        <v>82</v>
      </c>
      <c r="R75" s="17" t="s">
        <v>43</v>
      </c>
      <c r="S75" s="17" t="s">
        <v>43</v>
      </c>
      <c r="T75" s="17" t="s">
        <v>54</v>
      </c>
      <c r="U75" s="30" t="e">
        <f>VLOOKUP(T75,[3]!Confidencialidad[#Data],2,FALSE)</f>
        <v>#REF!</v>
      </c>
      <c r="V75" s="17" t="s">
        <v>55</v>
      </c>
      <c r="W75" s="30" t="e">
        <f>VLOOKUP(V75,[3]!Integridad[#Data],2,FALSE)</f>
        <v>#REF!</v>
      </c>
      <c r="X75" s="17" t="s">
        <v>55</v>
      </c>
      <c r="Y75" s="30" t="e">
        <f>VLOOKUP(X75,[3]!Disponibilidad[#Data],2,FALSE)</f>
        <v>#REF!</v>
      </c>
      <c r="Z75" s="20" t="s">
        <v>55</v>
      </c>
      <c r="AA75" s="17"/>
      <c r="AB75" s="44" t="s">
        <v>227</v>
      </c>
      <c r="AC75" s="44" t="s">
        <v>522</v>
      </c>
      <c r="AD75" s="44" t="s">
        <v>523</v>
      </c>
      <c r="AE75" s="44"/>
      <c r="AF75" s="44" t="s">
        <v>522</v>
      </c>
      <c r="AG75" s="44" t="s">
        <v>524</v>
      </c>
      <c r="AH75" s="18">
        <v>46203</v>
      </c>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row>
    <row r="76" spans="1:92" s="11" customFormat="1" ht="255" x14ac:dyDescent="0.25">
      <c r="A76" s="17">
        <f t="shared" si="3"/>
        <v>70</v>
      </c>
      <c r="B76" s="17" t="s">
        <v>38</v>
      </c>
      <c r="C76" s="17" t="s">
        <v>100</v>
      </c>
      <c r="D76" s="17" t="s">
        <v>530</v>
      </c>
      <c r="E76" s="17" t="s">
        <v>540</v>
      </c>
      <c r="F76" s="17" t="s">
        <v>541</v>
      </c>
      <c r="G76" s="17" t="s">
        <v>43</v>
      </c>
      <c r="H76" s="17" t="s">
        <v>533</v>
      </c>
      <c r="I76" s="17" t="s">
        <v>64</v>
      </c>
      <c r="J76" s="17" t="s">
        <v>542</v>
      </c>
      <c r="K76" s="17" t="s">
        <v>275</v>
      </c>
      <c r="L76" s="17" t="s">
        <v>275</v>
      </c>
      <c r="M76" s="17" t="s">
        <v>48</v>
      </c>
      <c r="N76" s="17" t="s">
        <v>65</v>
      </c>
      <c r="O76" s="17"/>
      <c r="P76" s="17" t="s">
        <v>543</v>
      </c>
      <c r="Q76" s="17" t="s">
        <v>82</v>
      </c>
      <c r="R76" s="17" t="s">
        <v>43</v>
      </c>
      <c r="S76" s="17"/>
      <c r="T76" s="17" t="s">
        <v>226</v>
      </c>
      <c r="U76" s="30" t="e">
        <f>VLOOKUP(T76,[3]!Confidencialidad[#Data],2,FALSE)</f>
        <v>#REF!</v>
      </c>
      <c r="V76" s="17" t="s">
        <v>55</v>
      </c>
      <c r="W76" s="30" t="e">
        <f>VLOOKUP(V76,[3]!Integridad[#Data],2,FALSE)</f>
        <v>#REF!</v>
      </c>
      <c r="X76" s="17" t="s">
        <v>55</v>
      </c>
      <c r="Y76" s="30" t="e">
        <f>VLOOKUP(X76,[3]!Disponibilidad[#Data],2,FALSE)</f>
        <v>#REF!</v>
      </c>
      <c r="Z76" s="20" t="s">
        <v>55</v>
      </c>
      <c r="AA76" s="17"/>
      <c r="AB76" s="44" t="s">
        <v>227</v>
      </c>
      <c r="AC76" s="44" t="s">
        <v>522</v>
      </c>
      <c r="AD76" s="44" t="s">
        <v>523</v>
      </c>
      <c r="AE76" s="44"/>
      <c r="AF76" s="44" t="s">
        <v>522</v>
      </c>
      <c r="AG76" s="57" t="s">
        <v>524</v>
      </c>
      <c r="AH76" s="18">
        <v>46203</v>
      </c>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row>
    <row r="77" spans="1:92" s="12" customFormat="1" ht="216.75" x14ac:dyDescent="0.25">
      <c r="A77" s="17">
        <f t="shared" si="3"/>
        <v>71</v>
      </c>
      <c r="B77" s="20" t="s">
        <v>38</v>
      </c>
      <c r="C77" s="20" t="s">
        <v>91</v>
      </c>
      <c r="D77" s="20" t="s">
        <v>112</v>
      </c>
      <c r="E77" s="20" t="s">
        <v>545</v>
      </c>
      <c r="F77" s="20" t="s">
        <v>546</v>
      </c>
      <c r="G77" s="20" t="s">
        <v>43</v>
      </c>
      <c r="H77" s="20" t="s">
        <v>547</v>
      </c>
      <c r="I77" s="20" t="s">
        <v>248</v>
      </c>
      <c r="J77" s="21">
        <v>45365</v>
      </c>
      <c r="K77" s="20" t="s">
        <v>272</v>
      </c>
      <c r="L77" s="20" t="s">
        <v>47</v>
      </c>
      <c r="M77" s="20" t="s">
        <v>48</v>
      </c>
      <c r="N77" s="20" t="s">
        <v>49</v>
      </c>
      <c r="O77" s="20" t="s">
        <v>548</v>
      </c>
      <c r="P77" s="20" t="s">
        <v>549</v>
      </c>
      <c r="Q77" s="20" t="s">
        <v>82</v>
      </c>
      <c r="R77" s="20" t="s">
        <v>43</v>
      </c>
      <c r="S77" s="20" t="s">
        <v>53</v>
      </c>
      <c r="T77" s="20" t="s">
        <v>54</v>
      </c>
      <c r="U77" s="32">
        <v>2</v>
      </c>
      <c r="V77" s="20" t="s">
        <v>55</v>
      </c>
      <c r="W77" s="32">
        <v>3</v>
      </c>
      <c r="X77" s="20" t="s">
        <v>68</v>
      </c>
      <c r="Y77" s="32">
        <v>2</v>
      </c>
      <c r="Z77" s="20" t="s">
        <v>68</v>
      </c>
      <c r="AA77" s="20" t="s">
        <v>43</v>
      </c>
      <c r="AB77" s="20" t="s">
        <v>238</v>
      </c>
      <c r="AC77" s="20" t="s">
        <v>550</v>
      </c>
      <c r="AD77" s="20" t="s">
        <v>551</v>
      </c>
      <c r="AE77" s="20" t="s">
        <v>552</v>
      </c>
      <c r="AF77" s="20" t="s">
        <v>300</v>
      </c>
      <c r="AG77" s="20" t="s">
        <v>301</v>
      </c>
      <c r="AH77" s="21">
        <v>46207</v>
      </c>
    </row>
    <row r="78" spans="1:92" s="12" customFormat="1" ht="216.75" x14ac:dyDescent="0.25">
      <c r="A78" s="17">
        <f t="shared" ref="A78:A104" si="4">ROW()-6</f>
        <v>72</v>
      </c>
      <c r="B78" s="20" t="s">
        <v>38</v>
      </c>
      <c r="C78" s="20" t="s">
        <v>389</v>
      </c>
      <c r="D78" s="20" t="s">
        <v>40</v>
      </c>
      <c r="E78" s="20" t="s">
        <v>553</v>
      </c>
      <c r="F78" s="20" t="s">
        <v>554</v>
      </c>
      <c r="G78" s="20" t="s">
        <v>43</v>
      </c>
      <c r="H78" s="20" t="s">
        <v>555</v>
      </c>
      <c r="I78" s="20" t="s">
        <v>45</v>
      </c>
      <c r="J78" s="21">
        <v>45365</v>
      </c>
      <c r="K78" s="20" t="s">
        <v>272</v>
      </c>
      <c r="L78" s="20" t="s">
        <v>47</v>
      </c>
      <c r="M78" s="20" t="s">
        <v>48</v>
      </c>
      <c r="N78" s="20" t="s">
        <v>49</v>
      </c>
      <c r="O78" s="20" t="s">
        <v>548</v>
      </c>
      <c r="P78" s="20" t="s">
        <v>549</v>
      </c>
      <c r="Q78" s="20" t="s">
        <v>82</v>
      </c>
      <c r="R78" s="20" t="s">
        <v>43</v>
      </c>
      <c r="S78" s="20" t="s">
        <v>53</v>
      </c>
      <c r="T78" s="20" t="s">
        <v>54</v>
      </c>
      <c r="U78" s="32">
        <v>2</v>
      </c>
      <c r="V78" s="20" t="s">
        <v>55</v>
      </c>
      <c r="W78" s="32">
        <v>3</v>
      </c>
      <c r="X78" s="20" t="s">
        <v>68</v>
      </c>
      <c r="Y78" s="32">
        <v>2</v>
      </c>
      <c r="Z78" s="20" t="s">
        <v>68</v>
      </c>
      <c r="AA78" s="20" t="s">
        <v>43</v>
      </c>
      <c r="AB78" s="20" t="s">
        <v>238</v>
      </c>
      <c r="AC78" s="20" t="s">
        <v>550</v>
      </c>
      <c r="AD78" s="20" t="s">
        <v>551</v>
      </c>
      <c r="AE78" s="20" t="s">
        <v>552</v>
      </c>
      <c r="AF78" s="20" t="s">
        <v>300</v>
      </c>
      <c r="AG78" s="20" t="s">
        <v>301</v>
      </c>
      <c r="AH78" s="21">
        <v>46207</v>
      </c>
    </row>
    <row r="79" spans="1:92" s="12" customFormat="1" ht="216.75" x14ac:dyDescent="0.25">
      <c r="A79" s="17">
        <f t="shared" si="4"/>
        <v>73</v>
      </c>
      <c r="B79" s="20" t="s">
        <v>38</v>
      </c>
      <c r="C79" s="20" t="s">
        <v>95</v>
      </c>
      <c r="D79" s="20" t="s">
        <v>40</v>
      </c>
      <c r="E79" s="20" t="s">
        <v>557</v>
      </c>
      <c r="F79" s="20" t="s">
        <v>558</v>
      </c>
      <c r="G79" s="20" t="s">
        <v>43</v>
      </c>
      <c r="H79" s="20" t="s">
        <v>559</v>
      </c>
      <c r="I79" s="20" t="s">
        <v>252</v>
      </c>
      <c r="J79" s="21">
        <v>45351</v>
      </c>
      <c r="K79" s="20" t="s">
        <v>272</v>
      </c>
      <c r="L79" s="20" t="s">
        <v>47</v>
      </c>
      <c r="M79" s="20" t="s">
        <v>48</v>
      </c>
      <c r="N79" s="20" t="s">
        <v>65</v>
      </c>
      <c r="O79" s="20" t="s">
        <v>544</v>
      </c>
      <c r="P79" s="20" t="s">
        <v>556</v>
      </c>
      <c r="Q79" s="20" t="s">
        <v>66</v>
      </c>
      <c r="R79" s="20" t="s">
        <v>43</v>
      </c>
      <c r="S79" s="20" t="s">
        <v>53</v>
      </c>
      <c r="T79" s="20" t="s">
        <v>54</v>
      </c>
      <c r="U79" s="32">
        <v>2</v>
      </c>
      <c r="V79" s="20" t="s">
        <v>237</v>
      </c>
      <c r="W79" s="32">
        <v>1</v>
      </c>
      <c r="X79" s="20" t="s">
        <v>237</v>
      </c>
      <c r="Y79" s="32">
        <v>1</v>
      </c>
      <c r="Z79" s="20" t="s">
        <v>68</v>
      </c>
      <c r="AA79" s="20" t="s">
        <v>43</v>
      </c>
      <c r="AB79" s="20" t="s">
        <v>238</v>
      </c>
      <c r="AC79" s="20" t="s">
        <v>550</v>
      </c>
      <c r="AD79" s="20" t="s">
        <v>551</v>
      </c>
      <c r="AE79" s="20" t="s">
        <v>552</v>
      </c>
      <c r="AF79" s="20" t="s">
        <v>300</v>
      </c>
      <c r="AG79" s="20" t="s">
        <v>301</v>
      </c>
      <c r="AH79" s="21">
        <v>46207</v>
      </c>
    </row>
    <row r="80" spans="1:92" s="12" customFormat="1" ht="153" x14ac:dyDescent="0.25">
      <c r="A80" s="17">
        <f t="shared" si="4"/>
        <v>74</v>
      </c>
      <c r="B80" s="20" t="s">
        <v>38</v>
      </c>
      <c r="C80" s="20" t="s">
        <v>90</v>
      </c>
      <c r="D80" s="20" t="s">
        <v>40</v>
      </c>
      <c r="E80" s="20" t="s">
        <v>560</v>
      </c>
      <c r="F80" s="20" t="s">
        <v>561</v>
      </c>
      <c r="G80" s="20" t="s">
        <v>43</v>
      </c>
      <c r="H80" s="20" t="s">
        <v>562</v>
      </c>
      <c r="I80" s="20" t="s">
        <v>45</v>
      </c>
      <c r="J80" s="21">
        <v>45442</v>
      </c>
      <c r="K80" s="20" t="s">
        <v>270</v>
      </c>
      <c r="L80" s="20" t="s">
        <v>270</v>
      </c>
      <c r="M80" s="20" t="s">
        <v>48</v>
      </c>
      <c r="N80" s="20" t="s">
        <v>65</v>
      </c>
      <c r="O80" s="20" t="s">
        <v>314</v>
      </c>
      <c r="P80" s="20" t="s">
        <v>563</v>
      </c>
      <c r="Q80" s="20" t="s">
        <v>82</v>
      </c>
      <c r="R80" s="20" t="s">
        <v>43</v>
      </c>
      <c r="S80" s="20" t="s">
        <v>53</v>
      </c>
      <c r="T80" s="20" t="s">
        <v>54</v>
      </c>
      <c r="U80" s="32">
        <v>2</v>
      </c>
      <c r="V80" s="20" t="s">
        <v>55</v>
      </c>
      <c r="W80" s="32">
        <v>3</v>
      </c>
      <c r="X80" s="20" t="s">
        <v>68</v>
      </c>
      <c r="Y80" s="32">
        <v>2</v>
      </c>
      <c r="Z80" s="20" t="s">
        <v>68</v>
      </c>
      <c r="AA80" s="20" t="s">
        <v>43</v>
      </c>
      <c r="AB80" s="20" t="s">
        <v>238</v>
      </c>
      <c r="AC80" s="20" t="s">
        <v>564</v>
      </c>
      <c r="AD80" s="20" t="s">
        <v>565</v>
      </c>
      <c r="AE80" s="20" t="s">
        <v>566</v>
      </c>
      <c r="AF80" s="20" t="s">
        <v>60</v>
      </c>
      <c r="AG80" s="20" t="s">
        <v>61</v>
      </c>
      <c r="AH80" s="21">
        <v>46204</v>
      </c>
    </row>
    <row r="81" spans="1:34" s="12" customFormat="1" ht="114.75" x14ac:dyDescent="0.25">
      <c r="A81" s="17">
        <f t="shared" si="4"/>
        <v>75</v>
      </c>
      <c r="B81" s="20" t="s">
        <v>38</v>
      </c>
      <c r="C81" s="20" t="s">
        <v>90</v>
      </c>
      <c r="D81" s="20" t="s">
        <v>40</v>
      </c>
      <c r="E81" s="20" t="s">
        <v>567</v>
      </c>
      <c r="F81" s="20" t="s">
        <v>568</v>
      </c>
      <c r="G81" s="20" t="s">
        <v>43</v>
      </c>
      <c r="H81" s="20" t="s">
        <v>562</v>
      </c>
      <c r="I81" s="20" t="s">
        <v>45</v>
      </c>
      <c r="J81" s="21">
        <v>45442</v>
      </c>
      <c r="K81" s="20" t="s">
        <v>270</v>
      </c>
      <c r="L81" s="20" t="s">
        <v>270</v>
      </c>
      <c r="M81" s="20" t="s">
        <v>48</v>
      </c>
      <c r="N81" s="20" t="s">
        <v>65</v>
      </c>
      <c r="O81" s="20" t="s">
        <v>314</v>
      </c>
      <c r="P81" s="20" t="s">
        <v>569</v>
      </c>
      <c r="Q81" s="20" t="s">
        <v>82</v>
      </c>
      <c r="R81" s="20" t="s">
        <v>43</v>
      </c>
      <c r="S81" s="20" t="s">
        <v>53</v>
      </c>
      <c r="T81" s="20" t="s">
        <v>54</v>
      </c>
      <c r="U81" s="32">
        <v>2</v>
      </c>
      <c r="V81" s="20" t="s">
        <v>68</v>
      </c>
      <c r="W81" s="32">
        <v>2</v>
      </c>
      <c r="X81" s="20" t="s">
        <v>68</v>
      </c>
      <c r="Y81" s="32">
        <v>2</v>
      </c>
      <c r="Z81" s="20" t="s">
        <v>68</v>
      </c>
      <c r="AA81" s="20" t="s">
        <v>43</v>
      </c>
      <c r="AB81" s="20" t="s">
        <v>238</v>
      </c>
      <c r="AC81" s="20" t="s">
        <v>564</v>
      </c>
      <c r="AD81" s="20" t="s">
        <v>565</v>
      </c>
      <c r="AE81" s="20" t="s">
        <v>566</v>
      </c>
      <c r="AF81" s="20" t="s">
        <v>60</v>
      </c>
      <c r="AG81" s="20" t="s">
        <v>61</v>
      </c>
      <c r="AH81" s="21">
        <v>46204</v>
      </c>
    </row>
    <row r="82" spans="1:34" s="12" customFormat="1" ht="114.75" x14ac:dyDescent="0.25">
      <c r="A82" s="17">
        <f t="shared" si="4"/>
        <v>76</v>
      </c>
      <c r="B82" s="20" t="s">
        <v>38</v>
      </c>
      <c r="C82" s="20" t="s">
        <v>70</v>
      </c>
      <c r="D82" s="20" t="s">
        <v>40</v>
      </c>
      <c r="E82" s="20" t="s">
        <v>570</v>
      </c>
      <c r="F82" s="20" t="s">
        <v>571</v>
      </c>
      <c r="G82" s="20" t="s">
        <v>53</v>
      </c>
      <c r="H82" s="20" t="s">
        <v>40</v>
      </c>
      <c r="I82" s="20" t="s">
        <v>45</v>
      </c>
      <c r="J82" s="21">
        <v>45442</v>
      </c>
      <c r="K82" s="20" t="s">
        <v>270</v>
      </c>
      <c r="L82" s="20" t="s">
        <v>270</v>
      </c>
      <c r="M82" s="20" t="s">
        <v>48</v>
      </c>
      <c r="N82" s="20" t="s">
        <v>65</v>
      </c>
      <c r="O82" s="20" t="s">
        <v>314</v>
      </c>
      <c r="P82" s="20" t="s">
        <v>572</v>
      </c>
      <c r="Q82" s="20" t="s">
        <v>66</v>
      </c>
      <c r="R82" s="20" t="s">
        <v>43</v>
      </c>
      <c r="S82" s="20" t="s">
        <v>53</v>
      </c>
      <c r="T82" s="20" t="s">
        <v>54</v>
      </c>
      <c r="U82" s="32">
        <v>2</v>
      </c>
      <c r="V82" s="20" t="s">
        <v>68</v>
      </c>
      <c r="W82" s="32">
        <v>2</v>
      </c>
      <c r="X82" s="20" t="s">
        <v>68</v>
      </c>
      <c r="Y82" s="32">
        <v>2</v>
      </c>
      <c r="Z82" s="20" t="s">
        <v>68</v>
      </c>
      <c r="AA82" s="20" t="s">
        <v>43</v>
      </c>
      <c r="AB82" s="20" t="s">
        <v>238</v>
      </c>
      <c r="AC82" s="20" t="s">
        <v>564</v>
      </c>
      <c r="AD82" s="20" t="s">
        <v>565</v>
      </c>
      <c r="AE82" s="20" t="s">
        <v>566</v>
      </c>
      <c r="AF82" s="20" t="s">
        <v>60</v>
      </c>
      <c r="AG82" s="20" t="s">
        <v>61</v>
      </c>
      <c r="AH82" s="21">
        <v>46204</v>
      </c>
    </row>
    <row r="83" spans="1:34" s="12" customFormat="1" ht="153" x14ac:dyDescent="0.25">
      <c r="A83" s="17">
        <f t="shared" si="4"/>
        <v>77</v>
      </c>
      <c r="B83" s="20" t="s">
        <v>38</v>
      </c>
      <c r="C83" s="20" t="s">
        <v>90</v>
      </c>
      <c r="D83" s="20" t="s">
        <v>40</v>
      </c>
      <c r="E83" s="20" t="s">
        <v>573</v>
      </c>
      <c r="F83" s="20" t="s">
        <v>574</v>
      </c>
      <c r="G83" s="20" t="s">
        <v>43</v>
      </c>
      <c r="H83" s="20" t="s">
        <v>562</v>
      </c>
      <c r="I83" s="20" t="s">
        <v>45</v>
      </c>
      <c r="J83" s="21">
        <v>45442</v>
      </c>
      <c r="K83" s="20" t="s">
        <v>270</v>
      </c>
      <c r="L83" s="20" t="s">
        <v>270</v>
      </c>
      <c r="M83" s="20" t="s">
        <v>48</v>
      </c>
      <c r="N83" s="20" t="s">
        <v>65</v>
      </c>
      <c r="O83" s="20" t="s">
        <v>314</v>
      </c>
      <c r="P83" s="20" t="s">
        <v>563</v>
      </c>
      <c r="Q83" s="20" t="s">
        <v>82</v>
      </c>
      <c r="R83" s="20" t="s">
        <v>43</v>
      </c>
      <c r="S83" s="20" t="s">
        <v>53</v>
      </c>
      <c r="T83" s="20" t="s">
        <v>54</v>
      </c>
      <c r="U83" s="32">
        <v>2</v>
      </c>
      <c r="V83" s="20" t="s">
        <v>55</v>
      </c>
      <c r="W83" s="32">
        <v>3</v>
      </c>
      <c r="X83" s="20" t="s">
        <v>68</v>
      </c>
      <c r="Y83" s="32">
        <v>2</v>
      </c>
      <c r="Z83" s="20" t="s">
        <v>68</v>
      </c>
      <c r="AA83" s="20" t="s">
        <v>43</v>
      </c>
      <c r="AB83" s="20" t="s">
        <v>238</v>
      </c>
      <c r="AC83" s="20" t="s">
        <v>564</v>
      </c>
      <c r="AD83" s="20" t="s">
        <v>565</v>
      </c>
      <c r="AE83" s="20" t="s">
        <v>566</v>
      </c>
      <c r="AF83" s="20" t="s">
        <v>60</v>
      </c>
      <c r="AG83" s="20" t="s">
        <v>61</v>
      </c>
      <c r="AH83" s="21">
        <v>46204</v>
      </c>
    </row>
    <row r="84" spans="1:34" s="12" customFormat="1" ht="178.5" x14ac:dyDescent="0.25">
      <c r="A84" s="17">
        <f t="shared" si="4"/>
        <v>78</v>
      </c>
      <c r="B84" s="20" t="s">
        <v>38</v>
      </c>
      <c r="C84" s="20" t="s">
        <v>95</v>
      </c>
      <c r="D84" s="20" t="s">
        <v>40</v>
      </c>
      <c r="E84" s="20" t="s">
        <v>575</v>
      </c>
      <c r="F84" s="20" t="s">
        <v>576</v>
      </c>
      <c r="G84" s="20" t="s">
        <v>53</v>
      </c>
      <c r="H84" s="20" t="s">
        <v>40</v>
      </c>
      <c r="I84" s="20" t="s">
        <v>257</v>
      </c>
      <c r="J84" s="21">
        <v>45442</v>
      </c>
      <c r="K84" s="20" t="s">
        <v>270</v>
      </c>
      <c r="L84" s="20" t="s">
        <v>270</v>
      </c>
      <c r="M84" s="20" t="s">
        <v>48</v>
      </c>
      <c r="N84" s="20" t="s">
        <v>65</v>
      </c>
      <c r="O84" s="20" t="s">
        <v>314</v>
      </c>
      <c r="P84" s="20" t="s">
        <v>577</v>
      </c>
      <c r="Q84" s="20" t="s">
        <v>66</v>
      </c>
      <c r="R84" s="20" t="s">
        <v>43</v>
      </c>
      <c r="S84" s="20" t="s">
        <v>53</v>
      </c>
      <c r="T84" s="20" t="s">
        <v>54</v>
      </c>
      <c r="U84" s="32">
        <v>2</v>
      </c>
      <c r="V84" s="20" t="s">
        <v>237</v>
      </c>
      <c r="W84" s="32">
        <v>1</v>
      </c>
      <c r="X84" s="20" t="s">
        <v>237</v>
      </c>
      <c r="Y84" s="32">
        <v>1</v>
      </c>
      <c r="Z84" s="20" t="s">
        <v>68</v>
      </c>
      <c r="AA84" s="20" t="s">
        <v>53</v>
      </c>
      <c r="AB84" s="20" t="s">
        <v>314</v>
      </c>
      <c r="AC84" s="20" t="s">
        <v>564</v>
      </c>
      <c r="AD84" s="20" t="s">
        <v>578</v>
      </c>
      <c r="AE84" s="20" t="s">
        <v>579</v>
      </c>
      <c r="AF84" s="20" t="s">
        <v>314</v>
      </c>
      <c r="AG84" s="20" t="s">
        <v>314</v>
      </c>
      <c r="AH84" s="21">
        <v>46204</v>
      </c>
    </row>
    <row r="85" spans="1:34" s="12" customFormat="1" ht="140.25" x14ac:dyDescent="0.25">
      <c r="A85" s="17">
        <f t="shared" si="4"/>
        <v>79</v>
      </c>
      <c r="B85" s="20" t="s">
        <v>38</v>
      </c>
      <c r="C85" s="20" t="s">
        <v>70</v>
      </c>
      <c r="D85" s="20" t="s">
        <v>40</v>
      </c>
      <c r="E85" s="20" t="s">
        <v>580</v>
      </c>
      <c r="F85" s="20" t="s">
        <v>581</v>
      </c>
      <c r="G85" s="20" t="s">
        <v>53</v>
      </c>
      <c r="H85" s="20" t="s">
        <v>40</v>
      </c>
      <c r="I85" s="20" t="s">
        <v>64</v>
      </c>
      <c r="J85" s="21">
        <v>45442</v>
      </c>
      <c r="K85" s="20" t="s">
        <v>270</v>
      </c>
      <c r="L85" s="20" t="s">
        <v>270</v>
      </c>
      <c r="M85" s="20" t="s">
        <v>48</v>
      </c>
      <c r="N85" s="20" t="s">
        <v>65</v>
      </c>
      <c r="O85" s="20" t="s">
        <v>314</v>
      </c>
      <c r="P85" s="20" t="s">
        <v>582</v>
      </c>
      <c r="Q85" s="20" t="s">
        <v>82</v>
      </c>
      <c r="R85" s="20" t="s">
        <v>43</v>
      </c>
      <c r="S85" s="20" t="s">
        <v>53</v>
      </c>
      <c r="T85" s="20" t="s">
        <v>54</v>
      </c>
      <c r="U85" s="32">
        <v>2</v>
      </c>
      <c r="V85" s="20" t="s">
        <v>55</v>
      </c>
      <c r="W85" s="32">
        <v>3</v>
      </c>
      <c r="X85" s="20" t="s">
        <v>68</v>
      </c>
      <c r="Y85" s="32">
        <v>2</v>
      </c>
      <c r="Z85" s="20" t="s">
        <v>68</v>
      </c>
      <c r="AA85" s="20" t="s">
        <v>43</v>
      </c>
      <c r="AB85" s="20" t="s">
        <v>238</v>
      </c>
      <c r="AC85" s="20" t="s">
        <v>564</v>
      </c>
      <c r="AD85" s="20" t="s">
        <v>565</v>
      </c>
      <c r="AE85" s="20" t="s">
        <v>566</v>
      </c>
      <c r="AF85" s="20" t="s">
        <v>60</v>
      </c>
      <c r="AG85" s="20" t="s">
        <v>61</v>
      </c>
      <c r="AH85" s="21">
        <v>46204</v>
      </c>
    </row>
    <row r="86" spans="1:34" s="12" customFormat="1" ht="114.75" x14ac:dyDescent="0.25">
      <c r="A86" s="17">
        <f t="shared" si="4"/>
        <v>80</v>
      </c>
      <c r="B86" s="20" t="s">
        <v>38</v>
      </c>
      <c r="C86" s="20" t="s">
        <v>70</v>
      </c>
      <c r="D86" s="20" t="s">
        <v>40</v>
      </c>
      <c r="E86" s="20" t="s">
        <v>583</v>
      </c>
      <c r="F86" s="20" t="s">
        <v>584</v>
      </c>
      <c r="G86" s="20" t="s">
        <v>53</v>
      </c>
      <c r="H86" s="20" t="s">
        <v>53</v>
      </c>
      <c r="I86" s="20" t="s">
        <v>45</v>
      </c>
      <c r="J86" s="21">
        <v>45442</v>
      </c>
      <c r="K86" s="20" t="s">
        <v>270</v>
      </c>
      <c r="L86" s="20" t="s">
        <v>270</v>
      </c>
      <c r="M86" s="20" t="s">
        <v>48</v>
      </c>
      <c r="N86" s="20" t="s">
        <v>65</v>
      </c>
      <c r="O86" s="20" t="s">
        <v>314</v>
      </c>
      <c r="P86" s="20" t="s">
        <v>585</v>
      </c>
      <c r="Q86" s="20" t="s">
        <v>66</v>
      </c>
      <c r="R86" s="20" t="s">
        <v>43</v>
      </c>
      <c r="S86" s="20" t="s">
        <v>53</v>
      </c>
      <c r="T86" s="20" t="s">
        <v>54</v>
      </c>
      <c r="U86" s="32">
        <v>2</v>
      </c>
      <c r="V86" s="20" t="s">
        <v>55</v>
      </c>
      <c r="W86" s="32">
        <v>3</v>
      </c>
      <c r="X86" s="20" t="s">
        <v>68</v>
      </c>
      <c r="Y86" s="32">
        <v>2</v>
      </c>
      <c r="Z86" s="20" t="s">
        <v>68</v>
      </c>
      <c r="AA86" s="20" t="s">
        <v>43</v>
      </c>
      <c r="AB86" s="20" t="s">
        <v>238</v>
      </c>
      <c r="AC86" s="20" t="s">
        <v>564</v>
      </c>
      <c r="AD86" s="20" t="s">
        <v>565</v>
      </c>
      <c r="AE86" s="20" t="s">
        <v>566</v>
      </c>
      <c r="AF86" s="20" t="s">
        <v>60</v>
      </c>
      <c r="AG86" s="20" t="s">
        <v>61</v>
      </c>
      <c r="AH86" s="21">
        <v>46204</v>
      </c>
    </row>
    <row r="87" spans="1:34" s="12" customFormat="1" ht="114.75" x14ac:dyDescent="0.25">
      <c r="A87" s="17">
        <f t="shared" si="4"/>
        <v>81</v>
      </c>
      <c r="B87" s="20" t="s">
        <v>38</v>
      </c>
      <c r="C87" s="20" t="s">
        <v>70</v>
      </c>
      <c r="D87" s="20" t="s">
        <v>40</v>
      </c>
      <c r="E87" s="20" t="s">
        <v>586</v>
      </c>
      <c r="F87" s="20" t="s">
        <v>587</v>
      </c>
      <c r="G87" s="20" t="s">
        <v>53</v>
      </c>
      <c r="H87" s="20" t="s">
        <v>40</v>
      </c>
      <c r="I87" s="20" t="s">
        <v>252</v>
      </c>
      <c r="J87" s="21">
        <v>45442</v>
      </c>
      <c r="K87" s="20" t="s">
        <v>270</v>
      </c>
      <c r="L87" s="20" t="s">
        <v>270</v>
      </c>
      <c r="M87" s="20" t="s">
        <v>48</v>
      </c>
      <c r="N87" s="20" t="s">
        <v>65</v>
      </c>
      <c r="O87" s="20" t="s">
        <v>314</v>
      </c>
      <c r="P87" s="20" t="s">
        <v>588</v>
      </c>
      <c r="Q87" s="20" t="s">
        <v>75</v>
      </c>
      <c r="R87" s="20" t="s">
        <v>43</v>
      </c>
      <c r="S87" s="20" t="s">
        <v>53</v>
      </c>
      <c r="T87" s="20" t="s">
        <v>54</v>
      </c>
      <c r="U87" s="32">
        <v>2</v>
      </c>
      <c r="V87" s="20" t="s">
        <v>68</v>
      </c>
      <c r="W87" s="32">
        <v>2</v>
      </c>
      <c r="X87" s="20" t="s">
        <v>68</v>
      </c>
      <c r="Y87" s="32">
        <v>2</v>
      </c>
      <c r="Z87" s="20" t="s">
        <v>68</v>
      </c>
      <c r="AA87" s="20" t="s">
        <v>43</v>
      </c>
      <c r="AB87" s="20" t="s">
        <v>238</v>
      </c>
      <c r="AC87" s="20" t="s">
        <v>564</v>
      </c>
      <c r="AD87" s="20" t="s">
        <v>565</v>
      </c>
      <c r="AE87" s="20" t="s">
        <v>566</v>
      </c>
      <c r="AF87" s="20" t="s">
        <v>60</v>
      </c>
      <c r="AG87" s="20" t="s">
        <v>61</v>
      </c>
      <c r="AH87" s="21">
        <v>46204</v>
      </c>
    </row>
    <row r="88" spans="1:34" s="12" customFormat="1" ht="114.75" x14ac:dyDescent="0.25">
      <c r="A88" s="17">
        <f t="shared" si="4"/>
        <v>82</v>
      </c>
      <c r="B88" s="20" t="s">
        <v>38</v>
      </c>
      <c r="C88" s="20" t="s">
        <v>70</v>
      </c>
      <c r="D88" s="20" t="s">
        <v>40</v>
      </c>
      <c r="E88" s="20" t="s">
        <v>589</v>
      </c>
      <c r="F88" s="20" t="s">
        <v>590</v>
      </c>
      <c r="G88" s="20" t="s">
        <v>53</v>
      </c>
      <c r="H88" s="20" t="s">
        <v>591</v>
      </c>
      <c r="I88" s="20" t="s">
        <v>252</v>
      </c>
      <c r="J88" s="21">
        <v>45442</v>
      </c>
      <c r="K88" s="20" t="s">
        <v>270</v>
      </c>
      <c r="L88" s="20" t="s">
        <v>270</v>
      </c>
      <c r="M88" s="20" t="s">
        <v>48</v>
      </c>
      <c r="N88" s="20" t="s">
        <v>65</v>
      </c>
      <c r="O88" s="20" t="s">
        <v>314</v>
      </c>
      <c r="P88" s="20" t="s">
        <v>588</v>
      </c>
      <c r="Q88" s="20" t="s">
        <v>75</v>
      </c>
      <c r="R88" s="20" t="s">
        <v>43</v>
      </c>
      <c r="S88" s="20" t="s">
        <v>53</v>
      </c>
      <c r="T88" s="20" t="s">
        <v>54</v>
      </c>
      <c r="U88" s="32">
        <v>2</v>
      </c>
      <c r="V88" s="20" t="s">
        <v>68</v>
      </c>
      <c r="W88" s="32">
        <v>2</v>
      </c>
      <c r="X88" s="20" t="s">
        <v>68</v>
      </c>
      <c r="Y88" s="32">
        <v>2</v>
      </c>
      <c r="Z88" s="20" t="s">
        <v>68</v>
      </c>
      <c r="AA88" s="20" t="s">
        <v>43</v>
      </c>
      <c r="AB88" s="20" t="s">
        <v>238</v>
      </c>
      <c r="AC88" s="20" t="s">
        <v>564</v>
      </c>
      <c r="AD88" s="20" t="s">
        <v>565</v>
      </c>
      <c r="AE88" s="20" t="s">
        <v>566</v>
      </c>
      <c r="AF88" s="20" t="s">
        <v>60</v>
      </c>
      <c r="AG88" s="20" t="s">
        <v>61</v>
      </c>
      <c r="AH88" s="21">
        <v>46204</v>
      </c>
    </row>
    <row r="89" spans="1:34" s="12" customFormat="1" ht="114.75" x14ac:dyDescent="0.25">
      <c r="A89" s="17">
        <f t="shared" si="4"/>
        <v>83</v>
      </c>
      <c r="B89" s="20" t="s">
        <v>38</v>
      </c>
      <c r="C89" s="20" t="s">
        <v>70</v>
      </c>
      <c r="D89" s="20" t="s">
        <v>40</v>
      </c>
      <c r="E89" s="20" t="s">
        <v>592</v>
      </c>
      <c r="F89" s="20" t="s">
        <v>593</v>
      </c>
      <c r="G89" s="20" t="s">
        <v>53</v>
      </c>
      <c r="H89" s="20" t="s">
        <v>594</v>
      </c>
      <c r="I89" s="20" t="s">
        <v>252</v>
      </c>
      <c r="J89" s="21">
        <v>45442</v>
      </c>
      <c r="K89" s="20" t="s">
        <v>270</v>
      </c>
      <c r="L89" s="20" t="s">
        <v>270</v>
      </c>
      <c r="M89" s="20" t="s">
        <v>48</v>
      </c>
      <c r="N89" s="20" t="s">
        <v>65</v>
      </c>
      <c r="O89" s="20" t="s">
        <v>314</v>
      </c>
      <c r="P89" s="20" t="s">
        <v>588</v>
      </c>
      <c r="Q89" s="20" t="s">
        <v>75</v>
      </c>
      <c r="R89" s="20" t="s">
        <v>43</v>
      </c>
      <c r="S89" s="20" t="s">
        <v>53</v>
      </c>
      <c r="T89" s="20" t="s">
        <v>54</v>
      </c>
      <c r="U89" s="32">
        <v>2</v>
      </c>
      <c r="V89" s="20" t="s">
        <v>68</v>
      </c>
      <c r="W89" s="32">
        <v>2</v>
      </c>
      <c r="X89" s="20" t="s">
        <v>68</v>
      </c>
      <c r="Y89" s="32">
        <v>2</v>
      </c>
      <c r="Z89" s="20" t="s">
        <v>68</v>
      </c>
      <c r="AA89" s="20" t="s">
        <v>43</v>
      </c>
      <c r="AB89" s="20" t="s">
        <v>238</v>
      </c>
      <c r="AC89" s="20" t="s">
        <v>564</v>
      </c>
      <c r="AD89" s="20" t="s">
        <v>565</v>
      </c>
      <c r="AE89" s="20" t="s">
        <v>566</v>
      </c>
      <c r="AF89" s="20" t="s">
        <v>60</v>
      </c>
      <c r="AG89" s="20" t="s">
        <v>61</v>
      </c>
      <c r="AH89" s="21">
        <v>46204</v>
      </c>
    </row>
    <row r="90" spans="1:34" s="12" customFormat="1" ht="114.75" x14ac:dyDescent="0.25">
      <c r="A90" s="17">
        <f t="shared" si="4"/>
        <v>84</v>
      </c>
      <c r="B90" s="20" t="s">
        <v>38</v>
      </c>
      <c r="C90" s="20" t="s">
        <v>70</v>
      </c>
      <c r="D90" s="20" t="s">
        <v>40</v>
      </c>
      <c r="E90" s="20" t="s">
        <v>595</v>
      </c>
      <c r="F90" s="20" t="s">
        <v>596</v>
      </c>
      <c r="G90" s="20" t="s">
        <v>53</v>
      </c>
      <c r="H90" s="20" t="s">
        <v>40</v>
      </c>
      <c r="I90" s="20" t="s">
        <v>252</v>
      </c>
      <c r="J90" s="21">
        <v>45442</v>
      </c>
      <c r="K90" s="20" t="s">
        <v>270</v>
      </c>
      <c r="L90" s="20" t="s">
        <v>270</v>
      </c>
      <c r="M90" s="20" t="s">
        <v>48</v>
      </c>
      <c r="N90" s="20" t="s">
        <v>65</v>
      </c>
      <c r="O90" s="20" t="s">
        <v>314</v>
      </c>
      <c r="P90" s="20" t="s">
        <v>588</v>
      </c>
      <c r="Q90" s="20" t="s">
        <v>75</v>
      </c>
      <c r="R90" s="20" t="s">
        <v>43</v>
      </c>
      <c r="S90" s="20" t="s">
        <v>53</v>
      </c>
      <c r="T90" s="20" t="s">
        <v>54</v>
      </c>
      <c r="U90" s="32">
        <v>2</v>
      </c>
      <c r="V90" s="20" t="s">
        <v>68</v>
      </c>
      <c r="W90" s="32">
        <v>2</v>
      </c>
      <c r="X90" s="20" t="s">
        <v>68</v>
      </c>
      <c r="Y90" s="32">
        <v>2</v>
      </c>
      <c r="Z90" s="20" t="s">
        <v>68</v>
      </c>
      <c r="AA90" s="20" t="s">
        <v>43</v>
      </c>
      <c r="AB90" s="20" t="s">
        <v>238</v>
      </c>
      <c r="AC90" s="20" t="s">
        <v>564</v>
      </c>
      <c r="AD90" s="20" t="s">
        <v>565</v>
      </c>
      <c r="AE90" s="20" t="s">
        <v>566</v>
      </c>
      <c r="AF90" s="20" t="s">
        <v>60</v>
      </c>
      <c r="AG90" s="20" t="s">
        <v>61</v>
      </c>
      <c r="AH90" s="21">
        <v>46204</v>
      </c>
    </row>
    <row r="91" spans="1:34" s="12" customFormat="1" ht="114.75" x14ac:dyDescent="0.25">
      <c r="A91" s="17">
        <f t="shared" si="4"/>
        <v>85</v>
      </c>
      <c r="B91" s="20" t="s">
        <v>38</v>
      </c>
      <c r="C91" s="20" t="s">
        <v>70</v>
      </c>
      <c r="D91" s="20" t="s">
        <v>40</v>
      </c>
      <c r="E91" s="20" t="s">
        <v>597</v>
      </c>
      <c r="F91" s="20" t="s">
        <v>598</v>
      </c>
      <c r="G91" s="20" t="s">
        <v>53</v>
      </c>
      <c r="H91" s="20" t="s">
        <v>40</v>
      </c>
      <c r="I91" s="20" t="s">
        <v>45</v>
      </c>
      <c r="J91" s="21">
        <v>45442</v>
      </c>
      <c r="K91" s="20" t="s">
        <v>270</v>
      </c>
      <c r="L91" s="20" t="s">
        <v>270</v>
      </c>
      <c r="M91" s="20" t="s">
        <v>48</v>
      </c>
      <c r="N91" s="20" t="s">
        <v>65</v>
      </c>
      <c r="O91" s="20" t="s">
        <v>314</v>
      </c>
      <c r="P91" s="20" t="s">
        <v>588</v>
      </c>
      <c r="Q91" s="20" t="s">
        <v>75</v>
      </c>
      <c r="R91" s="20" t="s">
        <v>43</v>
      </c>
      <c r="S91" s="20" t="s">
        <v>53</v>
      </c>
      <c r="T91" s="20" t="s">
        <v>54</v>
      </c>
      <c r="U91" s="32">
        <v>2</v>
      </c>
      <c r="V91" s="20" t="s">
        <v>68</v>
      </c>
      <c r="W91" s="32">
        <v>2</v>
      </c>
      <c r="X91" s="20" t="s">
        <v>68</v>
      </c>
      <c r="Y91" s="32">
        <v>2</v>
      </c>
      <c r="Z91" s="20" t="s">
        <v>68</v>
      </c>
      <c r="AA91" s="20" t="s">
        <v>43</v>
      </c>
      <c r="AB91" s="20" t="s">
        <v>238</v>
      </c>
      <c r="AC91" s="20" t="s">
        <v>564</v>
      </c>
      <c r="AD91" s="20" t="s">
        <v>565</v>
      </c>
      <c r="AE91" s="20" t="s">
        <v>566</v>
      </c>
      <c r="AF91" s="20" t="s">
        <v>60</v>
      </c>
      <c r="AG91" s="20" t="s">
        <v>61</v>
      </c>
      <c r="AH91" s="21">
        <v>46204</v>
      </c>
    </row>
    <row r="92" spans="1:34" s="12" customFormat="1" ht="114.75" x14ac:dyDescent="0.25">
      <c r="A92" s="17">
        <f t="shared" si="4"/>
        <v>86</v>
      </c>
      <c r="B92" s="20" t="s">
        <v>38</v>
      </c>
      <c r="C92" s="20" t="s">
        <v>70</v>
      </c>
      <c r="D92" s="20" t="s">
        <v>40</v>
      </c>
      <c r="E92" s="20" t="s">
        <v>599</v>
      </c>
      <c r="F92" s="20" t="s">
        <v>600</v>
      </c>
      <c r="G92" s="20" t="s">
        <v>53</v>
      </c>
      <c r="H92" s="20" t="s">
        <v>40</v>
      </c>
      <c r="I92" s="20" t="s">
        <v>252</v>
      </c>
      <c r="J92" s="21">
        <v>45442</v>
      </c>
      <c r="K92" s="20" t="s">
        <v>270</v>
      </c>
      <c r="L92" s="20" t="s">
        <v>270</v>
      </c>
      <c r="M92" s="20" t="s">
        <v>48</v>
      </c>
      <c r="N92" s="20" t="s">
        <v>65</v>
      </c>
      <c r="O92" s="20" t="s">
        <v>314</v>
      </c>
      <c r="P92" s="20" t="s">
        <v>588</v>
      </c>
      <c r="Q92" s="20" t="s">
        <v>75</v>
      </c>
      <c r="R92" s="20" t="s">
        <v>43</v>
      </c>
      <c r="S92" s="20" t="s">
        <v>53</v>
      </c>
      <c r="T92" s="20" t="s">
        <v>54</v>
      </c>
      <c r="U92" s="32">
        <v>2</v>
      </c>
      <c r="V92" s="20" t="s">
        <v>68</v>
      </c>
      <c r="W92" s="32">
        <v>2</v>
      </c>
      <c r="X92" s="20" t="s">
        <v>68</v>
      </c>
      <c r="Y92" s="32">
        <v>2</v>
      </c>
      <c r="Z92" s="20" t="s">
        <v>68</v>
      </c>
      <c r="AA92" s="20" t="s">
        <v>43</v>
      </c>
      <c r="AB92" s="20" t="s">
        <v>238</v>
      </c>
      <c r="AC92" s="20" t="s">
        <v>564</v>
      </c>
      <c r="AD92" s="20" t="s">
        <v>565</v>
      </c>
      <c r="AE92" s="20" t="s">
        <v>566</v>
      </c>
      <c r="AF92" s="20" t="s">
        <v>60</v>
      </c>
      <c r="AG92" s="20" t="s">
        <v>61</v>
      </c>
      <c r="AH92" s="21">
        <v>46204</v>
      </c>
    </row>
    <row r="93" spans="1:34" s="12" customFormat="1" ht="114.75" x14ac:dyDescent="0.25">
      <c r="A93" s="17">
        <f t="shared" si="4"/>
        <v>87</v>
      </c>
      <c r="B93" s="20" t="s">
        <v>38</v>
      </c>
      <c r="C93" s="20" t="s">
        <v>70</v>
      </c>
      <c r="D93" s="20" t="s">
        <v>40</v>
      </c>
      <c r="E93" s="20" t="s">
        <v>601</v>
      </c>
      <c r="F93" s="20" t="s">
        <v>602</v>
      </c>
      <c r="G93" s="20" t="s">
        <v>53</v>
      </c>
      <c r="H93" s="20" t="s">
        <v>40</v>
      </c>
      <c r="I93" s="20" t="s">
        <v>248</v>
      </c>
      <c r="J93" s="21">
        <v>45442</v>
      </c>
      <c r="K93" s="20" t="s">
        <v>270</v>
      </c>
      <c r="L93" s="20" t="s">
        <v>270</v>
      </c>
      <c r="M93" s="20" t="s">
        <v>48</v>
      </c>
      <c r="N93" s="20" t="s">
        <v>65</v>
      </c>
      <c r="O93" s="20"/>
      <c r="P93" s="20" t="s">
        <v>588</v>
      </c>
      <c r="Q93" s="20" t="s">
        <v>75</v>
      </c>
      <c r="R93" s="20" t="s">
        <v>43</v>
      </c>
      <c r="S93" s="20" t="s">
        <v>53</v>
      </c>
      <c r="T93" s="20" t="s">
        <v>54</v>
      </c>
      <c r="U93" s="32">
        <v>2</v>
      </c>
      <c r="V93" s="20" t="s">
        <v>68</v>
      </c>
      <c r="W93" s="32"/>
      <c r="X93" s="20" t="s">
        <v>68</v>
      </c>
      <c r="Y93" s="32">
        <v>2</v>
      </c>
      <c r="Z93" s="20" t="s">
        <v>68</v>
      </c>
      <c r="AA93" s="20" t="s">
        <v>43</v>
      </c>
      <c r="AB93" s="20" t="s">
        <v>238</v>
      </c>
      <c r="AC93" s="20" t="s">
        <v>564</v>
      </c>
      <c r="AD93" s="20" t="s">
        <v>565</v>
      </c>
      <c r="AE93" s="20" t="s">
        <v>566</v>
      </c>
      <c r="AF93" s="20" t="s">
        <v>60</v>
      </c>
      <c r="AG93" s="20" t="s">
        <v>61</v>
      </c>
      <c r="AH93" s="21">
        <v>46204</v>
      </c>
    </row>
    <row r="94" spans="1:34" s="12" customFormat="1" ht="114.75" x14ac:dyDescent="0.25">
      <c r="A94" s="17">
        <f t="shared" si="4"/>
        <v>88</v>
      </c>
      <c r="B94" s="20" t="s">
        <v>38</v>
      </c>
      <c r="C94" s="20" t="s">
        <v>70</v>
      </c>
      <c r="D94" s="20" t="s">
        <v>40</v>
      </c>
      <c r="E94" s="20" t="s">
        <v>603</v>
      </c>
      <c r="F94" s="20" t="s">
        <v>604</v>
      </c>
      <c r="G94" s="20" t="s">
        <v>43</v>
      </c>
      <c r="H94" s="20" t="s">
        <v>605</v>
      </c>
      <c r="I94" s="20" t="s">
        <v>45</v>
      </c>
      <c r="J94" s="21">
        <v>45442</v>
      </c>
      <c r="K94" s="20" t="s">
        <v>270</v>
      </c>
      <c r="L94" s="20" t="s">
        <v>270</v>
      </c>
      <c r="M94" s="20" t="s">
        <v>48</v>
      </c>
      <c r="N94" s="20" t="s">
        <v>65</v>
      </c>
      <c r="O94" s="20" t="s">
        <v>314</v>
      </c>
      <c r="P94" s="20" t="s">
        <v>606</v>
      </c>
      <c r="Q94" s="20" t="s">
        <v>82</v>
      </c>
      <c r="R94" s="20" t="s">
        <v>43</v>
      </c>
      <c r="S94" s="20" t="s">
        <v>53</v>
      </c>
      <c r="T94" s="20" t="s">
        <v>54</v>
      </c>
      <c r="U94" s="32">
        <v>2</v>
      </c>
      <c r="V94" s="20" t="s">
        <v>68</v>
      </c>
      <c r="W94" s="32">
        <v>2</v>
      </c>
      <c r="X94" s="20" t="s">
        <v>68</v>
      </c>
      <c r="Y94" s="32">
        <v>2</v>
      </c>
      <c r="Z94" s="20" t="s">
        <v>68</v>
      </c>
      <c r="AA94" s="20" t="s">
        <v>43</v>
      </c>
      <c r="AB94" s="20" t="s">
        <v>238</v>
      </c>
      <c r="AC94" s="20" t="s">
        <v>564</v>
      </c>
      <c r="AD94" s="20" t="s">
        <v>565</v>
      </c>
      <c r="AE94" s="20" t="s">
        <v>566</v>
      </c>
      <c r="AF94" s="20" t="s">
        <v>60</v>
      </c>
      <c r="AG94" s="20" t="s">
        <v>61</v>
      </c>
      <c r="AH94" s="21">
        <v>46204</v>
      </c>
    </row>
    <row r="95" spans="1:34" s="12" customFormat="1" ht="114.75" x14ac:dyDescent="0.25">
      <c r="A95" s="17">
        <f t="shared" si="4"/>
        <v>89</v>
      </c>
      <c r="B95" s="20" t="s">
        <v>38</v>
      </c>
      <c r="C95" s="20" t="s">
        <v>100</v>
      </c>
      <c r="D95" s="20" t="s">
        <v>40</v>
      </c>
      <c r="E95" s="20" t="s">
        <v>607</v>
      </c>
      <c r="F95" s="20" t="s">
        <v>608</v>
      </c>
      <c r="G95" s="20" t="s">
        <v>43</v>
      </c>
      <c r="H95" s="20" t="s">
        <v>591</v>
      </c>
      <c r="I95" s="20" t="s">
        <v>252</v>
      </c>
      <c r="J95" s="21">
        <v>45442</v>
      </c>
      <c r="K95" s="20" t="s">
        <v>270</v>
      </c>
      <c r="L95" s="20" t="s">
        <v>270</v>
      </c>
      <c r="M95" s="20" t="s">
        <v>48</v>
      </c>
      <c r="N95" s="20" t="s">
        <v>65</v>
      </c>
      <c r="O95" s="20" t="s">
        <v>314</v>
      </c>
      <c r="P95" s="20" t="s">
        <v>609</v>
      </c>
      <c r="Q95" s="20" t="s">
        <v>66</v>
      </c>
      <c r="R95" s="20" t="s">
        <v>43</v>
      </c>
      <c r="S95" s="20" t="s">
        <v>53</v>
      </c>
      <c r="T95" s="20" t="s">
        <v>54</v>
      </c>
      <c r="U95" s="32">
        <v>2</v>
      </c>
      <c r="V95" s="20" t="s">
        <v>68</v>
      </c>
      <c r="W95" s="32">
        <v>2</v>
      </c>
      <c r="X95" s="20" t="s">
        <v>68</v>
      </c>
      <c r="Y95" s="32">
        <v>2</v>
      </c>
      <c r="Z95" s="20" t="s">
        <v>68</v>
      </c>
      <c r="AA95" s="20" t="s">
        <v>43</v>
      </c>
      <c r="AB95" s="20" t="s">
        <v>238</v>
      </c>
      <c r="AC95" s="20" t="s">
        <v>564</v>
      </c>
      <c r="AD95" s="20" t="s">
        <v>565</v>
      </c>
      <c r="AE95" s="20" t="s">
        <v>566</v>
      </c>
      <c r="AF95" s="20" t="s">
        <v>60</v>
      </c>
      <c r="AG95" s="20" t="s">
        <v>61</v>
      </c>
      <c r="AH95" s="21">
        <v>46204</v>
      </c>
    </row>
    <row r="96" spans="1:34" s="12" customFormat="1" ht="178.5" x14ac:dyDescent="0.25">
      <c r="A96" s="17">
        <f t="shared" si="4"/>
        <v>90</v>
      </c>
      <c r="B96" s="20" t="s">
        <v>38</v>
      </c>
      <c r="C96" s="20" t="s">
        <v>100</v>
      </c>
      <c r="D96" s="20" t="s">
        <v>40</v>
      </c>
      <c r="E96" s="20" t="s">
        <v>610</v>
      </c>
      <c r="F96" s="20" t="s">
        <v>611</v>
      </c>
      <c r="G96" s="20" t="s">
        <v>53</v>
      </c>
      <c r="H96" s="20" t="s">
        <v>40</v>
      </c>
      <c r="I96" s="20" t="s">
        <v>248</v>
      </c>
      <c r="J96" s="21">
        <v>45442</v>
      </c>
      <c r="K96" s="20" t="s">
        <v>270</v>
      </c>
      <c r="L96" s="20" t="s">
        <v>270</v>
      </c>
      <c r="M96" s="20" t="s">
        <v>48</v>
      </c>
      <c r="N96" s="20" t="s">
        <v>65</v>
      </c>
      <c r="O96" s="20" t="s">
        <v>314</v>
      </c>
      <c r="P96" s="20" t="s">
        <v>612</v>
      </c>
      <c r="Q96" s="20" t="s">
        <v>66</v>
      </c>
      <c r="R96" s="20" t="s">
        <v>43</v>
      </c>
      <c r="S96" s="20" t="s">
        <v>53</v>
      </c>
      <c r="T96" s="20" t="s">
        <v>54</v>
      </c>
      <c r="U96" s="32">
        <v>2</v>
      </c>
      <c r="V96" s="20" t="s">
        <v>237</v>
      </c>
      <c r="W96" s="32">
        <v>1</v>
      </c>
      <c r="X96" s="20" t="s">
        <v>237</v>
      </c>
      <c r="Y96" s="32">
        <v>1</v>
      </c>
      <c r="Z96" s="20" t="s">
        <v>237</v>
      </c>
      <c r="AA96" s="20" t="s">
        <v>43</v>
      </c>
      <c r="AB96" s="20" t="s">
        <v>238</v>
      </c>
      <c r="AC96" s="20" t="s">
        <v>564</v>
      </c>
      <c r="AD96" s="20" t="s">
        <v>565</v>
      </c>
      <c r="AE96" s="20" t="s">
        <v>566</v>
      </c>
      <c r="AF96" s="20" t="s">
        <v>60</v>
      </c>
      <c r="AG96" s="20" t="s">
        <v>61</v>
      </c>
      <c r="AH96" s="21">
        <v>46204</v>
      </c>
    </row>
    <row r="97" spans="1:92" s="12" customFormat="1" ht="114.75" x14ac:dyDescent="0.25">
      <c r="A97" s="17">
        <f t="shared" si="4"/>
        <v>91</v>
      </c>
      <c r="B97" s="20" t="s">
        <v>38</v>
      </c>
      <c r="C97" s="20" t="s">
        <v>70</v>
      </c>
      <c r="D97" s="20" t="s">
        <v>40</v>
      </c>
      <c r="E97" s="20" t="s">
        <v>599</v>
      </c>
      <c r="F97" s="20" t="s">
        <v>600</v>
      </c>
      <c r="G97" s="20" t="s">
        <v>43</v>
      </c>
      <c r="H97" s="20" t="s">
        <v>562</v>
      </c>
      <c r="I97" s="20" t="s">
        <v>252</v>
      </c>
      <c r="J97" s="21">
        <v>45442</v>
      </c>
      <c r="K97" s="20" t="s">
        <v>270</v>
      </c>
      <c r="L97" s="20" t="s">
        <v>270</v>
      </c>
      <c r="M97" s="20" t="s">
        <v>48</v>
      </c>
      <c r="N97" s="20" t="s">
        <v>65</v>
      </c>
      <c r="O97" s="20" t="s">
        <v>314</v>
      </c>
      <c r="P97" s="20" t="s">
        <v>588</v>
      </c>
      <c r="Q97" s="20" t="s">
        <v>75</v>
      </c>
      <c r="R97" s="20" t="s">
        <v>43</v>
      </c>
      <c r="S97" s="20" t="s">
        <v>53</v>
      </c>
      <c r="T97" s="20" t="s">
        <v>54</v>
      </c>
      <c r="U97" s="32">
        <v>2</v>
      </c>
      <c r="V97" s="20" t="s">
        <v>68</v>
      </c>
      <c r="W97" s="32">
        <v>2</v>
      </c>
      <c r="X97" s="20" t="s">
        <v>68</v>
      </c>
      <c r="Y97" s="32">
        <v>2</v>
      </c>
      <c r="Z97" s="20" t="s">
        <v>68</v>
      </c>
      <c r="AA97" s="20" t="s">
        <v>43</v>
      </c>
      <c r="AB97" s="20" t="s">
        <v>238</v>
      </c>
      <c r="AC97" s="20" t="s">
        <v>564</v>
      </c>
      <c r="AD97" s="20" t="s">
        <v>565</v>
      </c>
      <c r="AE97" s="20" t="s">
        <v>566</v>
      </c>
      <c r="AF97" s="20" t="s">
        <v>60</v>
      </c>
      <c r="AG97" s="20" t="s">
        <v>61</v>
      </c>
      <c r="AH97" s="21">
        <v>46204</v>
      </c>
    </row>
    <row r="98" spans="1:92" s="12" customFormat="1" ht="38.25" x14ac:dyDescent="0.25">
      <c r="A98" s="17">
        <f t="shared" si="4"/>
        <v>92</v>
      </c>
      <c r="B98" s="20" t="s">
        <v>38</v>
      </c>
      <c r="C98" s="20" t="s">
        <v>88</v>
      </c>
      <c r="D98" s="20" t="s">
        <v>613</v>
      </c>
      <c r="E98" s="20" t="s">
        <v>88</v>
      </c>
      <c r="F98" s="20" t="s">
        <v>613</v>
      </c>
      <c r="G98" s="20" t="s">
        <v>53</v>
      </c>
      <c r="H98" s="20" t="s">
        <v>314</v>
      </c>
      <c r="I98" s="20" t="s">
        <v>64</v>
      </c>
      <c r="J98" s="21">
        <v>45875</v>
      </c>
      <c r="K98" s="20" t="s">
        <v>253</v>
      </c>
      <c r="L98" s="20" t="s">
        <v>253</v>
      </c>
      <c r="M98" s="20" t="s">
        <v>48</v>
      </c>
      <c r="N98" s="20" t="s">
        <v>65</v>
      </c>
      <c r="O98" s="20"/>
      <c r="P98" s="20" t="s">
        <v>614</v>
      </c>
      <c r="Q98" s="20" t="s">
        <v>82</v>
      </c>
      <c r="R98" s="20" t="s">
        <v>43</v>
      </c>
      <c r="S98" s="20" t="s">
        <v>43</v>
      </c>
      <c r="T98" s="20" t="s">
        <v>54</v>
      </c>
      <c r="U98" s="32"/>
      <c r="V98" s="20" t="s">
        <v>55</v>
      </c>
      <c r="W98" s="32"/>
      <c r="X98" s="20" t="s">
        <v>68</v>
      </c>
      <c r="Y98" s="32"/>
      <c r="Z98" s="20" t="s">
        <v>68</v>
      </c>
      <c r="AA98" s="20" t="s">
        <v>43</v>
      </c>
      <c r="AB98" s="20" t="s">
        <v>227</v>
      </c>
      <c r="AC98" s="20" t="s">
        <v>314</v>
      </c>
      <c r="AD98" s="20" t="s">
        <v>523</v>
      </c>
      <c r="AE98" s="20" t="s">
        <v>314</v>
      </c>
      <c r="AF98" s="20" t="s">
        <v>314</v>
      </c>
      <c r="AG98" s="20" t="s">
        <v>314</v>
      </c>
      <c r="AH98" s="21">
        <v>46022</v>
      </c>
    </row>
    <row r="99" spans="1:92" s="12" customFormat="1" ht="38.25" x14ac:dyDescent="0.25">
      <c r="A99" s="17">
        <f t="shared" si="4"/>
        <v>93</v>
      </c>
      <c r="B99" s="20" t="s">
        <v>38</v>
      </c>
      <c r="C99" s="20" t="s">
        <v>100</v>
      </c>
      <c r="D99" s="20" t="s">
        <v>118</v>
      </c>
      <c r="E99" s="20" t="s">
        <v>100</v>
      </c>
      <c r="F99" s="20" t="s">
        <v>615</v>
      </c>
      <c r="G99" s="20" t="s">
        <v>43</v>
      </c>
      <c r="H99" s="20" t="s">
        <v>616</v>
      </c>
      <c r="I99" s="20" t="s">
        <v>252</v>
      </c>
      <c r="J99" s="21">
        <v>46051</v>
      </c>
      <c r="K99" s="20" t="s">
        <v>253</v>
      </c>
      <c r="L99" s="20" t="s">
        <v>253</v>
      </c>
      <c r="M99" s="20" t="s">
        <v>48</v>
      </c>
      <c r="N99" s="20" t="s">
        <v>65</v>
      </c>
      <c r="O99" s="20"/>
      <c r="P99" s="20" t="s">
        <v>614</v>
      </c>
      <c r="Q99" s="20" t="s">
        <v>82</v>
      </c>
      <c r="R99" s="20" t="s">
        <v>43</v>
      </c>
      <c r="S99" s="20" t="s">
        <v>43</v>
      </c>
      <c r="T99" s="20" t="s">
        <v>54</v>
      </c>
      <c r="U99" s="32"/>
      <c r="V99" s="20" t="s">
        <v>55</v>
      </c>
      <c r="W99" s="32"/>
      <c r="X99" s="20" t="s">
        <v>68</v>
      </c>
      <c r="Y99" s="32"/>
      <c r="Z99" s="20" t="s">
        <v>68</v>
      </c>
      <c r="AA99" s="20" t="s">
        <v>53</v>
      </c>
      <c r="AB99" s="20" t="s">
        <v>314</v>
      </c>
      <c r="AC99" s="20" t="s">
        <v>314</v>
      </c>
      <c r="AD99" s="20" t="s">
        <v>523</v>
      </c>
      <c r="AE99" s="20" t="s">
        <v>314</v>
      </c>
      <c r="AF99" s="20" t="s">
        <v>314</v>
      </c>
      <c r="AG99" s="20" t="s">
        <v>314</v>
      </c>
      <c r="AH99" s="21">
        <v>46051</v>
      </c>
    </row>
    <row r="100" spans="1:92" s="12" customFormat="1" ht="63.75" x14ac:dyDescent="0.25">
      <c r="A100" s="17">
        <f t="shared" si="4"/>
        <v>94</v>
      </c>
      <c r="B100" s="20" t="s">
        <v>38</v>
      </c>
      <c r="C100" s="20" t="s">
        <v>90</v>
      </c>
      <c r="D100" s="20" t="s">
        <v>40</v>
      </c>
      <c r="E100" s="20" t="s">
        <v>617</v>
      </c>
      <c r="F100" s="20" t="s">
        <v>618</v>
      </c>
      <c r="G100" s="20" t="s">
        <v>43</v>
      </c>
      <c r="H100" s="20" t="s">
        <v>619</v>
      </c>
      <c r="I100" s="20" t="s">
        <v>64</v>
      </c>
      <c r="J100" s="21">
        <v>46112</v>
      </c>
      <c r="K100" s="20" t="s">
        <v>253</v>
      </c>
      <c r="L100" s="20" t="s">
        <v>253</v>
      </c>
      <c r="M100" s="20" t="s">
        <v>48</v>
      </c>
      <c r="N100" s="20" t="s">
        <v>65</v>
      </c>
      <c r="O100" s="20"/>
      <c r="P100" s="20" t="s">
        <v>614</v>
      </c>
      <c r="Q100" s="20" t="s">
        <v>82</v>
      </c>
      <c r="R100" s="20" t="s">
        <v>43</v>
      </c>
      <c r="S100" s="20" t="s">
        <v>43</v>
      </c>
      <c r="T100" s="20" t="s">
        <v>54</v>
      </c>
      <c r="U100" s="32"/>
      <c r="V100" s="20" t="s">
        <v>55</v>
      </c>
      <c r="W100" s="32"/>
      <c r="X100" s="20" t="s">
        <v>68</v>
      </c>
      <c r="Y100" s="32"/>
      <c r="Z100" s="20" t="s">
        <v>68</v>
      </c>
      <c r="AA100" s="20" t="s">
        <v>53</v>
      </c>
      <c r="AB100" s="20" t="s">
        <v>40</v>
      </c>
      <c r="AC100" s="20" t="s">
        <v>314</v>
      </c>
      <c r="AD100" s="20" t="s">
        <v>523</v>
      </c>
      <c r="AE100" s="20" t="s">
        <v>314</v>
      </c>
      <c r="AF100" s="20" t="s">
        <v>314</v>
      </c>
      <c r="AG100" s="20" t="s">
        <v>314</v>
      </c>
      <c r="AH100" s="21">
        <v>46112</v>
      </c>
    </row>
    <row r="101" spans="1:92" s="12" customFormat="1" ht="38.25" x14ac:dyDescent="0.25">
      <c r="A101" s="17">
        <f t="shared" si="4"/>
        <v>95</v>
      </c>
      <c r="B101" s="20" t="s">
        <v>38</v>
      </c>
      <c r="C101" s="20" t="s">
        <v>100</v>
      </c>
      <c r="D101" s="20" t="s">
        <v>182</v>
      </c>
      <c r="E101" s="20" t="s">
        <v>100</v>
      </c>
      <c r="F101" s="20" t="s">
        <v>620</v>
      </c>
      <c r="G101" s="20" t="s">
        <v>43</v>
      </c>
      <c r="H101" s="20" t="s">
        <v>619</v>
      </c>
      <c r="I101" s="20" t="s">
        <v>263</v>
      </c>
      <c r="J101" s="21">
        <v>46112</v>
      </c>
      <c r="K101" s="20" t="s">
        <v>253</v>
      </c>
      <c r="L101" s="20" t="s">
        <v>253</v>
      </c>
      <c r="M101" s="20" t="s">
        <v>48</v>
      </c>
      <c r="N101" s="20" t="s">
        <v>65</v>
      </c>
      <c r="O101" s="20"/>
      <c r="P101" s="20" t="s">
        <v>614</v>
      </c>
      <c r="Q101" s="20" t="s">
        <v>82</v>
      </c>
      <c r="R101" s="20" t="s">
        <v>43</v>
      </c>
      <c r="S101" s="20" t="s">
        <v>43</v>
      </c>
      <c r="T101" s="20" t="s">
        <v>54</v>
      </c>
      <c r="U101" s="32"/>
      <c r="V101" s="20" t="s">
        <v>55</v>
      </c>
      <c r="W101" s="32"/>
      <c r="X101" s="20" t="s">
        <v>68</v>
      </c>
      <c r="Y101" s="32"/>
      <c r="Z101" s="20" t="s">
        <v>68</v>
      </c>
      <c r="AA101" s="20" t="s">
        <v>53</v>
      </c>
      <c r="AB101" s="20" t="s">
        <v>40</v>
      </c>
      <c r="AC101" s="20" t="s">
        <v>314</v>
      </c>
      <c r="AD101" s="20" t="s">
        <v>523</v>
      </c>
      <c r="AE101" s="20" t="s">
        <v>314</v>
      </c>
      <c r="AF101" s="20" t="s">
        <v>314</v>
      </c>
      <c r="AG101" s="20" t="s">
        <v>314</v>
      </c>
      <c r="AH101" s="21">
        <v>46112</v>
      </c>
    </row>
    <row r="102" spans="1:92" s="12" customFormat="1" ht="51" x14ac:dyDescent="0.25">
      <c r="A102" s="17">
        <f t="shared" si="4"/>
        <v>96</v>
      </c>
      <c r="B102" s="20" t="s">
        <v>38</v>
      </c>
      <c r="C102" s="20" t="s">
        <v>98</v>
      </c>
      <c r="D102" s="20" t="s">
        <v>134</v>
      </c>
      <c r="E102" s="20" t="s">
        <v>621</v>
      </c>
      <c r="F102" s="20" t="s">
        <v>622</v>
      </c>
      <c r="G102" s="20" t="s">
        <v>53</v>
      </c>
      <c r="H102" s="20" t="s">
        <v>314</v>
      </c>
      <c r="I102" s="20" t="s">
        <v>252</v>
      </c>
      <c r="J102" s="21">
        <v>46110</v>
      </c>
      <c r="K102" s="20" t="s">
        <v>253</v>
      </c>
      <c r="L102" s="20" t="s">
        <v>253</v>
      </c>
      <c r="M102" s="20" t="s">
        <v>48</v>
      </c>
      <c r="N102" s="20" t="s">
        <v>65</v>
      </c>
      <c r="O102" s="20"/>
      <c r="P102" s="20" t="s">
        <v>614</v>
      </c>
      <c r="Q102" s="20" t="s">
        <v>66</v>
      </c>
      <c r="R102" s="20" t="s">
        <v>43</v>
      </c>
      <c r="S102" s="20" t="s">
        <v>53</v>
      </c>
      <c r="T102" s="20" t="s">
        <v>54</v>
      </c>
      <c r="U102" s="32"/>
      <c r="V102" s="20" t="s">
        <v>55</v>
      </c>
      <c r="W102" s="32"/>
      <c r="X102" s="20" t="s">
        <v>68</v>
      </c>
      <c r="Y102" s="32"/>
      <c r="Z102" s="20" t="s">
        <v>68</v>
      </c>
      <c r="AA102" s="20" t="s">
        <v>43</v>
      </c>
      <c r="AB102" s="20" t="s">
        <v>227</v>
      </c>
      <c r="AC102" s="20" t="s">
        <v>314</v>
      </c>
      <c r="AD102" s="20" t="s">
        <v>523</v>
      </c>
      <c r="AE102" s="20" t="s">
        <v>314</v>
      </c>
      <c r="AF102" s="20" t="s">
        <v>314</v>
      </c>
      <c r="AG102" s="20" t="s">
        <v>314</v>
      </c>
      <c r="AH102" s="21">
        <v>46202</v>
      </c>
    </row>
    <row r="103" spans="1:92" s="12" customFormat="1" ht="38.25" x14ac:dyDescent="0.25">
      <c r="A103" s="17">
        <f t="shared" si="4"/>
        <v>97</v>
      </c>
      <c r="B103" s="20" t="s">
        <v>38</v>
      </c>
      <c r="C103" s="20" t="s">
        <v>100</v>
      </c>
      <c r="D103" s="20" t="s">
        <v>623</v>
      </c>
      <c r="E103" s="20" t="s">
        <v>624</v>
      </c>
      <c r="F103" s="20" t="s">
        <v>625</v>
      </c>
      <c r="G103" s="20" t="s">
        <v>53</v>
      </c>
      <c r="H103" s="20" t="s">
        <v>314</v>
      </c>
      <c r="I103" s="20" t="s">
        <v>64</v>
      </c>
      <c r="J103" s="21">
        <v>46204</v>
      </c>
      <c r="K103" s="20" t="s">
        <v>253</v>
      </c>
      <c r="L103" s="20" t="s">
        <v>253</v>
      </c>
      <c r="M103" s="20" t="s">
        <v>48</v>
      </c>
      <c r="N103" s="20" t="s">
        <v>65</v>
      </c>
      <c r="O103" s="20"/>
      <c r="P103" s="20" t="s">
        <v>614</v>
      </c>
      <c r="Q103" s="20" t="s">
        <v>66</v>
      </c>
      <c r="R103" s="20" t="s">
        <v>43</v>
      </c>
      <c r="S103" s="20" t="s">
        <v>43</v>
      </c>
      <c r="T103" s="20" t="s">
        <v>54</v>
      </c>
      <c r="U103" s="32"/>
      <c r="V103" s="20" t="s">
        <v>55</v>
      </c>
      <c r="W103" s="32"/>
      <c r="X103" s="20" t="s">
        <v>68</v>
      </c>
      <c r="Y103" s="32"/>
      <c r="Z103" s="20" t="s">
        <v>68</v>
      </c>
      <c r="AA103" s="20" t="s">
        <v>43</v>
      </c>
      <c r="AB103" s="20" t="s">
        <v>227</v>
      </c>
      <c r="AC103" s="20" t="s">
        <v>314</v>
      </c>
      <c r="AD103" s="20" t="s">
        <v>523</v>
      </c>
      <c r="AE103" s="20" t="s">
        <v>314</v>
      </c>
      <c r="AF103" s="20" t="s">
        <v>314</v>
      </c>
      <c r="AG103" s="20" t="s">
        <v>314</v>
      </c>
      <c r="AH103" s="21">
        <v>46204</v>
      </c>
    </row>
    <row r="104" spans="1:92" s="13" customFormat="1" ht="38.25" x14ac:dyDescent="0.25">
      <c r="A104" s="17">
        <f t="shared" si="4"/>
        <v>98</v>
      </c>
      <c r="B104" s="17" t="s">
        <v>38</v>
      </c>
      <c r="C104" s="17" t="s">
        <v>95</v>
      </c>
      <c r="D104" s="17" t="s">
        <v>40</v>
      </c>
      <c r="E104" s="17" t="s">
        <v>626</v>
      </c>
      <c r="F104" s="17" t="s">
        <v>627</v>
      </c>
      <c r="G104" s="17" t="s">
        <v>53</v>
      </c>
      <c r="H104" s="17" t="s">
        <v>314</v>
      </c>
      <c r="I104" s="17" t="s">
        <v>248</v>
      </c>
      <c r="J104" s="18">
        <v>46014</v>
      </c>
      <c r="K104" s="17" t="s">
        <v>266</v>
      </c>
      <c r="L104" s="17" t="s">
        <v>266</v>
      </c>
      <c r="M104" s="17" t="s">
        <v>48</v>
      </c>
      <c r="N104" s="17" t="s">
        <v>49</v>
      </c>
      <c r="O104" s="17" t="s">
        <v>314</v>
      </c>
      <c r="P104" s="51" t="s">
        <v>446</v>
      </c>
      <c r="Q104" s="17" t="s">
        <v>75</v>
      </c>
      <c r="R104" s="17" t="s">
        <v>43</v>
      </c>
      <c r="S104" s="17" t="s">
        <v>53</v>
      </c>
      <c r="T104" s="17" t="s">
        <v>226</v>
      </c>
      <c r="U104" s="30"/>
      <c r="V104" s="17" t="s">
        <v>55</v>
      </c>
      <c r="W104" s="30"/>
      <c r="X104" s="17" t="s">
        <v>55</v>
      </c>
      <c r="Y104" s="30"/>
      <c r="Z104" s="17" t="s">
        <v>55</v>
      </c>
      <c r="AA104" s="17" t="s">
        <v>43</v>
      </c>
      <c r="AB104" s="17" t="s">
        <v>227</v>
      </c>
      <c r="AC104" s="17" t="s">
        <v>314</v>
      </c>
      <c r="AD104" s="17" t="s">
        <v>314</v>
      </c>
      <c r="AE104" s="17" t="s">
        <v>314</v>
      </c>
      <c r="AF104" s="17" t="s">
        <v>314</v>
      </c>
      <c r="AG104" s="17" t="s">
        <v>314</v>
      </c>
      <c r="AH104" s="18">
        <v>46195</v>
      </c>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row>
    <row r="105" spans="1:92" s="12" customFormat="1" ht="409.5" x14ac:dyDescent="0.25">
      <c r="A105" s="17">
        <f t="shared" ref="A105:A131" si="5">ROW()-6</f>
        <v>99</v>
      </c>
      <c r="B105" s="20" t="s">
        <v>38</v>
      </c>
      <c r="C105" s="20" t="s">
        <v>70</v>
      </c>
      <c r="D105" s="20" t="s">
        <v>40</v>
      </c>
      <c r="E105" s="20" t="s">
        <v>628</v>
      </c>
      <c r="F105" s="20" t="s">
        <v>629</v>
      </c>
      <c r="G105" s="20" t="s">
        <v>43</v>
      </c>
      <c r="H105" s="20" t="s">
        <v>630</v>
      </c>
      <c r="I105" s="20" t="s">
        <v>45</v>
      </c>
      <c r="J105" s="21">
        <f>AH105</f>
        <v>46203</v>
      </c>
      <c r="K105" s="20" t="s">
        <v>274</v>
      </c>
      <c r="L105" s="20" t="s">
        <v>274</v>
      </c>
      <c r="M105" s="20" t="s">
        <v>48</v>
      </c>
      <c r="N105" s="20" t="s">
        <v>49</v>
      </c>
      <c r="O105" s="20" t="s">
        <v>631</v>
      </c>
      <c r="P105" s="22" t="s">
        <v>632</v>
      </c>
      <c r="Q105" s="20" t="s">
        <v>75</v>
      </c>
      <c r="R105" s="20" t="s">
        <v>43</v>
      </c>
      <c r="S105" s="20" t="s">
        <v>53</v>
      </c>
      <c r="T105" s="20" t="s">
        <v>54</v>
      </c>
      <c r="U105" s="33">
        <v>2</v>
      </c>
      <c r="V105" s="20" t="s">
        <v>68</v>
      </c>
      <c r="W105" s="33">
        <v>2</v>
      </c>
      <c r="X105" s="20" t="s">
        <v>68</v>
      </c>
      <c r="Y105" s="33">
        <v>2</v>
      </c>
      <c r="Z105" s="20" t="s">
        <v>68</v>
      </c>
      <c r="AA105" s="20" t="s">
        <v>43</v>
      </c>
      <c r="AB105" s="20" t="s">
        <v>56</v>
      </c>
      <c r="AC105" s="20" t="s">
        <v>633</v>
      </c>
      <c r="AD105" s="20" t="s">
        <v>634</v>
      </c>
      <c r="AE105" s="20" t="s">
        <v>635</v>
      </c>
      <c r="AF105" s="20" t="s">
        <v>284</v>
      </c>
      <c r="AG105" s="20" t="s">
        <v>285</v>
      </c>
      <c r="AH105" s="21">
        <v>46203</v>
      </c>
    </row>
    <row r="106" spans="1:92" s="12" customFormat="1" ht="357" x14ac:dyDescent="0.25">
      <c r="A106" s="17">
        <f t="shared" si="5"/>
        <v>100</v>
      </c>
      <c r="B106" s="20" t="s">
        <v>38</v>
      </c>
      <c r="C106" s="20" t="s">
        <v>70</v>
      </c>
      <c r="D106" s="20" t="s">
        <v>40</v>
      </c>
      <c r="E106" s="20" t="s">
        <v>636</v>
      </c>
      <c r="F106" s="20" t="s">
        <v>637</v>
      </c>
      <c r="G106" s="20" t="s">
        <v>43</v>
      </c>
      <c r="H106" s="20" t="s">
        <v>630</v>
      </c>
      <c r="I106" s="20" t="s">
        <v>45</v>
      </c>
      <c r="J106" s="21">
        <f t="shared" ref="J106:J124" si="6">AH106</f>
        <v>46203</v>
      </c>
      <c r="K106" s="20" t="s">
        <v>274</v>
      </c>
      <c r="L106" s="20" t="s">
        <v>274</v>
      </c>
      <c r="M106" s="20" t="s">
        <v>48</v>
      </c>
      <c r="N106" s="20" t="s">
        <v>49</v>
      </c>
      <c r="O106" s="20" t="s">
        <v>631</v>
      </c>
      <c r="P106" s="22" t="s">
        <v>638</v>
      </c>
      <c r="Q106" s="20" t="s">
        <v>75</v>
      </c>
      <c r="R106" s="20" t="s">
        <v>43</v>
      </c>
      <c r="S106" s="20" t="s">
        <v>53</v>
      </c>
      <c r="T106" s="20" t="s">
        <v>54</v>
      </c>
      <c r="U106" s="33">
        <v>2</v>
      </c>
      <c r="V106" s="20" t="s">
        <v>55</v>
      </c>
      <c r="W106" s="33">
        <v>3</v>
      </c>
      <c r="X106" s="20" t="s">
        <v>237</v>
      </c>
      <c r="Y106" s="33">
        <v>1</v>
      </c>
      <c r="Z106" s="20" t="s">
        <v>68</v>
      </c>
      <c r="AA106" s="20" t="s">
        <v>43</v>
      </c>
      <c r="AB106" s="20" t="s">
        <v>56</v>
      </c>
      <c r="AC106" s="20" t="s">
        <v>633</v>
      </c>
      <c r="AD106" s="20" t="s">
        <v>639</v>
      </c>
      <c r="AE106" s="20" t="s">
        <v>640</v>
      </c>
      <c r="AF106" s="20" t="s">
        <v>378</v>
      </c>
      <c r="AG106" s="20" t="s">
        <v>641</v>
      </c>
      <c r="AH106" s="21">
        <v>46203</v>
      </c>
    </row>
    <row r="107" spans="1:92" s="12" customFormat="1" ht="267.75" x14ac:dyDescent="0.25">
      <c r="A107" s="17">
        <f t="shared" si="5"/>
        <v>101</v>
      </c>
      <c r="B107" s="20" t="s">
        <v>38</v>
      </c>
      <c r="C107" s="20" t="s">
        <v>70</v>
      </c>
      <c r="D107" s="20" t="s">
        <v>40</v>
      </c>
      <c r="E107" s="20" t="s">
        <v>642</v>
      </c>
      <c r="F107" s="20" t="s">
        <v>643</v>
      </c>
      <c r="G107" s="20" t="s">
        <v>43</v>
      </c>
      <c r="H107" s="20" t="s">
        <v>630</v>
      </c>
      <c r="I107" s="20" t="s">
        <v>248</v>
      </c>
      <c r="J107" s="21">
        <f t="shared" si="6"/>
        <v>46203</v>
      </c>
      <c r="K107" s="20" t="s">
        <v>274</v>
      </c>
      <c r="L107" s="20" t="s">
        <v>274</v>
      </c>
      <c r="M107" s="20" t="s">
        <v>48</v>
      </c>
      <c r="N107" s="20" t="s">
        <v>49</v>
      </c>
      <c r="O107" s="20" t="s">
        <v>631</v>
      </c>
      <c r="P107" s="22" t="s">
        <v>644</v>
      </c>
      <c r="Q107" s="20" t="s">
        <v>225</v>
      </c>
      <c r="R107" s="20" t="s">
        <v>43</v>
      </c>
      <c r="S107" s="20" t="s">
        <v>53</v>
      </c>
      <c r="T107" s="20" t="s">
        <v>54</v>
      </c>
      <c r="U107" s="33">
        <v>2</v>
      </c>
      <c r="V107" s="20" t="s">
        <v>237</v>
      </c>
      <c r="W107" s="33">
        <v>1</v>
      </c>
      <c r="X107" s="20" t="s">
        <v>55</v>
      </c>
      <c r="Y107" s="33">
        <v>3</v>
      </c>
      <c r="Z107" s="20" t="s">
        <v>68</v>
      </c>
      <c r="AA107" s="20" t="s">
        <v>43</v>
      </c>
      <c r="AB107" s="20" t="s">
        <v>231</v>
      </c>
      <c r="AC107" s="20" t="s">
        <v>633</v>
      </c>
      <c r="AD107" s="20" t="s">
        <v>645</v>
      </c>
      <c r="AE107" s="20" t="s">
        <v>646</v>
      </c>
      <c r="AF107" s="20" t="s">
        <v>284</v>
      </c>
      <c r="AG107" s="20" t="s">
        <v>647</v>
      </c>
      <c r="AH107" s="21">
        <v>46203</v>
      </c>
    </row>
    <row r="108" spans="1:92" s="12" customFormat="1" ht="357" x14ac:dyDescent="0.25">
      <c r="A108" s="17">
        <f t="shared" si="5"/>
        <v>102</v>
      </c>
      <c r="B108" s="20" t="s">
        <v>38</v>
      </c>
      <c r="C108" s="20" t="s">
        <v>70</v>
      </c>
      <c r="D108" s="20" t="s">
        <v>40</v>
      </c>
      <c r="E108" s="20" t="s">
        <v>648</v>
      </c>
      <c r="F108" s="20" t="s">
        <v>649</v>
      </c>
      <c r="G108" s="20" t="s">
        <v>43</v>
      </c>
      <c r="H108" s="20" t="s">
        <v>630</v>
      </c>
      <c r="I108" s="20" t="s">
        <v>45</v>
      </c>
      <c r="J108" s="21">
        <f t="shared" si="6"/>
        <v>46203</v>
      </c>
      <c r="K108" s="20" t="s">
        <v>274</v>
      </c>
      <c r="L108" s="20" t="s">
        <v>274</v>
      </c>
      <c r="M108" s="20" t="s">
        <v>48</v>
      </c>
      <c r="N108" s="20" t="s">
        <v>49</v>
      </c>
      <c r="O108" s="20" t="s">
        <v>631</v>
      </c>
      <c r="P108" s="22" t="s">
        <v>638</v>
      </c>
      <c r="Q108" s="20" t="s">
        <v>75</v>
      </c>
      <c r="R108" s="20" t="s">
        <v>43</v>
      </c>
      <c r="S108" s="20" t="s">
        <v>53</v>
      </c>
      <c r="T108" s="20" t="s">
        <v>54</v>
      </c>
      <c r="U108" s="33">
        <v>2</v>
      </c>
      <c r="V108" s="20" t="s">
        <v>68</v>
      </c>
      <c r="W108" s="33">
        <v>2</v>
      </c>
      <c r="X108" s="20" t="s">
        <v>68</v>
      </c>
      <c r="Y108" s="33">
        <v>2</v>
      </c>
      <c r="Z108" s="20" t="s">
        <v>68</v>
      </c>
      <c r="AA108" s="20" t="s">
        <v>43</v>
      </c>
      <c r="AB108" s="20" t="s">
        <v>56</v>
      </c>
      <c r="AC108" s="20" t="s">
        <v>633</v>
      </c>
      <c r="AD108" s="20" t="s">
        <v>650</v>
      </c>
      <c r="AE108" s="20" t="s">
        <v>651</v>
      </c>
      <c r="AF108" s="20" t="s">
        <v>378</v>
      </c>
      <c r="AG108" s="20" t="s">
        <v>641</v>
      </c>
      <c r="AH108" s="21">
        <v>46203</v>
      </c>
    </row>
    <row r="109" spans="1:92" s="12" customFormat="1" ht="409.5" x14ac:dyDescent="0.25">
      <c r="A109" s="17">
        <f t="shared" si="5"/>
        <v>103</v>
      </c>
      <c r="B109" s="20" t="s">
        <v>38</v>
      </c>
      <c r="C109" s="20" t="s">
        <v>70</v>
      </c>
      <c r="D109" s="20" t="s">
        <v>40</v>
      </c>
      <c r="E109" s="20" t="s">
        <v>652</v>
      </c>
      <c r="F109" s="20" t="s">
        <v>653</v>
      </c>
      <c r="G109" s="20" t="s">
        <v>43</v>
      </c>
      <c r="H109" s="20" t="s">
        <v>630</v>
      </c>
      <c r="I109" s="20" t="s">
        <v>45</v>
      </c>
      <c r="J109" s="21">
        <f t="shared" si="6"/>
        <v>46203</v>
      </c>
      <c r="K109" s="20" t="s">
        <v>274</v>
      </c>
      <c r="L109" s="20" t="s">
        <v>274</v>
      </c>
      <c r="M109" s="20" t="s">
        <v>48</v>
      </c>
      <c r="N109" s="20" t="s">
        <v>49</v>
      </c>
      <c r="O109" s="20" t="s">
        <v>631</v>
      </c>
      <c r="P109" s="22" t="s">
        <v>638</v>
      </c>
      <c r="Q109" s="20" t="s">
        <v>75</v>
      </c>
      <c r="R109" s="20" t="s">
        <v>43</v>
      </c>
      <c r="S109" s="20" t="s">
        <v>53</v>
      </c>
      <c r="T109" s="20" t="s">
        <v>54</v>
      </c>
      <c r="U109" s="33">
        <v>2</v>
      </c>
      <c r="V109" s="20" t="s">
        <v>55</v>
      </c>
      <c r="W109" s="33">
        <v>3</v>
      </c>
      <c r="X109" s="20" t="s">
        <v>237</v>
      </c>
      <c r="Y109" s="33">
        <v>1</v>
      </c>
      <c r="Z109" s="20" t="s">
        <v>68</v>
      </c>
      <c r="AA109" s="20" t="s">
        <v>43</v>
      </c>
      <c r="AB109" s="20" t="s">
        <v>56</v>
      </c>
      <c r="AC109" s="20" t="s">
        <v>633</v>
      </c>
      <c r="AD109" s="20" t="s">
        <v>654</v>
      </c>
      <c r="AE109" s="20" t="s">
        <v>655</v>
      </c>
      <c r="AF109" s="20" t="s">
        <v>378</v>
      </c>
      <c r="AG109" s="20" t="s">
        <v>641</v>
      </c>
      <c r="AH109" s="21">
        <v>46203</v>
      </c>
    </row>
    <row r="110" spans="1:92" s="12" customFormat="1" ht="409.5" x14ac:dyDescent="0.25">
      <c r="A110" s="17">
        <f t="shared" si="5"/>
        <v>104</v>
      </c>
      <c r="B110" s="20" t="s">
        <v>38</v>
      </c>
      <c r="C110" s="20" t="s">
        <v>88</v>
      </c>
      <c r="D110" s="20" t="s">
        <v>656</v>
      </c>
      <c r="E110" s="20" t="s">
        <v>657</v>
      </c>
      <c r="F110" s="20" t="s">
        <v>658</v>
      </c>
      <c r="G110" s="20" t="s">
        <v>43</v>
      </c>
      <c r="H110" s="20" t="s">
        <v>659</v>
      </c>
      <c r="I110" s="20" t="s">
        <v>45</v>
      </c>
      <c r="J110" s="21">
        <f t="shared" si="6"/>
        <v>46203</v>
      </c>
      <c r="K110" s="20" t="s">
        <v>274</v>
      </c>
      <c r="L110" s="20" t="s">
        <v>274</v>
      </c>
      <c r="M110" s="20" t="s">
        <v>48</v>
      </c>
      <c r="N110" s="20" t="s">
        <v>52</v>
      </c>
      <c r="O110" s="20" t="s">
        <v>660</v>
      </c>
      <c r="P110" s="22"/>
      <c r="Q110" s="20" t="s">
        <v>268</v>
      </c>
      <c r="R110" s="20" t="s">
        <v>43</v>
      </c>
      <c r="S110" s="20" t="s">
        <v>53</v>
      </c>
      <c r="T110" s="20" t="s">
        <v>226</v>
      </c>
      <c r="U110" s="33"/>
      <c r="V110" s="20" t="s">
        <v>68</v>
      </c>
      <c r="W110" s="33"/>
      <c r="X110" s="20" t="s">
        <v>68</v>
      </c>
      <c r="Y110" s="33"/>
      <c r="Z110" s="20" t="s">
        <v>68</v>
      </c>
      <c r="AA110" s="20" t="s">
        <v>43</v>
      </c>
      <c r="AB110" s="20" t="s">
        <v>56</v>
      </c>
      <c r="AC110" s="20" t="s">
        <v>633</v>
      </c>
      <c r="AD110" s="20" t="s">
        <v>654</v>
      </c>
      <c r="AE110" s="20" t="s">
        <v>655</v>
      </c>
      <c r="AF110" s="20" t="s">
        <v>378</v>
      </c>
      <c r="AG110" s="20" t="s">
        <v>661</v>
      </c>
      <c r="AH110" s="21">
        <v>46203</v>
      </c>
    </row>
    <row r="111" spans="1:92" s="12" customFormat="1" ht="357" x14ac:dyDescent="0.25">
      <c r="A111" s="17">
        <f t="shared" si="5"/>
        <v>105</v>
      </c>
      <c r="B111" s="20" t="s">
        <v>38</v>
      </c>
      <c r="C111" s="20" t="s">
        <v>70</v>
      </c>
      <c r="D111" s="20" t="s">
        <v>40</v>
      </c>
      <c r="E111" s="20" t="s">
        <v>636</v>
      </c>
      <c r="F111" s="20" t="s">
        <v>637</v>
      </c>
      <c r="G111" s="20" t="s">
        <v>43</v>
      </c>
      <c r="H111" s="20" t="s">
        <v>662</v>
      </c>
      <c r="I111" s="20" t="s">
        <v>45</v>
      </c>
      <c r="J111" s="21">
        <f t="shared" si="6"/>
        <v>46203</v>
      </c>
      <c r="K111" s="20" t="s">
        <v>274</v>
      </c>
      <c r="L111" s="20" t="s">
        <v>274</v>
      </c>
      <c r="M111" s="20" t="s">
        <v>48</v>
      </c>
      <c r="N111" s="20" t="s">
        <v>49</v>
      </c>
      <c r="O111" s="20" t="s">
        <v>631</v>
      </c>
      <c r="P111" s="23" t="s">
        <v>446</v>
      </c>
      <c r="Q111" s="20" t="s">
        <v>75</v>
      </c>
      <c r="R111" s="20" t="s">
        <v>43</v>
      </c>
      <c r="S111" s="20" t="s">
        <v>53</v>
      </c>
      <c r="T111" s="20" t="s">
        <v>54</v>
      </c>
      <c r="U111" s="33">
        <v>2</v>
      </c>
      <c r="V111" s="20" t="s">
        <v>68</v>
      </c>
      <c r="W111" s="33">
        <v>2</v>
      </c>
      <c r="X111" s="20" t="s">
        <v>237</v>
      </c>
      <c r="Y111" s="33">
        <v>1</v>
      </c>
      <c r="Z111" s="20" t="s">
        <v>68</v>
      </c>
      <c r="AA111" s="20" t="s">
        <v>43</v>
      </c>
      <c r="AB111" s="20" t="s">
        <v>56</v>
      </c>
      <c r="AC111" s="20" t="s">
        <v>633</v>
      </c>
      <c r="AD111" s="20" t="s">
        <v>639</v>
      </c>
      <c r="AE111" s="20" t="s">
        <v>640</v>
      </c>
      <c r="AF111" s="20" t="s">
        <v>378</v>
      </c>
      <c r="AG111" s="20" t="s">
        <v>661</v>
      </c>
      <c r="AH111" s="21">
        <v>46203</v>
      </c>
    </row>
    <row r="112" spans="1:92" s="12" customFormat="1" ht="409.5" x14ac:dyDescent="0.25">
      <c r="A112" s="17">
        <f t="shared" si="5"/>
        <v>106</v>
      </c>
      <c r="B112" s="20" t="s">
        <v>38</v>
      </c>
      <c r="C112" s="20" t="s">
        <v>92</v>
      </c>
      <c r="D112" s="20" t="s">
        <v>40</v>
      </c>
      <c r="E112" s="20" t="s">
        <v>663</v>
      </c>
      <c r="F112" s="20" t="s">
        <v>664</v>
      </c>
      <c r="G112" s="20" t="s">
        <v>43</v>
      </c>
      <c r="H112" s="20" t="s">
        <v>665</v>
      </c>
      <c r="I112" s="20" t="s">
        <v>248</v>
      </c>
      <c r="J112" s="21">
        <f t="shared" si="6"/>
        <v>46203</v>
      </c>
      <c r="K112" s="20" t="s">
        <v>274</v>
      </c>
      <c r="L112" s="20" t="s">
        <v>274</v>
      </c>
      <c r="M112" s="20" t="s">
        <v>48</v>
      </c>
      <c r="N112" s="20" t="s">
        <v>49</v>
      </c>
      <c r="O112" s="20" t="s">
        <v>631</v>
      </c>
      <c r="P112" s="23" t="s">
        <v>666</v>
      </c>
      <c r="Q112" s="20" t="s">
        <v>75</v>
      </c>
      <c r="R112" s="20" t="s">
        <v>43</v>
      </c>
      <c r="S112" s="20" t="s">
        <v>53</v>
      </c>
      <c r="T112" s="20" t="s">
        <v>54</v>
      </c>
      <c r="U112" s="33">
        <v>2</v>
      </c>
      <c r="V112" s="20" t="s">
        <v>237</v>
      </c>
      <c r="W112" s="33">
        <v>1</v>
      </c>
      <c r="X112" s="20" t="s">
        <v>68</v>
      </c>
      <c r="Y112" s="33">
        <v>2</v>
      </c>
      <c r="Z112" s="20" t="s">
        <v>68</v>
      </c>
      <c r="AA112" s="20" t="s">
        <v>43</v>
      </c>
      <c r="AB112" s="20" t="s">
        <v>56</v>
      </c>
      <c r="AC112" s="20" t="s">
        <v>667</v>
      </c>
      <c r="AD112" s="20" t="s">
        <v>668</v>
      </c>
      <c r="AE112" s="20" t="s">
        <v>669</v>
      </c>
      <c r="AF112" s="20" t="s">
        <v>378</v>
      </c>
      <c r="AG112" s="20" t="s">
        <v>661</v>
      </c>
      <c r="AH112" s="21">
        <v>46203</v>
      </c>
    </row>
    <row r="113" spans="1:34" s="12" customFormat="1" ht="369.75" x14ac:dyDescent="0.25">
      <c r="A113" s="17">
        <f t="shared" si="5"/>
        <v>107</v>
      </c>
      <c r="B113" s="20" t="s">
        <v>38</v>
      </c>
      <c r="C113" s="20" t="s">
        <v>106</v>
      </c>
      <c r="D113" s="20" t="s">
        <v>40</v>
      </c>
      <c r="E113" s="20" t="s">
        <v>670</v>
      </c>
      <c r="F113" s="20" t="s">
        <v>671</v>
      </c>
      <c r="G113" s="20" t="s">
        <v>43</v>
      </c>
      <c r="H113" s="20" t="s">
        <v>672</v>
      </c>
      <c r="I113" s="20" t="s">
        <v>248</v>
      </c>
      <c r="J113" s="21">
        <f t="shared" si="6"/>
        <v>46203</v>
      </c>
      <c r="K113" s="20" t="s">
        <v>274</v>
      </c>
      <c r="L113" s="20" t="s">
        <v>274</v>
      </c>
      <c r="M113" s="20" t="s">
        <v>48</v>
      </c>
      <c r="N113" s="20" t="s">
        <v>49</v>
      </c>
      <c r="O113" s="20" t="s">
        <v>631</v>
      </c>
      <c r="P113" s="23" t="s">
        <v>673</v>
      </c>
      <c r="Q113" s="20" t="s">
        <v>75</v>
      </c>
      <c r="R113" s="20" t="s">
        <v>43</v>
      </c>
      <c r="S113" s="20" t="s">
        <v>53</v>
      </c>
      <c r="T113" s="20" t="s">
        <v>54</v>
      </c>
      <c r="U113" s="33"/>
      <c r="V113" s="20" t="s">
        <v>68</v>
      </c>
      <c r="W113" s="33"/>
      <c r="X113" s="20" t="s">
        <v>55</v>
      </c>
      <c r="Y113" s="33"/>
      <c r="Z113" s="20" t="s">
        <v>68</v>
      </c>
      <c r="AA113" s="20" t="s">
        <v>43</v>
      </c>
      <c r="AB113" s="20" t="s">
        <v>56</v>
      </c>
      <c r="AC113" s="20" t="s">
        <v>667</v>
      </c>
      <c r="AD113" s="20" t="s">
        <v>674</v>
      </c>
      <c r="AE113" s="20" t="s">
        <v>675</v>
      </c>
      <c r="AF113" s="20" t="s">
        <v>378</v>
      </c>
      <c r="AG113" s="20" t="s">
        <v>661</v>
      </c>
      <c r="AH113" s="21">
        <v>46203</v>
      </c>
    </row>
    <row r="114" spans="1:34" s="12" customFormat="1" ht="409.5" x14ac:dyDescent="0.25">
      <c r="A114" s="17">
        <f t="shared" si="5"/>
        <v>108</v>
      </c>
      <c r="B114" s="20" t="s">
        <v>38</v>
      </c>
      <c r="C114" s="20" t="s">
        <v>106</v>
      </c>
      <c r="D114" s="20" t="s">
        <v>40</v>
      </c>
      <c r="E114" s="20" t="s">
        <v>676</v>
      </c>
      <c r="F114" s="20" t="s">
        <v>677</v>
      </c>
      <c r="G114" s="20" t="s">
        <v>43</v>
      </c>
      <c r="H114" s="20" t="s">
        <v>672</v>
      </c>
      <c r="I114" s="20" t="s">
        <v>248</v>
      </c>
      <c r="J114" s="21">
        <f t="shared" si="6"/>
        <v>46203</v>
      </c>
      <c r="K114" s="20" t="s">
        <v>274</v>
      </c>
      <c r="L114" s="20" t="s">
        <v>274</v>
      </c>
      <c r="M114" s="20" t="s">
        <v>48</v>
      </c>
      <c r="N114" s="20" t="s">
        <v>49</v>
      </c>
      <c r="O114" s="20" t="s">
        <v>631</v>
      </c>
      <c r="P114" s="23" t="s">
        <v>446</v>
      </c>
      <c r="Q114" s="20" t="s">
        <v>75</v>
      </c>
      <c r="R114" s="20" t="s">
        <v>43</v>
      </c>
      <c r="S114" s="20" t="s">
        <v>53</v>
      </c>
      <c r="T114" s="20" t="s">
        <v>54</v>
      </c>
      <c r="U114" s="33"/>
      <c r="V114" s="20" t="s">
        <v>68</v>
      </c>
      <c r="W114" s="33"/>
      <c r="X114" s="20" t="s">
        <v>55</v>
      </c>
      <c r="Y114" s="33"/>
      <c r="Z114" s="20" t="s">
        <v>68</v>
      </c>
      <c r="AA114" s="20" t="s">
        <v>43</v>
      </c>
      <c r="AB114" s="20" t="s">
        <v>56</v>
      </c>
      <c r="AC114" s="20" t="s">
        <v>667</v>
      </c>
      <c r="AD114" s="20" t="s">
        <v>674</v>
      </c>
      <c r="AE114" s="20" t="s">
        <v>678</v>
      </c>
      <c r="AF114" s="20" t="s">
        <v>378</v>
      </c>
      <c r="AG114" s="20" t="s">
        <v>661</v>
      </c>
      <c r="AH114" s="21">
        <v>46203</v>
      </c>
    </row>
    <row r="115" spans="1:34" s="12" customFormat="1" ht="331.5" x14ac:dyDescent="0.25">
      <c r="A115" s="17">
        <f t="shared" si="5"/>
        <v>109</v>
      </c>
      <c r="B115" s="20" t="s">
        <v>38</v>
      </c>
      <c r="C115" s="20" t="s">
        <v>100</v>
      </c>
      <c r="D115" s="20" t="s">
        <v>679</v>
      </c>
      <c r="E115" s="20" t="s">
        <v>680</v>
      </c>
      <c r="F115" s="20" t="s">
        <v>681</v>
      </c>
      <c r="G115" s="20" t="s">
        <v>53</v>
      </c>
      <c r="H115" s="20" t="s">
        <v>314</v>
      </c>
      <c r="I115" s="20" t="s">
        <v>252</v>
      </c>
      <c r="J115" s="21">
        <f t="shared" si="6"/>
        <v>46203</v>
      </c>
      <c r="K115" s="20" t="s">
        <v>274</v>
      </c>
      <c r="L115" s="20" t="s">
        <v>274</v>
      </c>
      <c r="M115" s="20" t="s">
        <v>48</v>
      </c>
      <c r="N115" s="20" t="s">
        <v>65</v>
      </c>
      <c r="O115" s="20" t="s">
        <v>631</v>
      </c>
      <c r="P115" s="23" t="s">
        <v>446</v>
      </c>
      <c r="Q115" s="20" t="s">
        <v>75</v>
      </c>
      <c r="R115" s="20" t="s">
        <v>43</v>
      </c>
      <c r="S115" s="20" t="s">
        <v>53</v>
      </c>
      <c r="T115" s="20" t="s">
        <v>54</v>
      </c>
      <c r="U115" s="33">
        <v>2</v>
      </c>
      <c r="V115" s="20" t="s">
        <v>55</v>
      </c>
      <c r="W115" s="33">
        <v>3</v>
      </c>
      <c r="X115" s="20" t="s">
        <v>68</v>
      </c>
      <c r="Y115" s="33">
        <v>2</v>
      </c>
      <c r="Z115" s="20" t="s">
        <v>68</v>
      </c>
      <c r="AA115" s="20" t="s">
        <v>43</v>
      </c>
      <c r="AB115" s="20" t="s">
        <v>56</v>
      </c>
      <c r="AC115" s="20" t="s">
        <v>667</v>
      </c>
      <c r="AD115" s="20" t="s">
        <v>668</v>
      </c>
      <c r="AE115" s="20" t="s">
        <v>682</v>
      </c>
      <c r="AF115" s="20" t="s">
        <v>378</v>
      </c>
      <c r="AG115" s="20" t="s">
        <v>683</v>
      </c>
      <c r="AH115" s="21">
        <v>46203</v>
      </c>
    </row>
    <row r="116" spans="1:34" s="12" customFormat="1" ht="382.5" x14ac:dyDescent="0.25">
      <c r="A116" s="17">
        <f t="shared" si="5"/>
        <v>110</v>
      </c>
      <c r="B116" s="20" t="s">
        <v>38</v>
      </c>
      <c r="C116" s="20" t="s">
        <v>86</v>
      </c>
      <c r="D116" s="20" t="s">
        <v>40</v>
      </c>
      <c r="E116" s="20" t="s">
        <v>684</v>
      </c>
      <c r="F116" s="20" t="s">
        <v>685</v>
      </c>
      <c r="G116" s="20" t="s">
        <v>43</v>
      </c>
      <c r="H116" s="20" t="s">
        <v>686</v>
      </c>
      <c r="I116" s="20" t="s">
        <v>45</v>
      </c>
      <c r="J116" s="21">
        <f t="shared" si="6"/>
        <v>46203</v>
      </c>
      <c r="K116" s="20" t="s">
        <v>274</v>
      </c>
      <c r="L116" s="20" t="s">
        <v>274</v>
      </c>
      <c r="M116" s="20" t="s">
        <v>48</v>
      </c>
      <c r="N116" s="20" t="s">
        <v>49</v>
      </c>
      <c r="O116" s="20" t="s">
        <v>631</v>
      </c>
      <c r="P116" s="23" t="s">
        <v>687</v>
      </c>
      <c r="Q116" s="20" t="s">
        <v>75</v>
      </c>
      <c r="R116" s="20" t="s">
        <v>43</v>
      </c>
      <c r="S116" s="20" t="s">
        <v>53</v>
      </c>
      <c r="T116" s="20" t="s">
        <v>54</v>
      </c>
      <c r="U116" s="33">
        <v>2</v>
      </c>
      <c r="V116" s="20" t="s">
        <v>55</v>
      </c>
      <c r="W116" s="33">
        <v>3</v>
      </c>
      <c r="X116" s="20" t="s">
        <v>68</v>
      </c>
      <c r="Y116" s="33">
        <v>2</v>
      </c>
      <c r="Z116" s="20" t="s">
        <v>68</v>
      </c>
      <c r="AA116" s="20" t="s">
        <v>43</v>
      </c>
      <c r="AB116" s="20" t="s">
        <v>56</v>
      </c>
      <c r="AC116" s="20" t="s">
        <v>667</v>
      </c>
      <c r="AD116" s="20" t="s">
        <v>668</v>
      </c>
      <c r="AE116" s="20" t="s">
        <v>688</v>
      </c>
      <c r="AF116" s="20" t="s">
        <v>378</v>
      </c>
      <c r="AG116" s="20" t="s">
        <v>683</v>
      </c>
      <c r="AH116" s="21">
        <v>46203</v>
      </c>
    </row>
    <row r="117" spans="1:34" s="12" customFormat="1" ht="409.5" x14ac:dyDescent="0.25">
      <c r="A117" s="17">
        <f t="shared" si="5"/>
        <v>111</v>
      </c>
      <c r="B117" s="20" t="s">
        <v>38</v>
      </c>
      <c r="C117" s="20" t="s">
        <v>86</v>
      </c>
      <c r="D117" s="20" t="s">
        <v>40</v>
      </c>
      <c r="E117" s="20" t="s">
        <v>689</v>
      </c>
      <c r="F117" s="20" t="s">
        <v>690</v>
      </c>
      <c r="G117" s="20" t="s">
        <v>43</v>
      </c>
      <c r="H117" s="20" t="s">
        <v>686</v>
      </c>
      <c r="I117" s="20" t="s">
        <v>45</v>
      </c>
      <c r="J117" s="21">
        <f t="shared" si="6"/>
        <v>46203</v>
      </c>
      <c r="K117" s="20" t="s">
        <v>274</v>
      </c>
      <c r="L117" s="20" t="s">
        <v>274</v>
      </c>
      <c r="M117" s="20" t="s">
        <v>48</v>
      </c>
      <c r="N117" s="20" t="s">
        <v>49</v>
      </c>
      <c r="O117" s="20" t="s">
        <v>631</v>
      </c>
      <c r="P117" s="23" t="s">
        <v>687</v>
      </c>
      <c r="Q117" s="20" t="s">
        <v>75</v>
      </c>
      <c r="R117" s="20" t="s">
        <v>43</v>
      </c>
      <c r="S117" s="20" t="s">
        <v>53</v>
      </c>
      <c r="T117" s="20" t="s">
        <v>54</v>
      </c>
      <c r="U117" s="33">
        <v>2</v>
      </c>
      <c r="V117" s="20" t="s">
        <v>55</v>
      </c>
      <c r="W117" s="33">
        <v>3</v>
      </c>
      <c r="X117" s="20" t="s">
        <v>68</v>
      </c>
      <c r="Y117" s="33">
        <v>2</v>
      </c>
      <c r="Z117" s="20" t="s">
        <v>68</v>
      </c>
      <c r="AA117" s="20" t="s">
        <v>43</v>
      </c>
      <c r="AB117" s="20" t="s">
        <v>56</v>
      </c>
      <c r="AC117" s="20" t="s">
        <v>667</v>
      </c>
      <c r="AD117" s="20" t="s">
        <v>668</v>
      </c>
      <c r="AE117" s="20" t="s">
        <v>691</v>
      </c>
      <c r="AF117" s="20" t="s">
        <v>378</v>
      </c>
      <c r="AG117" s="20" t="s">
        <v>683</v>
      </c>
      <c r="AH117" s="21">
        <v>46203</v>
      </c>
    </row>
    <row r="118" spans="1:34" s="12" customFormat="1" ht="409.5" x14ac:dyDescent="0.25">
      <c r="A118" s="17">
        <f t="shared" si="5"/>
        <v>112</v>
      </c>
      <c r="B118" s="20" t="s">
        <v>38</v>
      </c>
      <c r="C118" s="20" t="s">
        <v>86</v>
      </c>
      <c r="D118" s="20" t="s">
        <v>40</v>
      </c>
      <c r="E118" s="20" t="s">
        <v>692</v>
      </c>
      <c r="F118" s="20" t="s">
        <v>693</v>
      </c>
      <c r="G118" s="20" t="s">
        <v>43</v>
      </c>
      <c r="H118" s="20" t="s">
        <v>686</v>
      </c>
      <c r="I118" s="20" t="s">
        <v>45</v>
      </c>
      <c r="J118" s="21">
        <f t="shared" si="6"/>
        <v>46203</v>
      </c>
      <c r="K118" s="20" t="s">
        <v>274</v>
      </c>
      <c r="L118" s="20" t="s">
        <v>274</v>
      </c>
      <c r="M118" s="20" t="s">
        <v>48</v>
      </c>
      <c r="N118" s="20" t="s">
        <v>49</v>
      </c>
      <c r="O118" s="20" t="s">
        <v>631</v>
      </c>
      <c r="P118" s="23" t="s">
        <v>687</v>
      </c>
      <c r="Q118" s="20" t="s">
        <v>75</v>
      </c>
      <c r="R118" s="20" t="s">
        <v>43</v>
      </c>
      <c r="S118" s="20" t="s">
        <v>53</v>
      </c>
      <c r="T118" s="20" t="s">
        <v>54</v>
      </c>
      <c r="U118" s="33">
        <v>2</v>
      </c>
      <c r="V118" s="20" t="s">
        <v>55</v>
      </c>
      <c r="W118" s="33">
        <v>3</v>
      </c>
      <c r="X118" s="20" t="s">
        <v>68</v>
      </c>
      <c r="Y118" s="33">
        <v>2</v>
      </c>
      <c r="Z118" s="20" t="s">
        <v>68</v>
      </c>
      <c r="AA118" s="20" t="s">
        <v>43</v>
      </c>
      <c r="AB118" s="20" t="s">
        <v>56</v>
      </c>
      <c r="AC118" s="20" t="s">
        <v>667</v>
      </c>
      <c r="AD118" s="20" t="s">
        <v>668</v>
      </c>
      <c r="AE118" s="20" t="s">
        <v>694</v>
      </c>
      <c r="AF118" s="20" t="s">
        <v>378</v>
      </c>
      <c r="AG118" s="20" t="s">
        <v>683</v>
      </c>
      <c r="AH118" s="21">
        <v>46203</v>
      </c>
    </row>
    <row r="119" spans="1:34" s="12" customFormat="1" ht="293.25" x14ac:dyDescent="0.25">
      <c r="A119" s="17">
        <f t="shared" si="5"/>
        <v>113</v>
      </c>
      <c r="B119" s="20" t="s">
        <v>38</v>
      </c>
      <c r="C119" s="20" t="s">
        <v>106</v>
      </c>
      <c r="D119" s="20" t="s">
        <v>40</v>
      </c>
      <c r="E119" s="20" t="s">
        <v>695</v>
      </c>
      <c r="F119" s="20" t="s">
        <v>696</v>
      </c>
      <c r="G119" s="20" t="s">
        <v>43</v>
      </c>
      <c r="H119" s="20" t="s">
        <v>686</v>
      </c>
      <c r="I119" s="20" t="s">
        <v>45</v>
      </c>
      <c r="J119" s="21">
        <f t="shared" si="6"/>
        <v>46203</v>
      </c>
      <c r="K119" s="20" t="s">
        <v>274</v>
      </c>
      <c r="L119" s="20" t="s">
        <v>274</v>
      </c>
      <c r="M119" s="20" t="s">
        <v>48</v>
      </c>
      <c r="N119" s="20" t="s">
        <v>49</v>
      </c>
      <c r="O119" s="20" t="s">
        <v>631</v>
      </c>
      <c r="P119" s="23" t="s">
        <v>446</v>
      </c>
      <c r="Q119" s="20" t="s">
        <v>75</v>
      </c>
      <c r="R119" s="20" t="s">
        <v>43</v>
      </c>
      <c r="S119" s="20" t="s">
        <v>53</v>
      </c>
      <c r="T119" s="20" t="s">
        <v>54</v>
      </c>
      <c r="U119" s="33">
        <v>2</v>
      </c>
      <c r="V119" s="20" t="s">
        <v>55</v>
      </c>
      <c r="W119" s="33">
        <v>3</v>
      </c>
      <c r="X119" s="20" t="s">
        <v>68</v>
      </c>
      <c r="Y119" s="33">
        <v>2</v>
      </c>
      <c r="Z119" s="20" t="s">
        <v>68</v>
      </c>
      <c r="AA119" s="20" t="s">
        <v>43</v>
      </c>
      <c r="AB119" s="20" t="s">
        <v>231</v>
      </c>
      <c r="AC119" s="20" t="s">
        <v>667</v>
      </c>
      <c r="AD119" s="20" t="s">
        <v>668</v>
      </c>
      <c r="AE119" s="20" t="s">
        <v>697</v>
      </c>
      <c r="AF119" s="20" t="s">
        <v>378</v>
      </c>
      <c r="AG119" s="20" t="s">
        <v>683</v>
      </c>
      <c r="AH119" s="21">
        <v>46203</v>
      </c>
    </row>
    <row r="120" spans="1:34" s="12" customFormat="1" ht="306" x14ac:dyDescent="0.25">
      <c r="A120" s="17">
        <f t="shared" si="5"/>
        <v>114</v>
      </c>
      <c r="B120" s="20" t="s">
        <v>38</v>
      </c>
      <c r="C120" s="20" t="s">
        <v>106</v>
      </c>
      <c r="D120" s="20" t="s">
        <v>40</v>
      </c>
      <c r="E120" s="20" t="s">
        <v>698</v>
      </c>
      <c r="F120" s="20" t="s">
        <v>699</v>
      </c>
      <c r="G120" s="20" t="s">
        <v>43</v>
      </c>
      <c r="H120" s="20" t="s">
        <v>686</v>
      </c>
      <c r="I120" s="20" t="s">
        <v>45</v>
      </c>
      <c r="J120" s="21">
        <f t="shared" si="6"/>
        <v>46203</v>
      </c>
      <c r="K120" s="20" t="s">
        <v>274</v>
      </c>
      <c r="L120" s="20" t="s">
        <v>274</v>
      </c>
      <c r="M120" s="20" t="s">
        <v>48</v>
      </c>
      <c r="N120" s="20" t="s">
        <v>49</v>
      </c>
      <c r="O120" s="20" t="s">
        <v>631</v>
      </c>
      <c r="P120" s="23" t="s">
        <v>446</v>
      </c>
      <c r="Q120" s="20" t="s">
        <v>75</v>
      </c>
      <c r="R120" s="20" t="s">
        <v>43</v>
      </c>
      <c r="S120" s="20" t="s">
        <v>53</v>
      </c>
      <c r="T120" s="20" t="s">
        <v>54</v>
      </c>
      <c r="U120" s="33">
        <v>2</v>
      </c>
      <c r="V120" s="20" t="s">
        <v>55</v>
      </c>
      <c r="W120" s="33">
        <v>3</v>
      </c>
      <c r="X120" s="20" t="s">
        <v>68</v>
      </c>
      <c r="Y120" s="33">
        <v>2</v>
      </c>
      <c r="Z120" s="20" t="s">
        <v>68</v>
      </c>
      <c r="AA120" s="20" t="s">
        <v>43</v>
      </c>
      <c r="AB120" s="20" t="s">
        <v>231</v>
      </c>
      <c r="AC120" s="20" t="s">
        <v>667</v>
      </c>
      <c r="AD120" s="20" t="s">
        <v>668</v>
      </c>
      <c r="AE120" s="20" t="s">
        <v>700</v>
      </c>
      <c r="AF120" s="20" t="s">
        <v>378</v>
      </c>
      <c r="AG120" s="20" t="s">
        <v>661</v>
      </c>
      <c r="AH120" s="21">
        <v>46203</v>
      </c>
    </row>
    <row r="121" spans="1:34" s="12" customFormat="1" ht="229.5" x14ac:dyDescent="0.25">
      <c r="A121" s="17">
        <f t="shared" si="5"/>
        <v>115</v>
      </c>
      <c r="B121" s="20" t="s">
        <v>38</v>
      </c>
      <c r="C121" s="20" t="s">
        <v>86</v>
      </c>
      <c r="D121" s="20" t="s">
        <v>40</v>
      </c>
      <c r="E121" s="20" t="s">
        <v>701</v>
      </c>
      <c r="F121" s="20" t="s">
        <v>702</v>
      </c>
      <c r="G121" s="20" t="s">
        <v>43</v>
      </c>
      <c r="H121" s="20" t="s">
        <v>686</v>
      </c>
      <c r="I121" s="20" t="s">
        <v>45</v>
      </c>
      <c r="J121" s="21">
        <f t="shared" si="6"/>
        <v>46203</v>
      </c>
      <c r="K121" s="20" t="s">
        <v>274</v>
      </c>
      <c r="L121" s="20" t="s">
        <v>274</v>
      </c>
      <c r="M121" s="20" t="s">
        <v>48</v>
      </c>
      <c r="N121" s="20" t="s">
        <v>49</v>
      </c>
      <c r="O121" s="20" t="s">
        <v>631</v>
      </c>
      <c r="P121" s="23" t="s">
        <v>446</v>
      </c>
      <c r="Q121" s="20" t="s">
        <v>75</v>
      </c>
      <c r="R121" s="20" t="s">
        <v>43</v>
      </c>
      <c r="S121" s="20" t="s">
        <v>53</v>
      </c>
      <c r="T121" s="20" t="s">
        <v>54</v>
      </c>
      <c r="U121" s="33">
        <v>2</v>
      </c>
      <c r="V121" s="20" t="s">
        <v>55</v>
      </c>
      <c r="W121" s="33">
        <v>3</v>
      </c>
      <c r="X121" s="20" t="s">
        <v>68</v>
      </c>
      <c r="Y121" s="33">
        <v>2</v>
      </c>
      <c r="Z121" s="20" t="s">
        <v>68</v>
      </c>
      <c r="AA121" s="20" t="s">
        <v>43</v>
      </c>
      <c r="AB121" s="20" t="s">
        <v>231</v>
      </c>
      <c r="AC121" s="20" t="s">
        <v>667</v>
      </c>
      <c r="AD121" s="20" t="s">
        <v>668</v>
      </c>
      <c r="AE121" s="20" t="s">
        <v>703</v>
      </c>
      <c r="AF121" s="20" t="s">
        <v>378</v>
      </c>
      <c r="AG121" s="20" t="s">
        <v>704</v>
      </c>
      <c r="AH121" s="21">
        <v>46203</v>
      </c>
    </row>
    <row r="122" spans="1:34" s="12" customFormat="1" ht="357" x14ac:dyDescent="0.25">
      <c r="A122" s="17">
        <f t="shared" si="5"/>
        <v>116</v>
      </c>
      <c r="B122" s="20" t="s">
        <v>38</v>
      </c>
      <c r="C122" s="20" t="s">
        <v>70</v>
      </c>
      <c r="D122" s="20" t="s">
        <v>40</v>
      </c>
      <c r="E122" s="20" t="s">
        <v>705</v>
      </c>
      <c r="F122" s="20" t="s">
        <v>706</v>
      </c>
      <c r="G122" s="20" t="s">
        <v>43</v>
      </c>
      <c r="H122" s="20" t="s">
        <v>686</v>
      </c>
      <c r="I122" s="20" t="s">
        <v>45</v>
      </c>
      <c r="J122" s="21">
        <f t="shared" si="6"/>
        <v>46203</v>
      </c>
      <c r="K122" s="20" t="s">
        <v>274</v>
      </c>
      <c r="L122" s="20" t="s">
        <v>274</v>
      </c>
      <c r="M122" s="20" t="s">
        <v>48</v>
      </c>
      <c r="N122" s="20" t="s">
        <v>49</v>
      </c>
      <c r="O122" s="20" t="s">
        <v>631</v>
      </c>
      <c r="P122" s="23" t="s">
        <v>446</v>
      </c>
      <c r="Q122" s="20" t="s">
        <v>75</v>
      </c>
      <c r="R122" s="20" t="s">
        <v>43</v>
      </c>
      <c r="S122" s="20" t="s">
        <v>53</v>
      </c>
      <c r="T122" s="20" t="s">
        <v>54</v>
      </c>
      <c r="U122" s="33">
        <v>2</v>
      </c>
      <c r="V122" s="20" t="s">
        <v>55</v>
      </c>
      <c r="W122" s="33">
        <v>3</v>
      </c>
      <c r="X122" s="20" t="s">
        <v>68</v>
      </c>
      <c r="Y122" s="33">
        <v>2</v>
      </c>
      <c r="Z122" s="20" t="s">
        <v>68</v>
      </c>
      <c r="AA122" s="20" t="s">
        <v>43</v>
      </c>
      <c r="AB122" s="20" t="s">
        <v>231</v>
      </c>
      <c r="AC122" s="20" t="s">
        <v>667</v>
      </c>
      <c r="AD122" s="20" t="s">
        <v>668</v>
      </c>
      <c r="AE122" s="20" t="s">
        <v>707</v>
      </c>
      <c r="AF122" s="20" t="s">
        <v>378</v>
      </c>
      <c r="AG122" s="20" t="s">
        <v>704</v>
      </c>
      <c r="AH122" s="21">
        <v>46203</v>
      </c>
    </row>
    <row r="123" spans="1:34" s="12" customFormat="1" ht="409.5" x14ac:dyDescent="0.25">
      <c r="A123" s="17">
        <f t="shared" si="5"/>
        <v>117</v>
      </c>
      <c r="B123" s="20" t="s">
        <v>38</v>
      </c>
      <c r="C123" s="20" t="s">
        <v>100</v>
      </c>
      <c r="D123" s="20" t="s">
        <v>40</v>
      </c>
      <c r="E123" s="20" t="s">
        <v>708</v>
      </c>
      <c r="F123" s="20" t="s">
        <v>709</v>
      </c>
      <c r="G123" s="20" t="s">
        <v>43</v>
      </c>
      <c r="H123" s="20" t="s">
        <v>710</v>
      </c>
      <c r="I123" s="20" t="s">
        <v>45</v>
      </c>
      <c r="J123" s="21">
        <f t="shared" si="6"/>
        <v>46203</v>
      </c>
      <c r="K123" s="20" t="s">
        <v>274</v>
      </c>
      <c r="L123" s="20" t="s">
        <v>274</v>
      </c>
      <c r="M123" s="20" t="s">
        <v>48</v>
      </c>
      <c r="N123" s="20" t="s">
        <v>65</v>
      </c>
      <c r="O123" s="20"/>
      <c r="P123" s="23" t="s">
        <v>711</v>
      </c>
      <c r="Q123" s="20" t="s">
        <v>82</v>
      </c>
      <c r="R123" s="20" t="s">
        <v>43</v>
      </c>
      <c r="S123" s="20" t="s">
        <v>53</v>
      </c>
      <c r="T123" s="20" t="s">
        <v>54</v>
      </c>
      <c r="U123" s="33"/>
      <c r="V123" s="20" t="s">
        <v>55</v>
      </c>
      <c r="W123" s="33"/>
      <c r="X123" s="20" t="s">
        <v>68</v>
      </c>
      <c r="Y123" s="33"/>
      <c r="Z123" s="20" t="s">
        <v>68</v>
      </c>
      <c r="AA123" s="20" t="s">
        <v>43</v>
      </c>
      <c r="AB123" s="20" t="s">
        <v>56</v>
      </c>
      <c r="AC123" s="20" t="s">
        <v>633</v>
      </c>
      <c r="AD123" s="20" t="s">
        <v>712</v>
      </c>
      <c r="AE123" s="20" t="s">
        <v>713</v>
      </c>
      <c r="AF123" s="20" t="s">
        <v>300</v>
      </c>
      <c r="AG123" s="20" t="s">
        <v>714</v>
      </c>
      <c r="AH123" s="21">
        <v>46203</v>
      </c>
    </row>
    <row r="124" spans="1:34" s="12" customFormat="1" ht="178.5" x14ac:dyDescent="0.25">
      <c r="A124" s="17">
        <f t="shared" si="5"/>
        <v>118</v>
      </c>
      <c r="B124" s="20" t="s">
        <v>38</v>
      </c>
      <c r="C124" s="20" t="s">
        <v>715</v>
      </c>
      <c r="D124" s="20" t="s">
        <v>40</v>
      </c>
      <c r="E124" s="20" t="s">
        <v>716</v>
      </c>
      <c r="F124" s="20" t="s">
        <v>717</v>
      </c>
      <c r="G124" s="20" t="s">
        <v>43</v>
      </c>
      <c r="H124" s="20">
        <v>330</v>
      </c>
      <c r="I124" s="20" t="s">
        <v>263</v>
      </c>
      <c r="J124" s="21">
        <f t="shared" si="6"/>
        <v>46203</v>
      </c>
      <c r="K124" s="20" t="s">
        <v>274</v>
      </c>
      <c r="L124" s="20" t="s">
        <v>274</v>
      </c>
      <c r="M124" s="20" t="s">
        <v>48</v>
      </c>
      <c r="N124" s="20" t="s">
        <v>65</v>
      </c>
      <c r="O124" s="20" t="s">
        <v>631</v>
      </c>
      <c r="P124" s="23" t="s">
        <v>446</v>
      </c>
      <c r="Q124" s="20" t="s">
        <v>75</v>
      </c>
      <c r="R124" s="20" t="s">
        <v>43</v>
      </c>
      <c r="S124" s="20" t="s">
        <v>53</v>
      </c>
      <c r="T124" s="20" t="s">
        <v>54</v>
      </c>
      <c r="U124" s="33"/>
      <c r="V124" s="20" t="s">
        <v>68</v>
      </c>
      <c r="W124" s="33"/>
      <c r="X124" s="20" t="s">
        <v>68</v>
      </c>
      <c r="Y124" s="33"/>
      <c r="Z124" s="20" t="s">
        <v>68</v>
      </c>
      <c r="AA124" s="20" t="s">
        <v>43</v>
      </c>
      <c r="AB124" s="20" t="s">
        <v>238</v>
      </c>
      <c r="AC124" s="20" t="s">
        <v>667</v>
      </c>
      <c r="AD124" s="20" t="s">
        <v>376</v>
      </c>
      <c r="AE124" s="20" t="s">
        <v>718</v>
      </c>
      <c r="AF124" s="20" t="s">
        <v>284</v>
      </c>
      <c r="AG124" s="20" t="s">
        <v>683</v>
      </c>
      <c r="AH124" s="21">
        <v>46203</v>
      </c>
    </row>
    <row r="125" spans="1:34" s="12" customFormat="1" ht="165.75" x14ac:dyDescent="0.25">
      <c r="A125" s="17">
        <f t="shared" si="5"/>
        <v>119</v>
      </c>
      <c r="B125" s="52" t="s">
        <v>38</v>
      </c>
      <c r="C125" s="52" t="s">
        <v>70</v>
      </c>
      <c r="D125" s="52" t="s">
        <v>40</v>
      </c>
      <c r="E125" s="52" t="s">
        <v>719</v>
      </c>
      <c r="F125" s="52" t="s">
        <v>720</v>
      </c>
      <c r="G125" s="52" t="s">
        <v>53</v>
      </c>
      <c r="H125" s="52" t="s">
        <v>314</v>
      </c>
      <c r="I125" s="52" t="s">
        <v>257</v>
      </c>
      <c r="J125" s="53">
        <v>46203</v>
      </c>
      <c r="K125" s="52" t="s">
        <v>241</v>
      </c>
      <c r="L125" s="52" t="s">
        <v>241</v>
      </c>
      <c r="M125" s="52" t="s">
        <v>48</v>
      </c>
      <c r="N125" s="52" t="s">
        <v>65</v>
      </c>
      <c r="O125" s="52" t="s">
        <v>315</v>
      </c>
      <c r="P125" s="52" t="s">
        <v>721</v>
      </c>
      <c r="Q125" s="52" t="s">
        <v>75</v>
      </c>
      <c r="R125" s="52" t="s">
        <v>43</v>
      </c>
      <c r="S125" s="52" t="s">
        <v>53</v>
      </c>
      <c r="T125" s="54" t="s">
        <v>54</v>
      </c>
      <c r="U125" s="34">
        <v>2</v>
      </c>
      <c r="V125" s="52" t="s">
        <v>68</v>
      </c>
      <c r="W125" s="34">
        <v>3</v>
      </c>
      <c r="X125" s="52" t="s">
        <v>237</v>
      </c>
      <c r="Y125" s="34">
        <v>1</v>
      </c>
      <c r="Z125" s="20" t="s">
        <v>68</v>
      </c>
      <c r="AA125" s="52" t="s">
        <v>53</v>
      </c>
      <c r="AB125" s="52" t="s">
        <v>238</v>
      </c>
      <c r="AC125" s="52" t="s">
        <v>722</v>
      </c>
      <c r="AD125" s="52" t="s">
        <v>723</v>
      </c>
      <c r="AE125" s="52" t="s">
        <v>724</v>
      </c>
      <c r="AF125" s="52" t="s">
        <v>60</v>
      </c>
      <c r="AG125" s="52" t="s">
        <v>61</v>
      </c>
      <c r="AH125" s="53">
        <v>46203</v>
      </c>
    </row>
    <row r="126" spans="1:34" s="12" customFormat="1" ht="140.25" x14ac:dyDescent="0.25">
      <c r="A126" s="17">
        <f t="shared" si="5"/>
        <v>120</v>
      </c>
      <c r="B126" s="52" t="s">
        <v>38</v>
      </c>
      <c r="C126" s="52" t="s">
        <v>97</v>
      </c>
      <c r="D126" s="52" t="s">
        <v>40</v>
      </c>
      <c r="E126" s="52" t="s">
        <v>725</v>
      </c>
      <c r="F126" s="52" t="s">
        <v>726</v>
      </c>
      <c r="G126" s="52" t="s">
        <v>43</v>
      </c>
      <c r="H126" s="52" t="s">
        <v>727</v>
      </c>
      <c r="I126" s="52" t="s">
        <v>45</v>
      </c>
      <c r="J126" s="53">
        <v>45442</v>
      </c>
      <c r="K126" s="52" t="s">
        <v>241</v>
      </c>
      <c r="L126" s="52" t="s">
        <v>241</v>
      </c>
      <c r="M126" s="52" t="s">
        <v>48</v>
      </c>
      <c r="N126" s="52" t="s">
        <v>65</v>
      </c>
      <c r="O126" s="52" t="s">
        <v>315</v>
      </c>
      <c r="P126" s="52" t="s">
        <v>728</v>
      </c>
      <c r="Q126" s="52" t="s">
        <v>82</v>
      </c>
      <c r="R126" s="52" t="s">
        <v>43</v>
      </c>
      <c r="S126" s="52" t="s">
        <v>53</v>
      </c>
      <c r="T126" s="54" t="s">
        <v>54</v>
      </c>
      <c r="U126" s="34"/>
      <c r="V126" s="52" t="s">
        <v>55</v>
      </c>
      <c r="W126" s="34"/>
      <c r="X126" s="52" t="s">
        <v>68</v>
      </c>
      <c r="Y126" s="34"/>
      <c r="Z126" s="20" t="s">
        <v>68</v>
      </c>
      <c r="AA126" s="52" t="s">
        <v>43</v>
      </c>
      <c r="AB126" s="52" t="s">
        <v>238</v>
      </c>
      <c r="AC126" s="52" t="s">
        <v>375</v>
      </c>
      <c r="AD126" s="52" t="s">
        <v>376</v>
      </c>
      <c r="AE126" s="52" t="s">
        <v>393</v>
      </c>
      <c r="AF126" s="52" t="s">
        <v>60</v>
      </c>
      <c r="AG126" s="52" t="s">
        <v>729</v>
      </c>
      <c r="AH126" s="53">
        <v>46203</v>
      </c>
    </row>
    <row r="127" spans="1:34" s="12" customFormat="1" ht="51" x14ac:dyDescent="0.25">
      <c r="A127" s="17">
        <f t="shared" si="5"/>
        <v>121</v>
      </c>
      <c r="B127" s="52" t="s">
        <v>38</v>
      </c>
      <c r="C127" s="52" t="s">
        <v>88</v>
      </c>
      <c r="D127" s="52" t="s">
        <v>40</v>
      </c>
      <c r="E127" s="52" t="s">
        <v>731</v>
      </c>
      <c r="F127" s="52" t="s">
        <v>732</v>
      </c>
      <c r="G127" s="52" t="s">
        <v>43</v>
      </c>
      <c r="H127" s="52" t="s">
        <v>730</v>
      </c>
      <c r="I127" s="52" t="s">
        <v>45</v>
      </c>
      <c r="J127" s="53">
        <v>46172</v>
      </c>
      <c r="K127" s="52" t="s">
        <v>241</v>
      </c>
      <c r="L127" s="52" t="s">
        <v>241</v>
      </c>
      <c r="M127" s="52" t="s">
        <v>48</v>
      </c>
      <c r="N127" s="52" t="s">
        <v>49</v>
      </c>
      <c r="O127" s="52" t="s">
        <v>733</v>
      </c>
      <c r="P127" s="52" t="s">
        <v>734</v>
      </c>
      <c r="Q127" s="52" t="s">
        <v>66</v>
      </c>
      <c r="R127" s="52" t="s">
        <v>43</v>
      </c>
      <c r="S127" s="52" t="s">
        <v>53</v>
      </c>
      <c r="T127" s="54" t="s">
        <v>226</v>
      </c>
      <c r="U127" s="34"/>
      <c r="V127" s="52" t="s">
        <v>237</v>
      </c>
      <c r="W127" s="34"/>
      <c r="X127" s="52" t="s">
        <v>237</v>
      </c>
      <c r="Y127" s="34"/>
      <c r="Z127" s="54" t="s">
        <v>237</v>
      </c>
      <c r="AA127" s="52" t="s">
        <v>43</v>
      </c>
      <c r="AB127" s="52" t="s">
        <v>238</v>
      </c>
      <c r="AC127" s="52" t="s">
        <v>40</v>
      </c>
      <c r="AD127" s="52" t="s">
        <v>40</v>
      </c>
      <c r="AE127" s="52" t="s">
        <v>40</v>
      </c>
      <c r="AF127" s="52" t="s">
        <v>40</v>
      </c>
      <c r="AG127" s="52" t="s">
        <v>729</v>
      </c>
      <c r="AH127" s="53">
        <v>46203</v>
      </c>
    </row>
    <row r="128" spans="1:34" s="12" customFormat="1" ht="76.5" x14ac:dyDescent="0.25">
      <c r="A128" s="17">
        <f t="shared" si="5"/>
        <v>122</v>
      </c>
      <c r="B128" s="52" t="s">
        <v>38</v>
      </c>
      <c r="C128" s="52" t="s">
        <v>100</v>
      </c>
      <c r="D128" s="52" t="s">
        <v>40</v>
      </c>
      <c r="E128" s="52" t="s">
        <v>735</v>
      </c>
      <c r="F128" s="52" t="s">
        <v>736</v>
      </c>
      <c r="G128" s="52" t="s">
        <v>53</v>
      </c>
      <c r="H128" s="52" t="s">
        <v>314</v>
      </c>
      <c r="I128" s="52" t="s">
        <v>45</v>
      </c>
      <c r="J128" s="53">
        <v>46203</v>
      </c>
      <c r="K128" s="52" t="s">
        <v>241</v>
      </c>
      <c r="L128" s="52" t="s">
        <v>241</v>
      </c>
      <c r="M128" s="52" t="s">
        <v>48</v>
      </c>
      <c r="N128" s="52" t="s">
        <v>65</v>
      </c>
      <c r="O128" s="52" t="s">
        <v>315</v>
      </c>
      <c r="P128" s="52" t="s">
        <v>737</v>
      </c>
      <c r="Q128" s="52" t="s">
        <v>82</v>
      </c>
      <c r="R128" s="52" t="s">
        <v>43</v>
      </c>
      <c r="S128" s="52" t="s">
        <v>53</v>
      </c>
      <c r="T128" s="54" t="s">
        <v>54</v>
      </c>
      <c r="U128" s="34"/>
      <c r="V128" s="52" t="s">
        <v>55</v>
      </c>
      <c r="W128" s="34"/>
      <c r="X128" s="52" t="s">
        <v>68</v>
      </c>
      <c r="Y128" s="34"/>
      <c r="Z128" s="20" t="s">
        <v>68</v>
      </c>
      <c r="AA128" s="52" t="s">
        <v>43</v>
      </c>
      <c r="AB128" s="52" t="s">
        <v>238</v>
      </c>
      <c r="AC128" s="52" t="s">
        <v>722</v>
      </c>
      <c r="AD128" s="52" t="s">
        <v>376</v>
      </c>
      <c r="AE128" s="52" t="s">
        <v>738</v>
      </c>
      <c r="AF128" s="52" t="s">
        <v>60</v>
      </c>
      <c r="AG128" s="52" t="s">
        <v>61</v>
      </c>
      <c r="AH128" s="53">
        <v>46203</v>
      </c>
    </row>
    <row r="129" spans="1:34" s="12" customFormat="1" ht="306" x14ac:dyDescent="0.25">
      <c r="A129" s="17">
        <f t="shared" si="5"/>
        <v>123</v>
      </c>
      <c r="B129" s="20" t="s">
        <v>38</v>
      </c>
      <c r="C129" s="20" t="s">
        <v>100</v>
      </c>
      <c r="D129" s="20" t="s">
        <v>193</v>
      </c>
      <c r="E129" s="20" t="s">
        <v>739</v>
      </c>
      <c r="F129" s="20" t="s">
        <v>740</v>
      </c>
      <c r="G129" s="20" t="s">
        <v>53</v>
      </c>
      <c r="H129" s="20" t="s">
        <v>40</v>
      </c>
      <c r="I129" s="20" t="s">
        <v>64</v>
      </c>
      <c r="J129" s="21">
        <v>45793</v>
      </c>
      <c r="K129" s="20" t="s">
        <v>267</v>
      </c>
      <c r="L129" s="20" t="s">
        <v>741</v>
      </c>
      <c r="M129" s="20" t="s">
        <v>48</v>
      </c>
      <c r="N129" s="20" t="s">
        <v>49</v>
      </c>
      <c r="O129" s="20" t="s">
        <v>475</v>
      </c>
      <c r="P129" s="50" t="s">
        <v>742</v>
      </c>
      <c r="Q129" s="20" t="s">
        <v>75</v>
      </c>
      <c r="R129" s="20" t="s">
        <v>43</v>
      </c>
      <c r="S129" s="20" t="s">
        <v>53</v>
      </c>
      <c r="T129" s="20" t="s">
        <v>54</v>
      </c>
      <c r="U129" s="32">
        <v>2</v>
      </c>
      <c r="V129" s="20" t="s">
        <v>68</v>
      </c>
      <c r="W129" s="32">
        <v>2</v>
      </c>
      <c r="X129" s="20" t="s">
        <v>68</v>
      </c>
      <c r="Y129" s="32">
        <v>2</v>
      </c>
      <c r="Z129" s="20" t="s">
        <v>68</v>
      </c>
      <c r="AA129" s="20" t="s">
        <v>43</v>
      </c>
      <c r="AB129" s="20" t="s">
        <v>231</v>
      </c>
      <c r="AC129" s="20" t="s">
        <v>469</v>
      </c>
      <c r="AD129" s="20" t="s">
        <v>500</v>
      </c>
      <c r="AE129" s="20" t="s">
        <v>471</v>
      </c>
      <c r="AF129" s="20" t="s">
        <v>284</v>
      </c>
      <c r="AG129" s="20" t="s">
        <v>285</v>
      </c>
      <c r="AH129" s="21">
        <v>46203</v>
      </c>
    </row>
    <row r="130" spans="1:34" s="12" customFormat="1" ht="409.5" x14ac:dyDescent="0.25">
      <c r="A130" s="17">
        <f t="shared" si="5"/>
        <v>124</v>
      </c>
      <c r="B130" s="20" t="s">
        <v>38</v>
      </c>
      <c r="C130" s="20" t="s">
        <v>100</v>
      </c>
      <c r="D130" s="20" t="s">
        <v>193</v>
      </c>
      <c r="E130" s="20" t="s">
        <v>743</v>
      </c>
      <c r="F130" s="20" t="s">
        <v>744</v>
      </c>
      <c r="G130" s="20" t="s">
        <v>43</v>
      </c>
      <c r="H130" s="20" t="s">
        <v>745</v>
      </c>
      <c r="I130" s="20" t="s">
        <v>64</v>
      </c>
      <c r="J130" s="21">
        <v>45793</v>
      </c>
      <c r="K130" s="20" t="s">
        <v>267</v>
      </c>
      <c r="L130" s="20" t="s">
        <v>741</v>
      </c>
      <c r="M130" s="20" t="s">
        <v>48</v>
      </c>
      <c r="N130" s="20" t="s">
        <v>49</v>
      </c>
      <c r="O130" s="20" t="s">
        <v>475</v>
      </c>
      <c r="P130" s="20" t="s">
        <v>746</v>
      </c>
      <c r="Q130" s="20" t="s">
        <v>75</v>
      </c>
      <c r="R130" s="20" t="s">
        <v>43</v>
      </c>
      <c r="S130" s="20" t="s">
        <v>53</v>
      </c>
      <c r="T130" s="20" t="s">
        <v>54</v>
      </c>
      <c r="U130" s="32">
        <v>2</v>
      </c>
      <c r="V130" s="20" t="s">
        <v>68</v>
      </c>
      <c r="W130" s="32">
        <v>2</v>
      </c>
      <c r="X130" s="20" t="s">
        <v>68</v>
      </c>
      <c r="Y130" s="32">
        <v>2</v>
      </c>
      <c r="Z130" s="20" t="s">
        <v>68</v>
      </c>
      <c r="AA130" s="20" t="s">
        <v>43</v>
      </c>
      <c r="AB130" s="20" t="s">
        <v>231</v>
      </c>
      <c r="AC130" s="20" t="s">
        <v>469</v>
      </c>
      <c r="AD130" s="20" t="s">
        <v>500</v>
      </c>
      <c r="AE130" s="20" t="s">
        <v>471</v>
      </c>
      <c r="AF130" s="20" t="s">
        <v>284</v>
      </c>
      <c r="AG130" s="20" t="s">
        <v>285</v>
      </c>
      <c r="AH130" s="21">
        <v>46203</v>
      </c>
    </row>
    <row r="131" spans="1:34" s="12" customFormat="1" ht="409.5" x14ac:dyDescent="0.25">
      <c r="A131" s="17">
        <f t="shared" si="5"/>
        <v>125</v>
      </c>
      <c r="B131" s="20" t="s">
        <v>69</v>
      </c>
      <c r="C131" s="20" t="s">
        <v>102</v>
      </c>
      <c r="D131" s="20" t="s">
        <v>120</v>
      </c>
      <c r="E131" s="20" t="s">
        <v>747</v>
      </c>
      <c r="F131" s="20" t="s">
        <v>748</v>
      </c>
      <c r="G131" s="20" t="s">
        <v>53</v>
      </c>
      <c r="H131" s="20" t="s">
        <v>40</v>
      </c>
      <c r="I131" s="20" t="s">
        <v>45</v>
      </c>
      <c r="J131" s="21">
        <v>45793</v>
      </c>
      <c r="K131" s="20" t="s">
        <v>267</v>
      </c>
      <c r="L131" s="20" t="s">
        <v>47</v>
      </c>
      <c r="M131" s="20" t="s">
        <v>48</v>
      </c>
      <c r="N131" s="20" t="s">
        <v>65</v>
      </c>
      <c r="O131" s="20" t="s">
        <v>40</v>
      </c>
      <c r="P131" s="20" t="s">
        <v>749</v>
      </c>
      <c r="Q131" s="20" t="s">
        <v>75</v>
      </c>
      <c r="R131" s="20" t="s">
        <v>43</v>
      </c>
      <c r="S131" s="20" t="s">
        <v>53</v>
      </c>
      <c r="T131" s="20" t="s">
        <v>54</v>
      </c>
      <c r="U131" s="32">
        <v>2</v>
      </c>
      <c r="V131" s="20" t="s">
        <v>55</v>
      </c>
      <c r="W131" s="32">
        <v>3</v>
      </c>
      <c r="X131" s="20" t="s">
        <v>68</v>
      </c>
      <c r="Y131" s="32">
        <v>2</v>
      </c>
      <c r="Z131" s="20" t="s">
        <v>68</v>
      </c>
      <c r="AA131" s="20" t="s">
        <v>43</v>
      </c>
      <c r="AB131" s="20" t="s">
        <v>231</v>
      </c>
      <c r="AC131" s="20" t="s">
        <v>750</v>
      </c>
      <c r="AD131" s="20" t="s">
        <v>500</v>
      </c>
      <c r="AE131" s="20" t="s">
        <v>511</v>
      </c>
      <c r="AF131" s="20" t="s">
        <v>284</v>
      </c>
      <c r="AG131" s="20" t="s">
        <v>285</v>
      </c>
      <c r="AH131" s="21">
        <v>46203</v>
      </c>
    </row>
  </sheetData>
  <autoFilter ref="C5:AH131" xr:uid="{27F8A43B-4F31-4A68-94A0-57BBE006BE9D}">
    <filterColumn colId="4" showButton="0"/>
    <filterColumn colId="12" showButton="0"/>
    <filterColumn colId="17">
      <customFilters>
        <customFilter operator="notEqual" val=" "/>
      </customFilters>
    </filterColumn>
    <filterColumn colId="27" showButton="0"/>
  </autoFilter>
  <sortState xmlns:xlrd2="http://schemas.microsoft.com/office/spreadsheetml/2017/richdata2" ref="C8:C9">
    <sortCondition ref="C8:C9"/>
  </sortState>
  <mergeCells count="37">
    <mergeCell ref="AH5:AH6"/>
    <mergeCell ref="W5:W6"/>
    <mergeCell ref="Y5:Y6"/>
    <mergeCell ref="X5:X6"/>
    <mergeCell ref="Z5:Z6"/>
    <mergeCell ref="AA5:AA6"/>
    <mergeCell ref="AB5:AB6"/>
    <mergeCell ref="AC5:AC6"/>
    <mergeCell ref="AD5:AE5"/>
    <mergeCell ref="AF5:AF6"/>
    <mergeCell ref="AG5:AG6"/>
    <mergeCell ref="Q5:Q6"/>
    <mergeCell ref="R5:R6"/>
    <mergeCell ref="S5:S6"/>
    <mergeCell ref="T5:T6"/>
    <mergeCell ref="V5:V6"/>
    <mergeCell ref="U5:U6"/>
    <mergeCell ref="N5:N6"/>
    <mergeCell ref="F5:F6"/>
    <mergeCell ref="O5:P5"/>
    <mergeCell ref="I5:I6"/>
    <mergeCell ref="K5:K6"/>
    <mergeCell ref="L5:L6"/>
    <mergeCell ref="M5:M6"/>
    <mergeCell ref="G5:H5"/>
    <mergeCell ref="J5:J6"/>
    <mergeCell ref="A5:A6"/>
    <mergeCell ref="C5:C6"/>
    <mergeCell ref="D5:D6"/>
    <mergeCell ref="E5:E6"/>
    <mergeCell ref="B5:B6"/>
    <mergeCell ref="T4:Z4"/>
    <mergeCell ref="F1:AF3"/>
    <mergeCell ref="AH1:AH3"/>
    <mergeCell ref="AG1:AG3"/>
    <mergeCell ref="AA4:AH4"/>
    <mergeCell ref="A4:S4"/>
  </mergeCells>
  <conditionalFormatting sqref="Z19:Z131 Z7:Z17">
    <cfRule type="cellIs" dxfId="2" priority="17" operator="equal">
      <formula>"ALTA"</formula>
    </cfRule>
  </conditionalFormatting>
  <conditionalFormatting sqref="Z7:Z131">
    <cfRule type="cellIs" dxfId="1" priority="18" operator="equal">
      <formula>"MEDIA"</formula>
    </cfRule>
    <cfRule type="cellIs" dxfId="0" priority="19" operator="equal">
      <formula>"BAJA"</formula>
    </cfRule>
  </conditionalFormatting>
  <dataValidations xWindow="564" yWindow="768" count="2">
    <dataValidation type="list" allowBlank="1" showInputMessage="1" showErrorMessage="1" sqref="AB19 F98 AB100:AB131 D76:D131 AB21:AB98 AB9:AB17 D7:D73" xr:uid="{251943F6-1B25-49A6-8107-078A29E6D892}">
      <formula1>INDIRECT(C7)</formula1>
    </dataValidation>
    <dataValidation type="list" allowBlank="1" showInputMessage="1" showErrorMessage="1" sqref="AB8" xr:uid="{759F7245-C941-43F9-9416-8503E66FF3FB}">
      <formula1>INDIRECT(#REF!)</formula1>
    </dataValidation>
  </dataValidations>
  <hyperlinks>
    <hyperlink ref="P11" r:id="rId1" xr:uid="{7F8CFBFD-E483-4E2A-9DCE-371E5A1BD9AD}"/>
    <hyperlink ref="P12" r:id="rId2" xr:uid="{BAC533A5-2D6B-4D31-9EB1-9A5B714E1539}"/>
    <hyperlink ref="P10" r:id="rId3" xr:uid="{B47E8072-5053-4BDE-858D-4C8245471A74}"/>
    <hyperlink ref="P16" r:id="rId4" xr:uid="{4B6224BB-CB06-4EB6-9E8A-408422470A15}"/>
    <hyperlink ref="P40" r:id="rId5" xr:uid="{60877B9A-C07C-41C9-B4B3-83F0ACE6F023}"/>
    <hyperlink ref="P41" r:id="rId6" display="https://supertransporte.sharepoint.com/sites/GrupoTics-PETI/Documentos%20compartidos/Forms/AllItems.aspx?id=%2Fsites%2FGrupoTics%2DPETI%2FDocumentos%20compartidos%2FPETI%2FCATALOGOS%20TI%2FVersi%C3%B3n%20Final&amp;viewid=badc090c%2D4eae%2D4d2b%2Db972%2D2c1a44464cbf&amp;CT=1647357755596&amp;OR=OWA%2DNT&amp;CID=81bd7e3c%2Dc214%2D8eeb%2D9759%2D0bf092522c6a" xr:uid="{B3DA598D-3D4E-4C26-982C-946A6A5BB628}"/>
    <hyperlink ref="P43" r:id="rId7" display="https://supertransporte.sharepoint.com/:x:/r/sites/GrupoTics-SolicituddeUsuarios/_layouts/15/Doc.aspx?sourcedoc=%7BA285585D-E51B-42E0-AA1F-B352779CDCDC%7D&amp;file=SOLICITUD+DE+CREACI%C3%93N+DE+USUARIO.xlsx&amp;action=default&amp;mobileredirect=true&amp;wdOrigin=TEAMS-ELECTRON.teams.files&amp;wdExp=TEAMS-CONTROL&amp;wdhostclicktime=1648650977409&amp;isSPOFile=1" xr:uid="{2C00C4F1-311E-4244-8B1B-C4A8FED20EFA}"/>
    <hyperlink ref="P56" r:id="rId8" xr:uid="{9CBAD90D-6218-4F00-A6D0-8A7F681D0585}"/>
    <hyperlink ref="P58" r:id="rId9" xr:uid="{DFA8EBB8-8371-46FB-8F3F-FBFADF00193A}"/>
    <hyperlink ref="P59" r:id="rId10" xr:uid="{4BC597FE-D24D-4D34-8C1C-8A4BD9E5E97B}"/>
    <hyperlink ref="P62" r:id="rId11" xr:uid="{7DC39B7B-4155-48B4-BC1C-10AADA2E32B2}"/>
    <hyperlink ref="P63" r:id="rId12" xr:uid="{BDD622E7-58FD-439D-8381-8D14234410DB}"/>
    <hyperlink ref="P64" r:id="rId13" xr:uid="{52FACA53-F8DF-46F3-85FE-009BE2670A4B}"/>
    <hyperlink ref="P65" r:id="rId14" display="https://supertransporte.sharepoint.com/:u:/r/sites/ProyectoDirInvestigacionesProcesoSancionatorio/SitePages/TrainingHome.aspx?csf=1&amp;web=1&amp;e=RG60hS" xr:uid="{8AB0F4C3-332A-474C-B375-7BB66BBDB8A5}"/>
    <hyperlink ref="P67" r:id="rId15" xr:uid="{84C4ABA1-D7E1-4CA7-9546-D3C085AF7955}"/>
    <hyperlink ref="P70" r:id="rId16" xr:uid="{26E8B3ED-65A4-444A-B533-FC25B73C7186}"/>
    <hyperlink ref="P104" r:id="rId17" xr:uid="{902A8839-84B6-47EC-B3F7-79BC1526AB64}"/>
    <hyperlink ref="P112" r:id="rId18" display="https://sgdea.supertransporte.gov.co/BPMComplementPortal/Portal/Login_x000a_" xr:uid="{83E1D1B1-96C5-4BDA-96DB-B74818C1263B}"/>
    <hyperlink ref="P113" r:id="rId19" display="https://sgdea.supertransporte.gov.co/BPMComplementPortal/Portal/Login" xr:uid="{BD309D88-9E73-4EE7-9546-271E12E717BA}"/>
    <hyperlink ref="P114" r:id="rId20" xr:uid="{EA067C85-7FFD-4AB7-88D3-5F47CB70B9BD}"/>
    <hyperlink ref="P115" r:id="rId21" xr:uid="{CDCF449F-FDC8-4FC4-A3DD-D88A15BE584E}"/>
    <hyperlink ref="P116" r:id="rId22" display="https://sgdea.supertransporte.gov.co/BPMComplementPortal/Portal/Login" xr:uid="{F0D2D7DB-FB5B-45DE-9EA1-04B6B262A8A3}"/>
    <hyperlink ref="P117" r:id="rId23" display="https://sgdea.supertransporte.gov.co/BPMComplementPortal/Portal/Login" xr:uid="{95F33B9D-6332-42D0-9C85-6983AC0AB545}"/>
    <hyperlink ref="P118" r:id="rId24" display="https://sgdea.supertransporte.gov.co/BPMComplementPortal/Portal/Login" xr:uid="{67CA92A0-29A1-4647-955C-A318C0710E92}"/>
    <hyperlink ref="P119" r:id="rId25" xr:uid="{8A3A3E51-1734-4544-AAF6-A671A435C716}"/>
    <hyperlink ref="P120" r:id="rId26" xr:uid="{CF2A4368-0708-4988-8FE3-00954D2C8CB3}"/>
    <hyperlink ref="P121" r:id="rId27" xr:uid="{B706B2C4-D00B-4C4E-AAD7-2E5AEB603B17}"/>
    <hyperlink ref="P122" r:id="rId28" xr:uid="{1CEF1FF9-0129-4882-B10D-2626C448B9BF}"/>
    <hyperlink ref="P123" r:id="rId29" xr:uid="{11F4600B-9E4F-417A-BBDD-D12498D688DB}"/>
    <hyperlink ref="P124" r:id="rId30" xr:uid="{3F526848-0BB2-4A54-B189-FE0A687560D3}"/>
    <hyperlink ref="P111" r:id="rId31" xr:uid="{2ABA11D2-B404-4317-B6C3-859D57C699F8}"/>
    <hyperlink ref="P128" r:id="rId32" xr:uid="{C2D309B7-25B0-4D40-B3EE-02FF6323992D}"/>
    <hyperlink ref="P129" r:id="rId33" xr:uid="{D490315C-4816-4DB1-B138-7B9D15B9D994}"/>
  </hyperlinks>
  <pageMargins left="0.7" right="0.7" top="0.75" bottom="0.75" header="0.3" footer="0.3"/>
  <pageSetup paperSize="120" scale="16" orientation="landscape" r:id="rId34"/>
  <drawing r:id="rId35"/>
  <extLst>
    <ext xmlns:x14="http://schemas.microsoft.com/office/spreadsheetml/2009/9/main" uri="{CCE6A557-97BC-4b89-ADB6-D9C93CAAB3DF}">
      <x14:dataValidations xmlns:xm="http://schemas.microsoft.com/office/excel/2006/main" xWindow="564" yWindow="768" count="12">
        <x14:dataValidation type="list" allowBlank="1" showInputMessage="1" showErrorMessage="1" xr:uid="{4054F94D-2ED5-4F84-BF0E-8EBB3D098328}">
          <x14:formula1>
            <xm:f>LISTAS!$A$2:$A$3</xm:f>
          </x14:formula1>
          <xm:sqref>R7:S9 G7:G9</xm:sqref>
        </x14:dataValidation>
        <x14:dataValidation type="list" allowBlank="1" showInputMessage="1" showErrorMessage="1" xr:uid="{E0D90E57-FB42-486E-B36F-26C56E26778A}">
          <x14:formula1>
            <xm:f>LISTAS!$F$2:$F$4</xm:f>
          </x14:formula1>
          <xm:sqref>N7:N9</xm:sqref>
        </x14:dataValidation>
        <x14:dataValidation type="list" allowBlank="1" showInputMessage="1" showErrorMessage="1" xr:uid="{3115DC2A-9225-4E38-B883-C848B9BD1682}">
          <x14:formula1>
            <xm:f>LISTAS!$J$2:$J$4</xm:f>
          </x14:formula1>
          <xm:sqref>T7:T9</xm:sqref>
        </x14:dataValidation>
        <x14:dataValidation type="list" allowBlank="1" showInputMessage="1" showErrorMessage="1" xr:uid="{A3040A8E-6394-432F-A5A5-1D6FBDF171CF}">
          <x14:formula1>
            <xm:f>LISTAS!$L$2:$L$4</xm:f>
          </x14:formula1>
          <xm:sqref>V7:V9</xm:sqref>
        </x14:dataValidation>
        <x14:dataValidation type="list" allowBlank="1" showInputMessage="1" showErrorMessage="1" xr:uid="{4A34F610-BF52-4ECC-81F8-A6FC6BB9D474}">
          <x14:formula1>
            <xm:f>LISTAS!$N$2:$N$4</xm:f>
          </x14:formula1>
          <xm:sqref>X7:X9</xm:sqref>
        </x14:dataValidation>
        <x14:dataValidation type="list" allowBlank="1" showInputMessage="1" showErrorMessage="1" xr:uid="{BF780B2C-3D85-4D2B-82DE-846E721D2292}">
          <x14:formula1>
            <xm:f>LISTAS!$C$2:$C$12</xm:f>
          </x14:formula1>
          <xm:sqref>I7:I9</xm:sqref>
        </x14:dataValidation>
        <x14:dataValidation type="list" allowBlank="1" showInputMessage="1" showErrorMessage="1" xr:uid="{0564F2A7-1151-4B78-A724-DB7A60458E33}">
          <x14:formula1>
            <xm:f>LISTAS!$E$2:$E$5</xm:f>
          </x14:formula1>
          <xm:sqref>M7:M9</xm:sqref>
        </x14:dataValidation>
        <x14:dataValidation type="list" allowBlank="1" showInputMessage="1" showErrorMessage="1" xr:uid="{3DD6B5A0-CEF4-4D13-BFCF-A03C79786D1D}">
          <x14:formula1>
            <xm:f>LISTAS!$B$2:$B$9</xm:f>
          </x14:formula1>
          <xm:sqref>B7:B9</xm:sqref>
        </x14:dataValidation>
        <x14:dataValidation type="list" allowBlank="1" showInputMessage="1" showErrorMessage="1" xr:uid="{C57C6714-BC6F-4D6E-BECC-23B29F4678E9}">
          <x14:formula1>
            <xm:f>LISTAS!$D$2:$D$24</xm:f>
          </x14:formula1>
          <xm:sqref>K7:L9</xm:sqref>
        </x14:dataValidation>
        <x14:dataValidation type="list" allowBlank="1" showInputMessage="1" showErrorMessage="1" xr:uid="{7255825C-F225-434E-B344-D7672C4B1494}">
          <x14:formula1>
            <xm:f>LISTAS!$G$2:$G$14</xm:f>
          </x14:formula1>
          <xm:sqref>Q7:Q9</xm:sqref>
        </x14:dataValidation>
        <x14:dataValidation type="list" allowBlank="1" showInputMessage="1" showErrorMessage="1" xr:uid="{8DFCAF67-3DCE-4365-B181-CB8CC3949296}">
          <x14:formula1>
            <xm:f>LISTAS!$Q$1:$R$1</xm:f>
          </x14:formula1>
          <xm:sqref>AA8:AA9</xm:sqref>
        </x14:dataValidation>
        <x14:dataValidation type="list" allowBlank="1" showInputMessage="1" showErrorMessage="1" xr:uid="{7A1E364C-22AD-4584-9041-64DD45BBE189}">
          <x14:formula1>
            <xm:f>CATEGORIAS!$A$1:$AB$1</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04233-6E2B-4B27-999C-1735A585061C}">
  <dimension ref="A1:AB19"/>
  <sheetViews>
    <sheetView workbookViewId="0">
      <selection activeCell="A3" sqref="A3"/>
    </sheetView>
  </sheetViews>
  <sheetFormatPr baseColWidth="10" defaultColWidth="11.42578125" defaultRowHeight="15" x14ac:dyDescent="0.25"/>
  <cols>
    <col min="1" max="1" width="29.140625" customWidth="1"/>
    <col min="2" max="2" width="69" bestFit="1" customWidth="1"/>
    <col min="3" max="3" width="20.5703125" customWidth="1"/>
    <col min="4" max="4" width="13.85546875" customWidth="1"/>
    <col min="5" max="5" width="18.42578125" customWidth="1"/>
    <col min="6" max="6" width="27.5703125" customWidth="1"/>
    <col min="7" max="7" width="52.140625" bestFit="1" customWidth="1"/>
    <col min="8" max="8" width="30.5703125" customWidth="1"/>
    <col min="9" max="9" width="22.5703125" customWidth="1"/>
    <col min="10" max="10" width="51.42578125" bestFit="1" customWidth="1"/>
    <col min="11" max="11" width="20.42578125" customWidth="1"/>
    <col min="12" max="12" width="58.5703125" bestFit="1" customWidth="1"/>
    <col min="13" max="13" width="22.85546875" customWidth="1"/>
    <col min="14" max="14" width="44.5703125" bestFit="1" customWidth="1"/>
    <col min="15" max="15" width="31.85546875" customWidth="1"/>
    <col min="16" max="16" width="21.5703125" customWidth="1"/>
    <col min="17" max="17" width="58.5703125" bestFit="1" customWidth="1"/>
    <col min="18" max="18" width="36.140625" customWidth="1"/>
    <col min="20" max="20" width="45.5703125" bestFit="1" customWidth="1"/>
    <col min="21" max="21" width="71.42578125" bestFit="1" customWidth="1"/>
    <col min="22" max="22" width="83.140625" customWidth="1"/>
    <col min="23" max="23" width="52.5703125" bestFit="1" customWidth="1"/>
    <col min="25" max="25" width="25.85546875" customWidth="1"/>
    <col min="26" max="26" width="44.140625" bestFit="1" customWidth="1"/>
    <col min="27" max="27" width="13.42578125" customWidth="1"/>
    <col min="28" max="28" width="25.85546875" customWidth="1"/>
  </cols>
  <sheetData>
    <row r="1" spans="1:28" x14ac:dyDescent="0.25">
      <c r="A1" t="s">
        <v>87</v>
      </c>
      <c r="B1" t="s">
        <v>88</v>
      </c>
      <c r="C1" t="s">
        <v>70</v>
      </c>
      <c r="D1" t="s">
        <v>89</v>
      </c>
      <c r="E1" t="s">
        <v>90</v>
      </c>
      <c r="F1" t="s">
        <v>77</v>
      </c>
      <c r="G1" t="s">
        <v>91</v>
      </c>
      <c r="H1" t="s">
        <v>92</v>
      </c>
      <c r="I1" t="s">
        <v>93</v>
      </c>
      <c r="J1" t="s">
        <v>94</v>
      </c>
      <c r="K1" t="s">
        <v>95</v>
      </c>
      <c r="L1" t="s">
        <v>96</v>
      </c>
      <c r="M1" t="s">
        <v>97</v>
      </c>
      <c r="N1" t="s">
        <v>98</v>
      </c>
      <c r="O1" s="5" t="s">
        <v>99</v>
      </c>
      <c r="P1" t="s">
        <v>100</v>
      </c>
      <c r="Q1" t="s">
        <v>101</v>
      </c>
      <c r="R1" t="s">
        <v>102</v>
      </c>
      <c r="S1" t="s">
        <v>103</v>
      </c>
      <c r="T1" t="s">
        <v>104</v>
      </c>
      <c r="U1" t="s">
        <v>62</v>
      </c>
      <c r="V1" t="s">
        <v>83</v>
      </c>
      <c r="W1" t="s">
        <v>105</v>
      </c>
      <c r="X1" t="s">
        <v>106</v>
      </c>
      <c r="Y1" t="s">
        <v>107</v>
      </c>
      <c r="Z1" t="s">
        <v>108</v>
      </c>
      <c r="AA1" t="s">
        <v>109</v>
      </c>
      <c r="AB1" t="s">
        <v>86</v>
      </c>
    </row>
    <row r="2" spans="1:28" x14ac:dyDescent="0.25">
      <c r="A2" t="s">
        <v>110</v>
      </c>
      <c r="B2" t="s">
        <v>111</v>
      </c>
      <c r="C2" t="s">
        <v>40</v>
      </c>
      <c r="D2" t="s">
        <v>40</v>
      </c>
      <c r="E2" t="s">
        <v>40</v>
      </c>
      <c r="F2" t="s">
        <v>40</v>
      </c>
      <c r="G2" t="s">
        <v>112</v>
      </c>
      <c r="H2" t="s">
        <v>113</v>
      </c>
      <c r="I2" t="s">
        <v>114</v>
      </c>
      <c r="J2" t="s">
        <v>115</v>
      </c>
      <c r="K2" t="s">
        <v>40</v>
      </c>
      <c r="L2" t="s">
        <v>116</v>
      </c>
      <c r="M2" t="s">
        <v>40</v>
      </c>
      <c r="N2" t="s">
        <v>117</v>
      </c>
      <c r="O2" s="6" t="s">
        <v>40</v>
      </c>
      <c r="P2" t="s">
        <v>118</v>
      </c>
      <c r="Q2" t="s">
        <v>119</v>
      </c>
      <c r="R2" t="s">
        <v>120</v>
      </c>
      <c r="S2" t="s">
        <v>121</v>
      </c>
      <c r="T2" t="s">
        <v>122</v>
      </c>
      <c r="U2" t="s">
        <v>123</v>
      </c>
      <c r="V2" t="s">
        <v>124</v>
      </c>
      <c r="W2" t="s">
        <v>125</v>
      </c>
      <c r="X2" t="s">
        <v>40</v>
      </c>
      <c r="Y2" t="s">
        <v>126</v>
      </c>
      <c r="Z2" t="s">
        <v>127</v>
      </c>
      <c r="AA2" t="s">
        <v>40</v>
      </c>
      <c r="AB2" t="s">
        <v>40</v>
      </c>
    </row>
    <row r="3" spans="1:28" x14ac:dyDescent="0.25">
      <c r="A3" t="s">
        <v>128</v>
      </c>
      <c r="B3" t="s">
        <v>129</v>
      </c>
      <c r="G3" t="s">
        <v>130</v>
      </c>
      <c r="I3" t="s">
        <v>131</v>
      </c>
      <c r="J3" t="s">
        <v>132</v>
      </c>
      <c r="L3" t="s">
        <v>133</v>
      </c>
      <c r="N3" t="s">
        <v>134</v>
      </c>
      <c r="P3" t="s">
        <v>135</v>
      </c>
      <c r="Q3" t="s">
        <v>136</v>
      </c>
      <c r="T3" t="s">
        <v>137</v>
      </c>
      <c r="U3" t="s">
        <v>81</v>
      </c>
      <c r="V3" t="s">
        <v>138</v>
      </c>
      <c r="W3" t="s">
        <v>139</v>
      </c>
      <c r="Z3" t="s">
        <v>140</v>
      </c>
    </row>
    <row r="4" spans="1:28" x14ac:dyDescent="0.25">
      <c r="A4" t="s">
        <v>141</v>
      </c>
      <c r="B4" t="s">
        <v>142</v>
      </c>
      <c r="I4" t="s">
        <v>143</v>
      </c>
      <c r="J4" t="s">
        <v>144</v>
      </c>
      <c r="L4" t="s">
        <v>145</v>
      </c>
      <c r="P4" t="s">
        <v>146</v>
      </c>
      <c r="Q4" t="s">
        <v>147</v>
      </c>
      <c r="T4" t="s">
        <v>148</v>
      </c>
      <c r="U4" t="s">
        <v>149</v>
      </c>
      <c r="V4" t="s">
        <v>150</v>
      </c>
      <c r="Z4" t="s">
        <v>151</v>
      </c>
    </row>
    <row r="5" spans="1:28" x14ac:dyDescent="0.25">
      <c r="A5" t="s">
        <v>152</v>
      </c>
      <c r="B5" t="s">
        <v>153</v>
      </c>
      <c r="I5" t="s">
        <v>154</v>
      </c>
      <c r="J5" t="s">
        <v>155</v>
      </c>
      <c r="L5" t="s">
        <v>156</v>
      </c>
      <c r="P5" t="s">
        <v>157</v>
      </c>
      <c r="Q5" t="s">
        <v>158</v>
      </c>
      <c r="T5" t="s">
        <v>159</v>
      </c>
      <c r="U5" t="s">
        <v>63</v>
      </c>
      <c r="V5" t="s">
        <v>160</v>
      </c>
      <c r="Z5" t="s">
        <v>161</v>
      </c>
    </row>
    <row r="6" spans="1:28" x14ac:dyDescent="0.25">
      <c r="B6" t="s">
        <v>162</v>
      </c>
      <c r="I6" t="s">
        <v>163</v>
      </c>
      <c r="J6" t="s">
        <v>164</v>
      </c>
      <c r="L6" t="s">
        <v>165</v>
      </c>
      <c r="P6" t="s">
        <v>166</v>
      </c>
      <c r="Q6" t="s">
        <v>167</v>
      </c>
      <c r="T6" t="s">
        <v>168</v>
      </c>
      <c r="U6" t="s">
        <v>169</v>
      </c>
      <c r="V6" t="s">
        <v>170</v>
      </c>
    </row>
    <row r="7" spans="1:28" x14ac:dyDescent="0.25">
      <c r="B7" t="s">
        <v>171</v>
      </c>
      <c r="I7" t="s">
        <v>172</v>
      </c>
      <c r="J7" t="s">
        <v>173</v>
      </c>
      <c r="L7" t="s">
        <v>174</v>
      </c>
      <c r="P7" t="s">
        <v>175</v>
      </c>
      <c r="Q7" t="s">
        <v>176</v>
      </c>
      <c r="T7" t="s">
        <v>177</v>
      </c>
      <c r="U7" t="s">
        <v>178</v>
      </c>
      <c r="V7" t="s">
        <v>179</v>
      </c>
    </row>
    <row r="8" spans="1:28" x14ac:dyDescent="0.25">
      <c r="B8" t="s">
        <v>180</v>
      </c>
      <c r="J8" t="s">
        <v>181</v>
      </c>
      <c r="P8" t="s">
        <v>182</v>
      </c>
      <c r="Q8" t="s">
        <v>183</v>
      </c>
      <c r="T8" t="s">
        <v>184</v>
      </c>
      <c r="U8" t="s">
        <v>185</v>
      </c>
      <c r="V8" t="s">
        <v>186</v>
      </c>
    </row>
    <row r="9" spans="1:28" x14ac:dyDescent="0.25">
      <c r="B9" t="s">
        <v>187</v>
      </c>
      <c r="P9" t="s">
        <v>188</v>
      </c>
      <c r="Q9" t="s">
        <v>189</v>
      </c>
      <c r="T9" t="s">
        <v>190</v>
      </c>
      <c r="V9" t="s">
        <v>191</v>
      </c>
    </row>
    <row r="10" spans="1:28" x14ac:dyDescent="0.25">
      <c r="B10" t="s">
        <v>192</v>
      </c>
      <c r="P10" t="s">
        <v>193</v>
      </c>
      <c r="Q10" t="s">
        <v>194</v>
      </c>
      <c r="T10" t="s">
        <v>195</v>
      </c>
      <c r="V10" t="s">
        <v>84</v>
      </c>
    </row>
    <row r="11" spans="1:28" x14ac:dyDescent="0.25">
      <c r="B11" t="s">
        <v>196</v>
      </c>
      <c r="P11" t="s">
        <v>197</v>
      </c>
      <c r="V11" t="s">
        <v>198</v>
      </c>
    </row>
    <row r="12" spans="1:28" x14ac:dyDescent="0.25">
      <c r="B12" t="s">
        <v>199</v>
      </c>
      <c r="P12" t="s">
        <v>200</v>
      </c>
      <c r="V12" t="s">
        <v>201</v>
      </c>
    </row>
    <row r="13" spans="1:28" x14ac:dyDescent="0.25">
      <c r="B13" t="s">
        <v>202</v>
      </c>
      <c r="V13" t="s">
        <v>203</v>
      </c>
    </row>
    <row r="14" spans="1:28" x14ac:dyDescent="0.25">
      <c r="B14" t="s">
        <v>204</v>
      </c>
      <c r="V14" t="s">
        <v>205</v>
      </c>
    </row>
    <row r="15" spans="1:28" x14ac:dyDescent="0.25">
      <c r="B15" t="s">
        <v>206</v>
      </c>
      <c r="V15" t="s">
        <v>207</v>
      </c>
    </row>
    <row r="16" spans="1:28" x14ac:dyDescent="0.25">
      <c r="B16" t="s">
        <v>208</v>
      </c>
      <c r="V16" t="s">
        <v>85</v>
      </c>
    </row>
    <row r="17" spans="2:2" x14ac:dyDescent="0.25">
      <c r="B17" t="s">
        <v>209</v>
      </c>
    </row>
    <row r="18" spans="2:2" x14ac:dyDescent="0.25">
      <c r="B18" t="s">
        <v>210</v>
      </c>
    </row>
    <row r="19" spans="2:2" x14ac:dyDescent="0.25">
      <c r="B19" t="s">
        <v>211</v>
      </c>
    </row>
  </sheetData>
  <pageMargins left="0.7" right="0.7" top="0.75" bottom="0.75" header="0.3" footer="0.3"/>
  <pageSetup orientation="portrait" r:id="rId1"/>
  <tableParts count="2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FECF-21B1-4715-A683-210E9C65CA00}">
  <sheetPr codeName="Hoja2"/>
  <dimension ref="A1:R24"/>
  <sheetViews>
    <sheetView topLeftCell="E1" workbookViewId="0">
      <selection activeCell="N2" sqref="N2:O4"/>
    </sheetView>
  </sheetViews>
  <sheetFormatPr baseColWidth="10" defaultColWidth="11.5703125" defaultRowHeight="16.5" x14ac:dyDescent="0.3"/>
  <cols>
    <col min="1" max="1" width="22.42578125" style="1" customWidth="1"/>
    <col min="2" max="2" width="18.140625" style="1" customWidth="1"/>
    <col min="3" max="3" width="35.85546875" style="1" customWidth="1"/>
    <col min="4" max="4" width="60.42578125" style="1" customWidth="1"/>
    <col min="5" max="5" width="21.42578125" style="1" customWidth="1"/>
    <col min="6" max="6" width="37.42578125" style="1" customWidth="1"/>
    <col min="7" max="7" width="20" style="1" customWidth="1"/>
    <col min="8" max="9" width="11.5703125" style="1"/>
    <col min="10" max="10" width="17.140625" style="1" customWidth="1"/>
    <col min="11" max="16" width="11.5703125" style="1"/>
    <col min="17" max="17" width="14.42578125" style="1" customWidth="1"/>
    <col min="18" max="16384" width="11.5703125" style="1"/>
  </cols>
  <sheetData>
    <row r="1" spans="1:18" ht="17.25" thickBot="1" x14ac:dyDescent="0.35">
      <c r="A1" s="1" t="s">
        <v>212</v>
      </c>
      <c r="B1" s="1" t="s">
        <v>213</v>
      </c>
      <c r="C1" s="1" t="s">
        <v>214</v>
      </c>
      <c r="D1" s="1" t="s">
        <v>215</v>
      </c>
      <c r="E1" s="1" t="s">
        <v>216</v>
      </c>
      <c r="F1" s="1" t="s">
        <v>217</v>
      </c>
      <c r="G1" s="1" t="s">
        <v>218</v>
      </c>
      <c r="J1" s="2" t="s">
        <v>219</v>
      </c>
      <c r="K1" s="1" t="s">
        <v>220</v>
      </c>
      <c r="L1" s="3" t="s">
        <v>221</v>
      </c>
      <c r="M1" s="1" t="s">
        <v>220</v>
      </c>
      <c r="N1" s="3" t="s">
        <v>222</v>
      </c>
      <c r="O1" s="1" t="s">
        <v>220</v>
      </c>
      <c r="Q1" s="1" t="s">
        <v>43</v>
      </c>
      <c r="R1" s="1" t="s">
        <v>53</v>
      </c>
    </row>
    <row r="2" spans="1:18" x14ac:dyDescent="0.3">
      <c r="A2" s="1" t="s">
        <v>43</v>
      </c>
      <c r="B2" s="1" t="s">
        <v>223</v>
      </c>
      <c r="C2" s="1" t="s">
        <v>64</v>
      </c>
      <c r="D2" s="1" t="s">
        <v>224</v>
      </c>
      <c r="E2" s="1" t="s">
        <v>48</v>
      </c>
      <c r="F2" s="1" t="s">
        <v>52</v>
      </c>
      <c r="G2" s="1" t="s">
        <v>225</v>
      </c>
      <c r="J2" s="1" t="s">
        <v>226</v>
      </c>
      <c r="K2" s="1">
        <v>3</v>
      </c>
      <c r="L2" s="1" t="s">
        <v>55</v>
      </c>
      <c r="M2" s="1">
        <v>3</v>
      </c>
      <c r="N2" s="1" t="s">
        <v>55</v>
      </c>
      <c r="O2" s="1">
        <v>3</v>
      </c>
      <c r="Q2" s="1" t="s">
        <v>227</v>
      </c>
      <c r="R2" s="1" t="s">
        <v>40</v>
      </c>
    </row>
    <row r="3" spans="1:18" x14ac:dyDescent="0.3">
      <c r="A3" s="1" t="s">
        <v>53</v>
      </c>
      <c r="B3" s="1" t="s">
        <v>38</v>
      </c>
      <c r="C3" s="1" t="s">
        <v>228</v>
      </c>
      <c r="D3" s="1" t="s">
        <v>229</v>
      </c>
      <c r="E3" s="1" t="s">
        <v>230</v>
      </c>
      <c r="F3" s="1" t="s">
        <v>65</v>
      </c>
      <c r="G3" s="1" t="s">
        <v>66</v>
      </c>
      <c r="J3" s="1" t="s">
        <v>54</v>
      </c>
      <c r="K3" s="1">
        <v>2</v>
      </c>
      <c r="L3" s="1" t="s">
        <v>68</v>
      </c>
      <c r="M3" s="1">
        <v>2</v>
      </c>
      <c r="N3" s="1" t="s">
        <v>68</v>
      </c>
      <c r="O3" s="1">
        <v>2</v>
      </c>
      <c r="Q3" s="1" t="s">
        <v>231</v>
      </c>
    </row>
    <row r="4" spans="1:18" x14ac:dyDescent="0.3">
      <c r="B4" s="1" t="s">
        <v>232</v>
      </c>
      <c r="C4" s="1" t="s">
        <v>233</v>
      </c>
      <c r="D4" s="1" t="s">
        <v>234</v>
      </c>
      <c r="E4" s="1" t="s">
        <v>235</v>
      </c>
      <c r="F4" s="1" t="s">
        <v>49</v>
      </c>
      <c r="G4" s="1" t="s">
        <v>236</v>
      </c>
      <c r="J4" s="1" t="s">
        <v>67</v>
      </c>
      <c r="K4" s="1">
        <v>1</v>
      </c>
      <c r="L4" s="1" t="s">
        <v>237</v>
      </c>
      <c r="M4" s="1">
        <v>1</v>
      </c>
      <c r="N4" s="1" t="s">
        <v>237</v>
      </c>
      <c r="O4" s="1">
        <v>1</v>
      </c>
      <c r="Q4" s="1" t="s">
        <v>238</v>
      </c>
    </row>
    <row r="5" spans="1:18" x14ac:dyDescent="0.3">
      <c r="B5" s="1" t="s">
        <v>239</v>
      </c>
      <c r="C5" s="1" t="s">
        <v>240</v>
      </c>
      <c r="D5" s="1" t="s">
        <v>241</v>
      </c>
      <c r="E5" s="1" t="s">
        <v>242</v>
      </c>
      <c r="G5" s="1" t="s">
        <v>243</v>
      </c>
      <c r="Q5" s="1" t="s">
        <v>56</v>
      </c>
    </row>
    <row r="6" spans="1:18" x14ac:dyDescent="0.3">
      <c r="B6" s="1" t="s">
        <v>244</v>
      </c>
      <c r="C6" s="1" t="s">
        <v>245</v>
      </c>
      <c r="D6" s="1" t="s">
        <v>246</v>
      </c>
      <c r="G6" s="1" t="s">
        <v>75</v>
      </c>
    </row>
    <row r="7" spans="1:18" x14ac:dyDescent="0.3">
      <c r="B7" s="1" t="s">
        <v>247</v>
      </c>
      <c r="C7" s="1" t="s">
        <v>248</v>
      </c>
      <c r="D7" s="1" t="s">
        <v>249</v>
      </c>
      <c r="G7" s="1" t="s">
        <v>250</v>
      </c>
    </row>
    <row r="8" spans="1:18" x14ac:dyDescent="0.3">
      <c r="B8" s="1" t="s">
        <v>251</v>
      </c>
      <c r="C8" s="1" t="s">
        <v>252</v>
      </c>
      <c r="D8" s="1" t="s">
        <v>253</v>
      </c>
      <c r="G8" s="1" t="s">
        <v>254</v>
      </c>
    </row>
    <row r="9" spans="1:18" x14ac:dyDescent="0.3">
      <c r="B9" s="1" t="s">
        <v>69</v>
      </c>
      <c r="C9" s="1" t="s">
        <v>45</v>
      </c>
      <c r="D9" s="1" t="s">
        <v>255</v>
      </c>
      <c r="G9" s="1" t="s">
        <v>256</v>
      </c>
    </row>
    <row r="10" spans="1:18" x14ac:dyDescent="0.3">
      <c r="C10" s="1" t="s">
        <v>257</v>
      </c>
      <c r="D10" s="1" t="s">
        <v>258</v>
      </c>
      <c r="G10" s="1" t="s">
        <v>259</v>
      </c>
    </row>
    <row r="11" spans="1:18" x14ac:dyDescent="0.3">
      <c r="C11" s="1" t="s">
        <v>260</v>
      </c>
      <c r="D11" s="1" t="s">
        <v>261</v>
      </c>
      <c r="G11" s="1" t="s">
        <v>262</v>
      </c>
    </row>
    <row r="12" spans="1:18" x14ac:dyDescent="0.3">
      <c r="C12" s="1" t="s">
        <v>263</v>
      </c>
      <c r="D12" s="1" t="s">
        <v>264</v>
      </c>
      <c r="G12" s="1" t="s">
        <v>265</v>
      </c>
    </row>
    <row r="13" spans="1:18" x14ac:dyDescent="0.3">
      <c r="D13" s="1" t="s">
        <v>266</v>
      </c>
      <c r="G13" s="1" t="s">
        <v>82</v>
      </c>
    </row>
    <row r="14" spans="1:18" x14ac:dyDescent="0.3">
      <c r="D14" s="1" t="s">
        <v>267</v>
      </c>
      <c r="G14" s="1" t="s">
        <v>268</v>
      </c>
    </row>
    <row r="15" spans="1:18" x14ac:dyDescent="0.3">
      <c r="D15" s="1" t="s">
        <v>269</v>
      </c>
    </row>
    <row r="16" spans="1:18" x14ac:dyDescent="0.3">
      <c r="D16" s="1" t="s">
        <v>270</v>
      </c>
    </row>
    <row r="17" spans="4:4" x14ac:dyDescent="0.3">
      <c r="D17" s="1" t="s">
        <v>271</v>
      </c>
    </row>
    <row r="18" spans="4:4" x14ac:dyDescent="0.3">
      <c r="D18" s="1" t="s">
        <v>272</v>
      </c>
    </row>
    <row r="19" spans="4:4" x14ac:dyDescent="0.3">
      <c r="D19" s="1" t="s">
        <v>273</v>
      </c>
    </row>
    <row r="20" spans="4:4" x14ac:dyDescent="0.3">
      <c r="D20" s="1" t="s">
        <v>274</v>
      </c>
    </row>
    <row r="21" spans="4:4" x14ac:dyDescent="0.3">
      <c r="D21" s="1" t="s">
        <v>275</v>
      </c>
    </row>
    <row r="22" spans="4:4" x14ac:dyDescent="0.3">
      <c r="D22" s="1" t="s">
        <v>47</v>
      </c>
    </row>
    <row r="23" spans="4:4" x14ac:dyDescent="0.3">
      <c r="D23" s="1" t="s">
        <v>276</v>
      </c>
    </row>
    <row r="24" spans="4:4" x14ac:dyDescent="0.3">
      <c r="D24" s="1" t="s">
        <v>277</v>
      </c>
    </row>
  </sheetData>
  <sortState xmlns:xlrd2="http://schemas.microsoft.com/office/spreadsheetml/2017/richdata2" ref="B2:B9">
    <sortCondition ref="B2:B9"/>
  </sortState>
  <hyperlinks>
    <hyperlink ref="D24" r:id="rId1" tooltip="Acceder a la página" display="https://www.supertransporte.gov.co/index.php/secretaria-general/" xr:uid="{B8AB3890-1C97-4C6D-BDC0-78830997C6A0}"/>
  </hyperlinks>
  <pageMargins left="0.7" right="0.7" top="0.75" bottom="0.75" header="0.3" footer="0.3"/>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775ac4-e96b-44c0-90aa-10e60fbafb8a">
      <Terms xmlns="http://schemas.microsoft.com/office/infopath/2007/PartnerControls"/>
    </lcf76f155ced4ddcb4097134ff3c332f>
    <TaxCatchAll xmlns="840d2e41-2e98-4c91-b793-c621dc6abd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FC0A8D94A038649801EE02CA5365393" ma:contentTypeVersion="18" ma:contentTypeDescription="Crear nuevo documento." ma:contentTypeScope="" ma:versionID="33217e75d15f40ed9d0beef7d460970e">
  <xsd:schema xmlns:xsd="http://www.w3.org/2001/XMLSchema" xmlns:xs="http://www.w3.org/2001/XMLSchema" xmlns:p="http://schemas.microsoft.com/office/2006/metadata/properties" xmlns:ns2="ee775ac4-e96b-44c0-90aa-10e60fbafb8a" xmlns:ns3="840d2e41-2e98-4c91-b793-c621dc6abde8" targetNamespace="http://schemas.microsoft.com/office/2006/metadata/properties" ma:root="true" ma:fieldsID="e57abd3c3bcc00e648eb8d9f58850c4e" ns2:_="" ns3:_="">
    <xsd:import namespace="ee775ac4-e96b-44c0-90aa-10e60fbafb8a"/>
    <xsd:import namespace="840d2e41-2e98-4c91-b793-c621dc6abd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775ac4-e96b-44c0-90aa-10e60fbaf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d2e41-2e98-4c91-b793-c621dc6abde8"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ed15514-1468-46f9-a346-6998dd2b1769}" ma:internalName="TaxCatchAll" ma:showField="CatchAllData" ma:web="840d2e41-2e98-4c91-b793-c621dc6abd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D 1 1 s W C Q D C w a k A A A A 9 g A A A B I A H A B D b 2 5 m a W c v U G F j a 2 F n Z S 5 4 b W w g o h g A K K A U A A A A A A A A A A A A A A A A A A A A A A A A A A A A h Y 8 x D o I w G I W v Q r r T l p q o I T 9 l Y J V o Y m J c m 1 K h A Y q h x X I 3 B 4 / k F c Q o 6 u b 4 v v c N 7 9 2 v N 0 j H t g k u q r e 6 M w m K M E W B M r I r t C k T N L h T u E Y p h 5 2 Q t S h V M M n G x q M t E l Q 5 d 4 4 J 8 d 5 j v 8 B d X x J G a U S O + W Y v K 9 U K 9 J H 1 f z n U x j p h p E I c D q 8 x n O G I L T F j K 0 y B z B B y b b 4 C m / Y + 2 x 8 I 2 d C 4 o V d c 2 T D b A p k j k P c H / g B Q S w M E F A A C A A g A D 1 1 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9 d b F g o i k e 4 D g A A A B E A A A A T A B w A R m 9 y b X V s Y X M v U 2 V j d G l v b j E u b S C i G A A o o B Q A A A A A A A A A A A A A A A A A A A A A A A A A A A A r T k 0 u y c z P U w i G 0 I b W A F B L A Q I t A B Q A A g A I A A 9 d b F g k A w s G p A A A A P Y A A A A S A A A A A A A A A A A A A A A A A A A A A A B D b 2 5 m a W c v U G F j a 2 F n Z S 5 4 b W x Q S w E C L Q A U A A I A C A A P X W x Y D 8 r p q 6 Q A A A D p A A A A E w A A A A A A A A A A A A A A A A D w A A A A W 0 N v b n R l b n R f V H l w Z X N d L n h t b F B L A Q I t A B Q A A g A I A A 9 d 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C E 5 y g N 9 7 0 S o v T Y w r v E t E d A A A A A A I A A A A A A A N m A A D A A A A A E A A A A C n C V J i O b v W Q l 9 E K r W W B W d E A A A A A B I A A A K A A A A A Q A A A A p E z l f E e f s J c Y J M / u g x x I v V A A A A C R 8 a A z B / 1 5 V x 7 V L 4 5 c M N S M c u 8 m Y D B w z e u c / 1 b b Y j 7 9 M h D L Y R O j A v m 4 y S J O s L c e z 3 q 5 7 W G X S F B P o S e l d r m p U / B 4 I C H K R Q R 1 V M c 5 h / B s k 8 B + N h Q A A A C C / 7 4 V N v s s I t r q O W 5 O G R v 6 7 B 5 x X g = = < / D a t a M a s h u p > 
</file>

<file path=customXml/itemProps1.xml><?xml version="1.0" encoding="utf-8"?>
<ds:datastoreItem xmlns:ds="http://schemas.openxmlformats.org/officeDocument/2006/customXml" ds:itemID="{03560594-C664-4860-9E70-3A287FB4FBDA}">
  <ds:schemaRefs>
    <ds:schemaRef ds:uri="http://purl.org/dc/terms/"/>
    <ds:schemaRef ds:uri="840d2e41-2e98-4c91-b793-c621dc6abde8"/>
    <ds:schemaRef ds:uri="http://schemas.microsoft.com/office/2006/documentManagement/types"/>
    <ds:schemaRef ds:uri="http://purl.org/dc/elements/1.1/"/>
    <ds:schemaRef ds:uri="http://schemas.openxmlformats.org/package/2006/metadata/core-properties"/>
    <ds:schemaRef ds:uri="ee775ac4-e96b-44c0-90aa-10e60fbafb8a"/>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E7A1080-8C96-48F0-9D38-A4A2FD389EA7}">
  <ds:schemaRefs>
    <ds:schemaRef ds:uri="http://schemas.microsoft.com/sharepoint/v3/contenttype/forms"/>
  </ds:schemaRefs>
</ds:datastoreItem>
</file>

<file path=customXml/itemProps3.xml><?xml version="1.0" encoding="utf-8"?>
<ds:datastoreItem xmlns:ds="http://schemas.openxmlformats.org/officeDocument/2006/customXml" ds:itemID="{102C427D-6BC0-4DE1-8509-56E6EF93E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775ac4-e96b-44c0-90aa-10e60fbafb8a"/>
    <ds:schemaRef ds:uri="840d2e41-2e98-4c91-b793-c621dc6ab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7EB33F-BB85-46D4-ADDB-1E6AE9291C9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ACTIVOS</vt:lpstr>
      <vt:lpstr>CATEGORIAS</vt:lpstr>
      <vt:lpstr>LISTAS</vt:lpstr>
      <vt:lpstr>ACTIVOS!Área_de_impresión</vt:lpstr>
      <vt:lpstr>CATEGORIAS!Criterios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Suarez Rojas</dc:creator>
  <cp:keywords/>
  <dc:description/>
  <cp:lastModifiedBy>Ruben Esteban Buitrago Daza</cp:lastModifiedBy>
  <cp:revision/>
  <dcterms:created xsi:type="dcterms:W3CDTF">2022-01-30T18:45:49Z</dcterms:created>
  <dcterms:modified xsi:type="dcterms:W3CDTF">2026-07-14T15:30:59Z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0x010100AFC0A8D94A038649801EE02CA5365393</vt:lpwstr>
  </property>
  <property fmtid="{D5CDD505-2E9C-101B-9397-08002B2CF9AE}" pid="3" name="MediaServiceImageTags">
    <vt:lpwstr/>
  </property>
</Properties>
</file>