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leninruizpuentes/Documents/4. SuperTransportes/2026/PAA 2026/"/>
    </mc:Choice>
  </mc:AlternateContent>
  <xr:revisionPtr revIDLastSave="0" documentId="13_ncr:1_{17E81693-00F1-FD45-8338-FD3E5B3788BF}" xr6:coauthVersionLast="47" xr6:coauthVersionMax="47" xr10:uidLastSave="{00000000-0000-0000-0000-000000000000}"/>
  <bookViews>
    <workbookView xWindow="0" yWindow="500" windowWidth="28800" windowHeight="16100" xr2:uid="{CADF9DE5-03FA-A34A-ABB5-D2E70300F651}"/>
  </bookViews>
  <sheets>
    <sheet name="PAA2026" sheetId="1" r:id="rId1"/>
    <sheet name="Dinamica" sheetId="2" state="hidden" r:id="rId2"/>
  </sheets>
  <definedNames>
    <definedName name="_xlnm._FilterDatabase" localSheetId="0" hidden="1">'PAA2026'!#REF!</definedName>
  </definedNames>
  <calcPr calcId="191029"/>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H4" i="1"/>
  <c r="H5" i="1"/>
  <c r="H6" i="1"/>
  <c r="H7" i="1"/>
  <c r="H8" i="1"/>
  <c r="H9" i="1"/>
  <c r="H11" i="1"/>
  <c r="H13" i="1"/>
  <c r="H14" i="1"/>
  <c r="H16" i="1"/>
  <c r="H17" i="1"/>
  <c r="H18" i="1"/>
  <c r="H19" i="1"/>
  <c r="H20" i="1"/>
  <c r="H21" i="1"/>
  <c r="H25" i="1"/>
  <c r="H26" i="1"/>
  <c r="H27" i="1"/>
  <c r="H29" i="1"/>
  <c r="H30" i="1"/>
  <c r="H31" i="1"/>
  <c r="H32" i="1"/>
  <c r="H33" i="1"/>
  <c r="H34" i="1"/>
  <c r="H35" i="1"/>
  <c r="H37" i="1"/>
  <c r="H38" i="1"/>
  <c r="H39" i="1"/>
  <c r="H40" i="1"/>
  <c r="H41" i="1"/>
  <c r="H42" i="1"/>
  <c r="H43" i="1"/>
  <c r="H44" i="1"/>
  <c r="H45" i="1"/>
  <c r="H46" i="1"/>
  <c r="H47" i="1"/>
  <c r="H51" i="1"/>
  <c r="H52" i="1"/>
  <c r="H53" i="1"/>
  <c r="H54" i="1"/>
  <c r="H55" i="1"/>
  <c r="H58" i="1"/>
  <c r="H59" i="1"/>
  <c r="H61" i="1"/>
  <c r="H64" i="1"/>
  <c r="H65" i="1"/>
  <c r="H66" i="1"/>
  <c r="H67" i="1"/>
  <c r="H68" i="1"/>
  <c r="H69" i="1"/>
  <c r="H70" i="1"/>
  <c r="H75" i="1"/>
  <c r="H76" i="1"/>
  <c r="H77" i="1"/>
  <c r="H78" i="1"/>
  <c r="H79" i="1"/>
  <c r="H80" i="1"/>
  <c r="H81" i="1"/>
  <c r="H82" i="1"/>
  <c r="H83" i="1"/>
  <c r="H85" i="1"/>
  <c r="H86" i="1"/>
  <c r="H88" i="1"/>
  <c r="H107" i="1"/>
  <c r="H108" i="1"/>
  <c r="H110" i="1"/>
  <c r="H111" i="1"/>
  <c r="H112" i="1"/>
  <c r="H114" i="1"/>
  <c r="H115" i="1"/>
  <c r="H116" i="1"/>
  <c r="H117" i="1"/>
  <c r="H118" i="1"/>
  <c r="H119" i="1"/>
  <c r="H120" i="1"/>
  <c r="H125" i="1"/>
  <c r="H126" i="1"/>
  <c r="H127" i="1"/>
  <c r="H128" i="1"/>
  <c r="H129" i="1"/>
  <c r="H130" i="1"/>
  <c r="H131" i="1"/>
  <c r="H132" i="1"/>
  <c r="H133" i="1"/>
  <c r="H134" i="1"/>
  <c r="H136" i="1"/>
  <c r="H137" i="1"/>
  <c r="H138" i="1"/>
  <c r="H139" i="1"/>
  <c r="H140" i="1"/>
  <c r="H141" i="1"/>
  <c r="H142" i="1"/>
  <c r="H143" i="1"/>
  <c r="H144" i="1"/>
  <c r="H145" i="1"/>
  <c r="H146" i="1"/>
  <c r="H147" i="1"/>
  <c r="H148"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2" i="1"/>
  <c r="H305" i="1"/>
  <c r="H309" i="1"/>
  <c r="H310" i="1"/>
  <c r="H311" i="1"/>
  <c r="H312" i="1"/>
  <c r="H313" i="1"/>
  <c r="H314" i="1"/>
  <c r="H315" i="1"/>
  <c r="H317" i="1"/>
  <c r="H319" i="1"/>
  <c r="H320" i="1"/>
  <c r="H321" i="1"/>
  <c r="H322" i="1"/>
  <c r="H323" i="1"/>
  <c r="H324" i="1"/>
  <c r="H325" i="1"/>
  <c r="H326"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70" i="1"/>
  <c r="H371" i="1"/>
  <c r="H372" i="1"/>
  <c r="H373" i="1"/>
  <c r="H374" i="1"/>
  <c r="H375" i="1"/>
  <c r="H377" i="1"/>
  <c r="H378" i="1"/>
  <c r="H379" i="1"/>
  <c r="H380" i="1"/>
  <c r="H381" i="1"/>
  <c r="H382" i="1"/>
  <c r="H383" i="1"/>
  <c r="H385" i="1"/>
  <c r="H386" i="1"/>
  <c r="H387" i="1"/>
  <c r="H388" i="1"/>
  <c r="H389" i="1"/>
  <c r="H390" i="1"/>
  <c r="H391" i="1"/>
  <c r="H392" i="1"/>
  <c r="H393" i="1"/>
  <c r="H402" i="1"/>
  <c r="H405" i="1"/>
  <c r="H408" i="1"/>
  <c r="H413" i="1"/>
  <c r="H414" i="1"/>
  <c r="H415" i="1"/>
  <c r="H416" i="1"/>
  <c r="H417" i="1"/>
  <c r="H418" i="1"/>
  <c r="H419" i="1"/>
  <c r="H420" i="1"/>
  <c r="H421" i="1"/>
  <c r="H422" i="1"/>
  <c r="H423" i="1"/>
  <c r="H424" i="1"/>
  <c r="H425" i="1"/>
  <c r="H426" i="1"/>
  <c r="H427" i="1"/>
  <c r="H428" i="1"/>
  <c r="H429" i="1"/>
  <c r="H430" i="1"/>
  <c r="H431" i="1"/>
  <c r="H432" i="1"/>
  <c r="H434" i="1"/>
  <c r="H435" i="1"/>
  <c r="H436" i="1"/>
  <c r="H437" i="1"/>
  <c r="H439" i="1"/>
  <c r="H440" i="1"/>
  <c r="H441" i="1"/>
  <c r="H442" i="1"/>
  <c r="H443" i="1"/>
  <c r="H444" i="1"/>
  <c r="H445" i="1"/>
  <c r="H446" i="1"/>
  <c r="H447" i="1"/>
  <c r="H448" i="1"/>
  <c r="H449" i="1"/>
  <c r="H450" i="1"/>
  <c r="H451" i="1"/>
  <c r="H452" i="1"/>
  <c r="H453" i="1"/>
  <c r="H454" i="1"/>
  <c r="H455" i="1"/>
  <c r="H456" i="1"/>
  <c r="H457" i="1"/>
  <c r="H458" i="1"/>
  <c r="H459" i="1"/>
  <c r="H461" i="1"/>
  <c r="H462" i="1"/>
  <c r="H463" i="1"/>
  <c r="H464" i="1"/>
  <c r="H465" i="1"/>
  <c r="H466" i="1"/>
  <c r="H467" i="1"/>
  <c r="H468" i="1"/>
  <c r="H469" i="1"/>
  <c r="H470" i="1"/>
  <c r="H471" i="1"/>
  <c r="H472" i="1"/>
  <c r="H473" i="1"/>
  <c r="H474" i="1"/>
  <c r="H475" i="1"/>
  <c r="H476" i="1"/>
  <c r="H477" i="1"/>
  <c r="H478" i="1"/>
  <c r="H479" i="1"/>
  <c r="H480" i="1"/>
  <c r="H481" i="1"/>
  <c r="H482" i="1"/>
  <c r="H483" i="1"/>
  <c r="H494" i="1"/>
  <c r="H495"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1" i="1"/>
  <c r="H532" i="1"/>
  <c r="H533" i="1"/>
  <c r="H534" i="1"/>
  <c r="H536" i="1"/>
  <c r="H537" i="1"/>
  <c r="H538" i="1"/>
  <c r="H539" i="1"/>
  <c r="H540" i="1"/>
  <c r="H542" i="1"/>
  <c r="H543" i="1"/>
  <c r="H544" i="1"/>
  <c r="H546" i="1"/>
  <c r="H547" i="1"/>
  <c r="H548" i="1"/>
  <c r="H549" i="1"/>
  <c r="H551" i="1"/>
  <c r="H552" i="1"/>
  <c r="H553" i="1"/>
  <c r="H554" i="1"/>
  <c r="H555" i="1"/>
  <c r="H556" i="1"/>
  <c r="H557" i="1"/>
  <c r="H558" i="1"/>
  <c r="H559" i="1"/>
  <c r="H560" i="1"/>
  <c r="H561" i="1"/>
  <c r="H563" i="1"/>
  <c r="H564" i="1"/>
  <c r="H565" i="1"/>
  <c r="H566" i="1"/>
  <c r="H567" i="1"/>
  <c r="H569" i="1"/>
  <c r="H571" i="1"/>
  <c r="H572" i="1"/>
  <c r="H573" i="1"/>
  <c r="H574" i="1"/>
  <c r="H575" i="1"/>
  <c r="H576" i="1"/>
  <c r="H577" i="1"/>
  <c r="H579" i="1"/>
  <c r="H580" i="1"/>
  <c r="H581" i="1"/>
  <c r="H582" i="1"/>
  <c r="H583" i="1"/>
  <c r="H584" i="1"/>
  <c r="H585" i="1"/>
  <c r="H586" i="1"/>
  <c r="H587" i="1"/>
  <c r="H589" i="1"/>
  <c r="H590" i="1"/>
  <c r="H591" i="1"/>
  <c r="H595" i="1"/>
  <c r="H596" i="1"/>
  <c r="H597" i="1"/>
  <c r="H599" i="1"/>
  <c r="H600" i="1"/>
  <c r="H603" i="1"/>
  <c r="H604" i="1"/>
  <c r="H605" i="1"/>
  <c r="H606" i="1"/>
  <c r="H607" i="1"/>
  <c r="H608" i="1"/>
  <c r="H609" i="1"/>
  <c r="H610" i="1"/>
  <c r="H611" i="1"/>
  <c r="H612" i="1"/>
  <c r="H613" i="1"/>
  <c r="H614" i="1"/>
  <c r="H615" i="1"/>
  <c r="H623" i="1"/>
  <c r="H624" i="1"/>
  <c r="H625" i="1"/>
  <c r="H682" i="1"/>
  <c r="H680" i="1"/>
  <c r="H677" i="1"/>
  <c r="H676" i="1"/>
  <c r="H675" i="1"/>
  <c r="H674" i="1"/>
  <c r="H673" i="1"/>
  <c r="H672" i="1"/>
  <c r="H671" i="1"/>
  <c r="H670" i="1"/>
  <c r="H669" i="1"/>
  <c r="H668" i="1"/>
  <c r="H667" i="1"/>
  <c r="H666" i="1"/>
  <c r="H665" i="1"/>
  <c r="H664" i="1"/>
  <c r="H663" i="1"/>
  <c r="W662" i="1"/>
  <c r="H662" i="1"/>
  <c r="H660" i="1"/>
  <c r="W659" i="1"/>
  <c r="H659" i="1"/>
  <c r="H658" i="1"/>
  <c r="H655" i="1"/>
  <c r="H652" i="1"/>
  <c r="W649" i="1"/>
  <c r="H646" i="1"/>
  <c r="H645" i="1"/>
  <c r="H644" i="1"/>
  <c r="H643" i="1"/>
  <c r="H642" i="1"/>
  <c r="H641" i="1"/>
  <c r="H640" i="1"/>
  <c r="H639" i="1"/>
  <c r="H638" i="1"/>
  <c r="H637" i="1"/>
  <c r="H636" i="1"/>
  <c r="H635" i="1"/>
  <c r="H634" i="1"/>
  <c r="H633" i="1"/>
  <c r="H631" i="1"/>
  <c r="H630" i="1"/>
  <c r="H629" i="1"/>
  <c r="H627" i="1"/>
  <c r="W626" i="1"/>
  <c r="H626" i="1" s="1"/>
  <c r="W622" i="1"/>
  <c r="H622" i="1" s="1"/>
  <c r="W621" i="1"/>
  <c r="H621" i="1" s="1"/>
  <c r="W620" i="1"/>
  <c r="H620" i="1" s="1"/>
  <c r="W619" i="1"/>
  <c r="H619" i="1" s="1"/>
  <c r="W618" i="1"/>
  <c r="H618" i="1" s="1"/>
  <c r="W617" i="1"/>
  <c r="H617" i="1" s="1"/>
  <c r="W616" i="1"/>
  <c r="H616" i="1" s="1"/>
  <c r="W602" i="1"/>
  <c r="H602" i="1" s="1"/>
  <c r="W601" i="1"/>
  <c r="H601" i="1" s="1"/>
  <c r="W598" i="1"/>
  <c r="H598" i="1" s="1"/>
  <c r="W594" i="1"/>
  <c r="H594" i="1" s="1"/>
  <c r="W593" i="1"/>
  <c r="H593" i="1" s="1"/>
  <c r="W592" i="1"/>
  <c r="H592" i="1" s="1"/>
  <c r="W588" i="1"/>
  <c r="H588" i="1" s="1"/>
  <c r="W578" i="1"/>
  <c r="H578" i="1" s="1"/>
  <c r="W570" i="1"/>
  <c r="H570" i="1" s="1"/>
  <c r="W568" i="1"/>
  <c r="H568" i="1" s="1"/>
  <c r="W562" i="1"/>
  <c r="H562" i="1" s="1"/>
  <c r="W550" i="1"/>
  <c r="H550" i="1" s="1"/>
  <c r="W545" i="1"/>
  <c r="H545" i="1" s="1"/>
  <c r="W541" i="1"/>
  <c r="H541" i="1" s="1"/>
  <c r="W535" i="1"/>
  <c r="H535" i="1" s="1"/>
  <c r="W530" i="1"/>
  <c r="W493" i="1"/>
  <c r="H493" i="1" s="1"/>
  <c r="W492" i="1"/>
  <c r="H492" i="1" s="1"/>
  <c r="W491" i="1"/>
  <c r="H491" i="1" s="1"/>
  <c r="W490" i="1"/>
  <c r="H490" i="1" s="1"/>
  <c r="W489" i="1"/>
  <c r="H489" i="1" s="1"/>
  <c r="W488" i="1"/>
  <c r="H488" i="1" s="1"/>
  <c r="W487" i="1"/>
  <c r="H487" i="1" s="1"/>
  <c r="W486" i="1"/>
  <c r="H486" i="1" s="1"/>
  <c r="W485" i="1"/>
  <c r="H485" i="1" s="1"/>
  <c r="W484" i="1"/>
  <c r="H484" i="1" s="1"/>
  <c r="W460" i="1"/>
  <c r="H460" i="1" s="1"/>
  <c r="W438" i="1"/>
  <c r="H438" i="1" s="1"/>
  <c r="W433" i="1"/>
  <c r="H433" i="1" s="1"/>
  <c r="W412" i="1"/>
  <c r="H412" i="1" s="1"/>
  <c r="W411" i="1"/>
  <c r="H411" i="1" s="1"/>
  <c r="W410" i="1"/>
  <c r="H410" i="1" s="1"/>
  <c r="W409" i="1"/>
  <c r="H409" i="1" s="1"/>
  <c r="W407" i="1"/>
  <c r="H407" i="1" s="1"/>
  <c r="W406" i="1"/>
  <c r="H406" i="1" s="1"/>
  <c r="W404" i="1"/>
  <c r="H404" i="1" s="1"/>
  <c r="W403" i="1"/>
  <c r="H403" i="1" s="1"/>
  <c r="W401" i="1"/>
  <c r="H401" i="1" s="1"/>
  <c r="W400" i="1"/>
  <c r="H400" i="1" s="1"/>
  <c r="W399" i="1"/>
  <c r="H399" i="1" s="1"/>
  <c r="W398" i="1"/>
  <c r="H398" i="1" s="1"/>
  <c r="W397" i="1"/>
  <c r="H397" i="1" s="1"/>
  <c r="W396" i="1"/>
  <c r="H396" i="1" s="1"/>
  <c r="W395" i="1"/>
  <c r="H395" i="1" s="1"/>
  <c r="W394" i="1"/>
  <c r="H394" i="1" s="1"/>
  <c r="W384" i="1"/>
  <c r="H384" i="1" s="1"/>
  <c r="W376" i="1"/>
  <c r="H376" i="1" s="1"/>
  <c r="W369" i="1"/>
  <c r="H369" i="1" s="1"/>
  <c r="W327" i="1"/>
  <c r="H327" i="1" s="1"/>
  <c r="W318" i="1"/>
  <c r="H318" i="1" s="1"/>
  <c r="W316" i="1"/>
  <c r="H316" i="1" s="1"/>
  <c r="W308" i="1"/>
  <c r="H308" i="1" s="1"/>
  <c r="W307" i="1"/>
  <c r="H307" i="1" s="1"/>
  <c r="W306" i="1"/>
  <c r="H306" i="1" s="1"/>
  <c r="W304" i="1"/>
  <c r="H304" i="1" s="1"/>
  <c r="W303" i="1"/>
  <c r="H303" i="1" s="1"/>
  <c r="W301" i="1"/>
  <c r="H301" i="1" s="1"/>
  <c r="W185" i="1"/>
  <c r="H185" i="1" s="1"/>
  <c r="W149" i="1"/>
  <c r="H149" i="1" s="1"/>
  <c r="W135" i="1"/>
  <c r="H135" i="1" s="1"/>
  <c r="W124" i="1"/>
  <c r="H124" i="1" s="1"/>
  <c r="W123" i="1"/>
  <c r="H123" i="1" s="1"/>
  <c r="W122" i="1"/>
  <c r="H122" i="1" s="1"/>
  <c r="W121" i="1"/>
  <c r="W109" i="1"/>
  <c r="H109" i="1" s="1"/>
  <c r="W106" i="1"/>
  <c r="H106" i="1" s="1"/>
  <c r="W105" i="1"/>
  <c r="H105" i="1" s="1"/>
  <c r="W104" i="1"/>
  <c r="H104" i="1" s="1"/>
  <c r="W103" i="1"/>
  <c r="H103" i="1" s="1"/>
  <c r="W102" i="1"/>
  <c r="H102" i="1" s="1"/>
  <c r="W101" i="1"/>
  <c r="H101" i="1" s="1"/>
  <c r="W100" i="1"/>
  <c r="H100" i="1" s="1"/>
  <c r="W99" i="1"/>
  <c r="H99" i="1" s="1"/>
  <c r="W98" i="1"/>
  <c r="H98" i="1" s="1"/>
  <c r="W97" i="1"/>
  <c r="H97" i="1" s="1"/>
  <c r="W96" i="1"/>
  <c r="H96" i="1" s="1"/>
  <c r="W95" i="1"/>
  <c r="H95" i="1" s="1"/>
  <c r="W94" i="1"/>
  <c r="H94" i="1" s="1"/>
  <c r="W93" i="1"/>
  <c r="H93" i="1" s="1"/>
  <c r="W92" i="1"/>
  <c r="H92" i="1" s="1"/>
  <c r="W91" i="1"/>
  <c r="H91" i="1" s="1"/>
  <c r="W90" i="1"/>
  <c r="H90" i="1" s="1"/>
  <c r="W89" i="1"/>
  <c r="H89" i="1" s="1"/>
  <c r="W87" i="1"/>
  <c r="H87" i="1" s="1"/>
  <c r="W84" i="1"/>
  <c r="H84" i="1" s="1"/>
  <c r="W74" i="1"/>
  <c r="H74" i="1" s="1"/>
  <c r="W73" i="1"/>
  <c r="H73" i="1" s="1"/>
  <c r="W72" i="1"/>
  <c r="H72" i="1" s="1"/>
  <c r="W71" i="1"/>
  <c r="H71" i="1" s="1"/>
  <c r="W63" i="1"/>
  <c r="H63" i="1" s="1"/>
  <c r="W62" i="1"/>
  <c r="H62" i="1" s="1"/>
  <c r="W60" i="1"/>
  <c r="H60" i="1" s="1"/>
  <c r="W57" i="1"/>
  <c r="H57" i="1" s="1"/>
  <c r="W56" i="1"/>
  <c r="H56" i="1" s="1"/>
  <c r="W50" i="1"/>
  <c r="H50" i="1" s="1"/>
  <c r="W49" i="1"/>
  <c r="H49" i="1" s="1"/>
  <c r="W48" i="1"/>
  <c r="H48" i="1" s="1"/>
  <c r="W36" i="1"/>
  <c r="H36" i="1" s="1"/>
  <c r="W28" i="1"/>
  <c r="H28" i="1" s="1"/>
  <c r="W24" i="1"/>
  <c r="H24" i="1" s="1"/>
  <c r="W23" i="1"/>
  <c r="H23" i="1" s="1"/>
  <c r="W22" i="1"/>
  <c r="H22" i="1" s="1"/>
  <c r="W15" i="1"/>
  <c r="H15" i="1" s="1"/>
  <c r="W12" i="1"/>
  <c r="H12" i="1" s="1"/>
  <c r="W10" i="1"/>
  <c r="H530" i="1" l="1"/>
  <c r="W496" i="1"/>
  <c r="H496" i="1" s="1"/>
  <c r="H121" i="1"/>
  <c r="W113" i="1"/>
  <c r="H113" i="1" s="1"/>
  <c r="H10" i="1"/>
  <c r="W2" i="1"/>
</calcChain>
</file>

<file path=xl/sharedStrings.xml><?xml version="1.0" encoding="utf-8"?>
<sst xmlns="http://schemas.openxmlformats.org/spreadsheetml/2006/main" count="12220" uniqueCount="2652">
  <si>
    <t>Línea PAA</t>
  </si>
  <si>
    <t>Consecutivo</t>
  </si>
  <si>
    <t>Tipo de Gasto (Funcionamiento; Inversión)</t>
  </si>
  <si>
    <t>Objeto + #</t>
  </si>
  <si>
    <t>Objeto de Gasto</t>
  </si>
  <si>
    <t>Fecha estimada de inicio de proceso de selección (mes)</t>
  </si>
  <si>
    <t>Fecha estimada de presentación de ofertas (mes)</t>
  </si>
  <si>
    <t>Duración del contrato (número)</t>
  </si>
  <si>
    <t>Duración del contrato (intervalo: días, meses, años)</t>
  </si>
  <si>
    <t xml:space="preserve">Modalidad de selección </t>
  </si>
  <si>
    <t>BPIN</t>
  </si>
  <si>
    <t>PROYECTO DE INVERSIÓN</t>
  </si>
  <si>
    <t>PRODUCTO</t>
  </si>
  <si>
    <t>ACTIVIDAD</t>
  </si>
  <si>
    <t>Rubro Presupuestal
(Código SIIF)</t>
  </si>
  <si>
    <t>Descripción</t>
  </si>
  <si>
    <t>DEPENDENCIA</t>
  </si>
  <si>
    <t>CPS O BYS</t>
  </si>
  <si>
    <t>CONTRATISTA</t>
  </si>
  <si>
    <t>FASE</t>
  </si>
  <si>
    <t>PERFIL 2026</t>
  </si>
  <si>
    <t>HONORARIOS 2026</t>
  </si>
  <si>
    <t>Precio 2026</t>
  </si>
  <si>
    <t>Plazo 2026</t>
  </si>
  <si>
    <t>Código UNSPSC</t>
  </si>
  <si>
    <t>No Contrato</t>
  </si>
  <si>
    <t>01</t>
  </si>
  <si>
    <t>Inversión</t>
  </si>
  <si>
    <t>01_Prestar servicios profesionales y de apoyo a la gestión a la Superintendencia de Transporte, orientados al mejoramiento de la gestión y la capacidad institucional para la supervisión integral a los vigilados a nivel nacional, en el marco del proyecto de inversión BPIN 2018011000653</t>
  </si>
  <si>
    <t>Prestar servicios profesionales y de apoyo a la gestión a la Superintendencia de Transporte, orientados al mejoramiento de la gestión y la capacidad institucional para la supervisión integral a los vigilados a nivel nacional, en el marco del proyecto de inversión BPIN 2018011000653</t>
  </si>
  <si>
    <t>ENERO</t>
  </si>
  <si>
    <t>Contratación Directa</t>
  </si>
  <si>
    <t>Mejoramiento de la gestión y capacidad institucional para la supervisión integral a los vigilados a nivel nacional</t>
  </si>
  <si>
    <t>CPS</t>
  </si>
  <si>
    <t>N/A</t>
  </si>
  <si>
    <t>01_001</t>
  </si>
  <si>
    <t xml:space="preserve">01_001 Prestar servicios profesionales como experto en el Despacho de la Delegatura de Puertos, brindando acompañamiento en los asuntos técnicos, logísticos, y en la prestación del servicio en la infraestructura portuaria marítima y fluvial. </t>
  </si>
  <si>
    <t xml:space="preserve">Prestar servicios profesionales como experto en el Despacho de la Delegatura de Puertos, brindando acompañamiento en los asuntos técnicos, logísticos, y en la prestación del servicio en la infraestructura portuaria marítima y fluvial. </t>
  </si>
  <si>
    <t>Servicio de Implementación Sistemas de Gestión</t>
  </si>
  <si>
    <t xml:space="preserve">Implementar procesos y procedimientos </t>
  </si>
  <si>
    <t>C-2499-0600-2-51102D-2499060-02</t>
  </si>
  <si>
    <t>ADQUIS. DE BYS - SERVICIO DE IMPLEMENTACIÓN SISTEMAS DE GESTIÓN - MEJORAMIENTO DE LA GESTIÓN Y CAPACIDAD INSTITUCIONAL PARA LA SUPERVISIÓN INTEGRAL A LOS VIGILADOS A NIVEL  NACIONAL</t>
  </si>
  <si>
    <t>Delegatura de Puertos</t>
  </si>
  <si>
    <t>Julio Cesar Rodriguez</t>
  </si>
  <si>
    <t>F-1</t>
  </si>
  <si>
    <t xml:space="preserve">Experto III </t>
  </si>
  <si>
    <t>01_002</t>
  </si>
  <si>
    <t>01_002 Prestar servicios profesionales especializados en Despacho de la Delegatura de Puertos, brindando acompañamiento en el análisis y verificación de las disposiciones técnicas contables aplicables a los sujetos supervisados en cumplimiento del Sistema Sarlaft, y de las Políticas de Gestión requeridas.</t>
  </si>
  <si>
    <t>Prestar servicios profesionales especializados en Despacho de la Delegatura de Puertos, brindando acompañamiento en el análisis y verificación de las disposiciones técnicas contables aplicables a los sujetos supervisados en cumplimiento del Sistema Sarlaft, y de las Políticas de Gestión requeridas.</t>
  </si>
  <si>
    <t>Yalena Maria Maldonado Maziri</t>
  </si>
  <si>
    <t>F-2</t>
  </si>
  <si>
    <t>Experto I</t>
  </si>
  <si>
    <t>Especializado V</t>
  </si>
  <si>
    <t>01_003</t>
  </si>
  <si>
    <t>01_003 Prestar servicios profesionales especializados en la Delegatura de Puertos, realizando acompañamiento en las actividades que deben desarrollarse para la publicación y puesta en funcionamiento del Repositorio Portuario, con el fin de lograr una eficiente y efectiva comunicación con las entidades del sector transporte y los sujetos objeto de supervisión.</t>
  </si>
  <si>
    <t>Prestar servicios profesionales especializados en la Delegatura de Puertos, realizando acompañamiento en las actividades que deben desarrollarse para la publicación y puesta en funcionamiento del Repositorio Portuario, con el fin de lograr una eficiente y efectiva comunicación con las entidades del sector transporte y los sujetos objeto de supervisión.</t>
  </si>
  <si>
    <t>Jose Luis Rincón Pinzon</t>
  </si>
  <si>
    <t xml:space="preserve"> Experto I </t>
  </si>
  <si>
    <t>01_004</t>
  </si>
  <si>
    <t xml:space="preserve">01_004 Prestar servicios de apoyo a la gestión en la Delegatura de Puertos para el manejo de sistemas de información, bases de datos e información relacionada con los procesos y el desarrollo de las actividades que le sean asignadas </t>
  </si>
  <si>
    <t xml:space="preserve">Prestar servicios de apoyo a la gestión en la Delegatura de Puertos para el manejo de sistemas de información, bases de datos e información relacionada con los procesos y el desarrollo de las actividades que le sean asignadas </t>
  </si>
  <si>
    <t>Laura Vanessa Pedrozo Pedrozo</t>
  </si>
  <si>
    <t xml:space="preserve">Tecnólogo III </t>
  </si>
  <si>
    <t>01_005</t>
  </si>
  <si>
    <t>01_005 Prestar servicios profesionales como experto jurídico en la Delegatura de Puertos, apoyando la sustanciación de procesos en segunda instancia y el desarrollo de temas estratégicos relacionados con la actividad portuaria, su infraestructura, servicios conexos y la cadena logística, en el marco de las funciones de vigilancia, inspección y control que ejerce la entidad</t>
  </si>
  <si>
    <t>Prestar servicios profesionales como experto jurídico en la Delegatura de Puertos, apoyando la sustanciación de procesos en segunda instancia y el desarrollo de temas estratégicos relacionados con la actividad portuaria, su infraestructura, servicios conexos y la cadena logística, en el marco de las funciones de vigilancia, inspección y control que ejerce la entidad</t>
  </si>
  <si>
    <t>Ernesto Ortiz Diaz Julio</t>
  </si>
  <si>
    <t>Experto IV</t>
  </si>
  <si>
    <t>01_006</t>
  </si>
  <si>
    <t>01_006 Prestar Servicios como experto a la Dirección Administrativa para apoyar la estructuración, ejecución y liquidación de los contratos a cargo de la dependencia</t>
  </si>
  <si>
    <t>Prestar Servicios como experto a la Dirección Administrativa para apoyar la estructuración, ejecución y liquidación de los contratos a cargo de la dependencia</t>
  </si>
  <si>
    <t>ADQUIS DE BYS - SERVICIO DE IMPLEMENTACIÓN SISTEMAS DE GESTIÓN - MEJORAMIENTO DE LA GESTIÓN Y CAPACIDAD INSTITUCIONAL PARA LA SUPERVISIÓN INTEGRAL A LOS VIGILADOS A NIVEL  NACIONAL</t>
  </si>
  <si>
    <t>Dirección Administrativa</t>
  </si>
  <si>
    <t>DANIEL ALEJANDRO ACOSTA</t>
  </si>
  <si>
    <t>F-0</t>
  </si>
  <si>
    <t xml:space="preserve"> Profesional V </t>
  </si>
  <si>
    <t>01_007</t>
  </si>
  <si>
    <t>01_007 Prestar servicios profesionales en la Dirección Administrativa y el GIT de Gestión Documental para apoyar la implementación del Sistema de Gestión Documental Electrónico de Archivo y demás actividades de la dependencia.</t>
  </si>
  <si>
    <t>Prestar servicios profesionales en la Dirección Administrativa y el GIT de Gestión Documental para apoyar la implementación del Sistema de Gestión Documental Electrónico de Archivo y demás actividades de la dependencia.</t>
  </si>
  <si>
    <t>Administrar y custodiar el archivo de gestión y central</t>
  </si>
  <si>
    <t>GIT de Gestión Documental</t>
  </si>
  <si>
    <t>JOHANA MARCELA CORDOBA</t>
  </si>
  <si>
    <t>Profesional IV</t>
  </si>
  <si>
    <t>01_008</t>
  </si>
  <si>
    <t>01_008 Prestar servicios profesionales en el GIT de Gestión Documental para apoyar la convalidación de las Tablas de Retención Documental y los Cuadros de Clasificación Documental y demás procesos competencia del Grupo Interno de Trabajo.</t>
  </si>
  <si>
    <t>Prestar servicios profesionales en el GIT de Gestión Documental para apoyar la convalidación de las Tablas de Retención Documental y los Cuadros de Clasificación Documental y demás procesos competencia del Grupo Interno de Trabajo.</t>
  </si>
  <si>
    <t>HECTOR HERNANDEZ ACEVEDO</t>
  </si>
  <si>
    <t xml:space="preserve"> Especializado III </t>
  </si>
  <si>
    <t>Prestar servicios profesionales especializados en la OTIC para desarrollar modelos de ciencia de datos, analítica predictiva e inteligencia artificial, diseñando tableros y métricas que fortalezcan la gestión y la toma de decisiones estratégicas.</t>
  </si>
  <si>
    <t>Servicios de información actualizados</t>
  </si>
  <si>
    <t>Contar con la prestación de servicios de apoyo</t>
  </si>
  <si>
    <t>C-2499-0600-2-51102D-2499062-02</t>
  </si>
  <si>
    <t>OTIC</t>
  </si>
  <si>
    <t>F-3</t>
  </si>
  <si>
    <t>01_011</t>
  </si>
  <si>
    <t>01_011 Prestar servicios profesionales en el GIT de Gestión Documental, para apoyar actividades de monitoreo de la aplicación de los instrumentos archivísticos en la entidad, el acompañamiento en la implementación de los procedimientos en materia de archivo y planes de mejora.</t>
  </si>
  <si>
    <t>Prestar servicios profesionales en el GIT de Gestión Documental, para apoyar actividades de monitoreo de la aplicación de los instrumentos archivísticos en la entidad, el acompañamiento en la implementación de los procedimientos en materia de archivo y planes de mejora.</t>
  </si>
  <si>
    <t>Paula Sanchez Guacari</t>
  </si>
  <si>
    <t xml:space="preserve"> Profesional I </t>
  </si>
  <si>
    <t>01_012</t>
  </si>
  <si>
    <t>01_012 Prestar servicios de apoyo a la gestión en el GIT de Gestión Documental, en la ejecución de actividades relacionadas con la clasificación y organización de los documentos y expedientes, en cumplimiento de las disposiciones normativas internas y externas en materia de gestión documental.</t>
  </si>
  <si>
    <t>Prestar servicios de apoyo a la gestión en el GIT de Gestión Documental, en la ejecución de actividades relacionadas con la clasificación y organización de los documentos y expedientes, en cumplimiento de las disposiciones normativas internas y externas en materia de gestión documental.</t>
  </si>
  <si>
    <t>Karen Milena Hernández</t>
  </si>
  <si>
    <t>Tecnólogo I</t>
  </si>
  <si>
    <t>01_013</t>
  </si>
  <si>
    <t xml:space="preserve">01_013 Prestar servicios profesionales especializados, para apoyar a la Secretaría General  en la supervisión, ejecución y mejora de la gestión documental institucional.
</t>
  </si>
  <si>
    <t xml:space="preserve">Prestar servicios profesionales especializados, para apoyar a la Secretaría General  en la supervisión, ejecución y mejora de la gestión documental institucional.
</t>
  </si>
  <si>
    <t>Ingrid Julieth Rodriguez Romero</t>
  </si>
  <si>
    <t xml:space="preserve"> Especializado I </t>
  </si>
  <si>
    <t>01_015</t>
  </si>
  <si>
    <t xml:space="preserve">01_015 Prestar servicios profesionales en el GIT Gestión Documental para acompañar técnica y operativamente el desarrollo y configuración del sistema de gestión documental electrónico de archivo de acuerdo a las normas del Archivo General de la Nación </t>
  </si>
  <si>
    <t xml:space="preserve">Prestar servicios profesionales en el GIT Gestión Documental para acompañar técnica y operativamente el desarrollo y configuración del sistema de gestión documental electrónico de archivo de acuerdo a las normas del Archivo General de la Nación </t>
  </si>
  <si>
    <t>LUCIA CONSTANZA CUERVO ALONSO</t>
  </si>
  <si>
    <t>Especializado IV</t>
  </si>
  <si>
    <t>01_016</t>
  </si>
  <si>
    <t>01_016 Prestar servicios profesionales en la Dirección Administrativa y el GIT de Gestión Documental para apoyar los procesos operativos, administrativos y técnicos en el fortalecimiento del Sistema de Gestión Documental Electrónico de Archivo</t>
  </si>
  <si>
    <t>Prestar servicios profesionales en la Dirección Administrativa y el GIT de Gestión Documental para apoyar los procesos operativos, administrativos y técnicos en el fortalecimiento del Sistema de Gestión Documental Electrónico de Archivo</t>
  </si>
  <si>
    <t>ROXANA CARDENAS MUÑOZ</t>
  </si>
  <si>
    <t>01_017</t>
  </si>
  <si>
    <t>01_017 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t>
  </si>
  <si>
    <t>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t>
  </si>
  <si>
    <t>GIT de Gestión Contractual</t>
  </si>
  <si>
    <t>ANGIE RAMIREZ</t>
  </si>
  <si>
    <t>01_018</t>
  </si>
  <si>
    <t>01_018 Prestar servicios profesionales como experto en la elaboración de documentos contractuales de la Superintendencia de Transporte, brindando acompañamiento legal en las diferentes etapas de los procesos de selección y contratación.</t>
  </si>
  <si>
    <t>Prestar servicios profesionales como experto en la elaboración de documentos contractuales de la Superintendencia de Transporte, brindando acompañamiento legal en las diferentes etapas de los procesos de selección y contratación.</t>
  </si>
  <si>
    <t>ADQUIS. DE BYS - SERVICIOS DE INFORMACIÓN ACTUALIZADOS - MEJORAMIENTO DE LA GESTIÓN Y CAPACIDAD INSTITUCIONAL PARA LA SUPERVISIÓN INTEGRAL A LOS VIGILADOS A NIVEL NACIONAL</t>
  </si>
  <si>
    <t>EDNA VALENZUELA</t>
  </si>
  <si>
    <t>01_019</t>
  </si>
  <si>
    <t>01_019 Prestar servicios profesionales especializados en materia técnica para la planeación, estructuración y seguimiento de los procesos contractuales de la Superintendencia de Transporte</t>
  </si>
  <si>
    <t>Prestar servicios profesionales especializados en materia técnica para la planeación, estructuración y seguimiento de los procesos contractuales de la Superintendencia de Transporte.</t>
  </si>
  <si>
    <t>ADRIAN VERGARA</t>
  </si>
  <si>
    <t>01_020</t>
  </si>
  <si>
    <t>01_020 Prestar servicios profesionales especializados al Grupo Interno de Trabajo de Gestión Contractual, para la   estructuración,  preparación y publicación  de documentos de las etapas precontractual, contractual y postcontractual de los procesos  que le sean asignados</t>
  </si>
  <si>
    <t>Prestar servicios profesionales especializados al Grupo Interno de Trabajo de Gestión Contractual, para la   estructuración,  preparación y publicación  de documentos de las etapas precontractual, contractual y postcontractual de los procesos  que le sean asignados</t>
  </si>
  <si>
    <t>PAULA CAMARGO</t>
  </si>
  <si>
    <t>01_021</t>
  </si>
  <si>
    <t>01_021 Prestar servicios profesionales al Grupo Interno de Trabajo de Gestión Contractual, para apoyar  las actividades de seguimiento,  preparación de documentos e informes, y demás actuaciones jurídico–administrativas que se desarrollen en las etapas precontractual, contractual y postcontractual.</t>
  </si>
  <si>
    <t>Prestar servicios profesionales al Grupo Interno de Trabajo de Gestión Contractual, para apoyar  las actividades de seguimiento,  preparación de documentos e informes, y demás actuaciones jurídico–administrativas que se desarrollen en las etapas precontractual, contractual y postcontractual.</t>
  </si>
  <si>
    <t>BRENDA TATIANA GARCIA SÁNCHEZ</t>
  </si>
  <si>
    <t>Profesional I</t>
  </si>
  <si>
    <t>01_022</t>
  </si>
  <si>
    <t>01_022 Prestación de servicios profesionales en el Grupo Interno de Talento Humano de la Superintendencia de Transporte, con el fin  de gestionar el fortalecimiento de la capacidad institucional, en el marco del proyecto de inversión “Mejoramiento de la gestión y capacidad institucional para la supervisión integral a los vigilados a nivel nacional”</t>
  </si>
  <si>
    <t>Prestación de servicios profesionales en el Grupo Interno de Talento Humano de la Superintendencia de Transporte, con el fin  de gestionar el fortalecimiento de la capacidad institucional, en el marco del proyecto de inversión “Mejoramiento de la gestión y capacidad institucional para la supervisión integral a los vigilados a nivel nacional”</t>
  </si>
  <si>
    <t>Grupo Talento Humano</t>
  </si>
  <si>
    <t xml:space="preserve">MILTON ARLEY MENESES REYES </t>
  </si>
  <si>
    <t>Profesional V</t>
  </si>
  <si>
    <t>01_023</t>
  </si>
  <si>
    <t xml:space="preserve">01_023 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
 </t>
  </si>
  <si>
    <t xml:space="preserve">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
 </t>
  </si>
  <si>
    <t>Grupo Interno de Trabajo de Notificaciones</t>
  </si>
  <si>
    <t>CAMILO MONCADA DIAZ</t>
  </si>
  <si>
    <t>Bachiller I</t>
  </si>
  <si>
    <t>01_024</t>
  </si>
  <si>
    <t xml:space="preserve">01_024 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 </t>
  </si>
  <si>
    <t xml:space="preserve">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 </t>
  </si>
  <si>
    <t xml:space="preserve">CESAR AGUSTO GONZALEZ COMBITA </t>
  </si>
  <si>
    <t>Tecnologo III</t>
  </si>
  <si>
    <t>01_026</t>
  </si>
  <si>
    <t xml:space="preserve">01_026 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
 </t>
  </si>
  <si>
    <t>ALDAHIR BELTRAN MESA</t>
  </si>
  <si>
    <t xml:space="preserve"> Técnico I </t>
  </si>
  <si>
    <t>01_027</t>
  </si>
  <si>
    <t>01_027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t>
  </si>
  <si>
    <t>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t>
  </si>
  <si>
    <t>DIANA YINETH VASQUEZ</t>
  </si>
  <si>
    <t>01_028</t>
  </si>
  <si>
    <t>01_028 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t>
  </si>
  <si>
    <t>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t>
  </si>
  <si>
    <t>Luz Miriam Moreno</t>
  </si>
  <si>
    <t>01_029</t>
  </si>
  <si>
    <t>01_029 Prestar servicios profesionales a la Oficina Asesora de Planeación, apoyando la gestión de información y el control de los proyectos de inversión y estratégicos, contribuyendo a la actualización y mejora de los instrumentos de planeación y del Sistema de Gestión de la entidad bajo el Modelo Integrado de Planeación y Gestión - MIPG.</t>
  </si>
  <si>
    <t>Prestar servicios profesionales a la Oficina Asesora de Planeación, apoyando la gestión de información y el control de los proyectos de inversión y estratégicos, contribuyendo a la actualización y mejora de los instrumentos de planeación y del Sistema de Gestión de la entidad bajo el Modelo Integrado de Planeación y Gestión - MIPG.</t>
  </si>
  <si>
    <t>Oficina Asesora de Planeación</t>
  </si>
  <si>
    <t>ROJAS VARELA JUANITA</t>
  </si>
  <si>
    <t xml:space="preserve"> Profesional III</t>
  </si>
  <si>
    <t>01_030</t>
  </si>
  <si>
    <t>01_030 Prestar servicios de apoyo a la gestión a la Oficina Asesora de Planeación para el seguimiento, fortalecimiento y documentación de los procesos del Sistema de Gestión de la entidad, garantizando la correcta aplicación de los lineamientos y políticas del Modelo Integrado de Planeación y Gestión – MIPG.</t>
  </si>
  <si>
    <t>Prestar servicios de apoyo a la gestión a la Oficina Asesora de Planeación para el seguimiento, fortalecimiento y documentación de los procesos del Sistema de Gestión de la entidad, garantizando la correcta aplicación de los lineamientos y políticas del Modelo Integrado de Planeación y Gestión – MIPG.</t>
  </si>
  <si>
    <t>BAQUERO PERDOMO ANGIE MARCELA</t>
  </si>
  <si>
    <t xml:space="preserve"> Tecnólogo III </t>
  </si>
  <si>
    <t>01_031</t>
  </si>
  <si>
    <t>01_031 Prestar servicios profesionales como experto a la Oficina Asesora de Planeación para consolidar y evaluar información estadística de la entidad, generando reportes estratégicos y propuestas de ajuste en los procedimientos del Sistema de Gestión, contribuyendo a la eficacia del Modelo Integrado de Planeación y Gestión – MIPG.</t>
  </si>
  <si>
    <t>Prestar servicios profesionales como experto a la Oficina Asesora de Planeación para consolidar y evaluar información estadística de la entidad, generando reportes estratégicos y propuestas de ajuste en los procedimientos del Sistema de Gestión, contribuyendo a la eficacia del Modelo Integrado de Planeación y Gestión – MIPG.</t>
  </si>
  <si>
    <t>PEDRAZA BEDOYA JOHANNA ANDREA</t>
  </si>
  <si>
    <t>01_032</t>
  </si>
  <si>
    <t xml:space="preserve">01_032 Prestar servicios profesionales especializados  a la Oficina Asesora de Planeación participando en las actividades de mejoramiento de los procesos, procedimientos y documentos que integran el Sistema de Gestión de la entidad, contribuyendo al robustecimiento del Modelo Integrado de Planeación y Gestión -MIPG. </t>
  </si>
  <si>
    <t xml:space="preserve">Prestar servicios profesionales especializados  a la Oficina Asesora de Planeación participando en las actividades de mejoramiento de los procesos, procedimientos y documentos que integran el Sistema de Gestión de la entidad, contribuyendo al robustecimiento del Modelo Integrado de Planeación y Gestión -MIPG. </t>
  </si>
  <si>
    <t>NATALIA NORATO</t>
  </si>
  <si>
    <t>01_033</t>
  </si>
  <si>
    <t>01_033 Prestar servicios profesionales a la Oficina Asesora de Planeación, ejecutando y realizando seguimiento de las actividades del plan de acción de la Política Institucional de Gestión de la Información Estadística, en el marco de la dimensión de Información y Comunicación del Modelo Integrado de Planeación y Gestión (MIPG), asegurando el cumplimiento de los lineamientos establecidos por el DANE.</t>
  </si>
  <si>
    <t>Prestar servicios profesionales a la Oficina Asesora de Planeación, ejecutando y realizando seguimiento de las actividades del plan de acción de la Política Institucional de Gestión de la Información Estadística, en el marco de la dimensión de Información y Comunicación del Modelo Integrado de Planeación y Gestión (MIPG), asegurando el cumplimiento de los lineamientos establecidos por el DANE.</t>
  </si>
  <si>
    <t>IVAN ANDRÉS OROZCO MACANA</t>
  </si>
  <si>
    <t>80111601; 80111605</t>
  </si>
  <si>
    <t>01_034</t>
  </si>
  <si>
    <t>01_034 Prestar servicios de apoyo a la gestión a través de la interpretación en Lengua de Señas Colombiana (LSC), garantizando el acceso a la información y la participación de ciudadanos con discapacidad auditiva en los canales oficiales, espacios de interacción ciudadana y la página web de la Superintendencia de Transporte.</t>
  </si>
  <si>
    <t>Prestar servicios de apoyo a la gestión a través de la interpretación en Lengua de Señas Colombiana (LSC), garantizando el acceso a la información y la participación de ciudadanos con discapacidad auditiva en los canales oficiales, espacios de interacción ciudadana y la página web de la Superintendencia de Transporte.</t>
  </si>
  <si>
    <t>MARIA PAULA MARTÍNEZ</t>
  </si>
  <si>
    <t>01_035</t>
  </si>
  <si>
    <t xml:space="preserve">01_035 Prestar servicios profesionales especializados a la Oficina Asesora de Planeación en la implementación y seguimiento de la política de integral de riesgos, realizando análisis de sus componentes, formulando controles y evaluando posibles riesgos conforme a los lineamientos del DAFP. </t>
  </si>
  <si>
    <t xml:space="preserve">Prestar servicios profesionales especializados a la Oficina Asesora de Planeación en la implementación y seguimiento de la política de integral de riesgos, realizando análisis de sus componentes, formulando controles y evaluando posibles riesgos conforme a los lineamientos del DAFP. </t>
  </si>
  <si>
    <t>Katerine Andrea Ñungo</t>
  </si>
  <si>
    <t>01_036</t>
  </si>
  <si>
    <t>01_036 Prestar servicios profesionales especializados a la Oficina Asesora de Planeación, elaborando las gestiones necesarias  para la implementación y seguimiento de la política integral de riesgos, incluyendo el SARLAFT y los programas de transparencia y ética empresarial, garantizando el cumplimiento de los lineamientos institucionales y normativos aplicables.</t>
  </si>
  <si>
    <t>Prestar servicios profesionales especializados a la Oficina Asesora de Planeación, elaborando las gestiones necesarias  para la implementación y seguimiento de la política integral de riesgos, incluyendo el SARLAFT y los programas de transparencia y ética empresarial, garantizando el cumplimiento de los lineamientos institucionales y normativos aplicables.</t>
  </si>
  <si>
    <t>PAULA VIVIAN TAPIAS</t>
  </si>
  <si>
    <t>01_037</t>
  </si>
  <si>
    <t>01_037 Prestar servicios profesionales especializados a la Oficina Asesora de Planeación, enfocados en la gestión integral de los proyectos de inversión y adquisiciones de la entidad, conforme a los lineamientos institucionales y la normativa aplicable.</t>
  </si>
  <si>
    <t>Prestar servicios profesionales especializados a la Oficina Asesora de Planeación, enfocados en la gestión integral de los proyectos de inversión y adquisiciones de la entidad, conforme a los lineamientos institucionales y la normativa aplicable.</t>
  </si>
  <si>
    <t>LENIN RUIZ</t>
  </si>
  <si>
    <t>01_038</t>
  </si>
  <si>
    <t>01_038 Prestar servicios profesionales especializados a la Oficina Asesora de Planeación, brindando apoyo en la integración del Sistema de Gestión, fortaleciendo  los procesos de la cadena de valor, políticas y documentos, promoviendo su articulación con los lineamientos del Modelo Integrado de Planeación y Gestión – MIPG.</t>
  </si>
  <si>
    <t>Prestar servicios profesionales especializados a la Oficina Asesora de Planeación, brindando apoyo en la integración del Sistema de Gestión, fortaleciendo  los procesos de la cadena de valor, políticas y documentos, promoviendo su articulación con los lineamientos del Modelo Integrado de Planeación y Gestión – MIPG.</t>
  </si>
  <si>
    <t>Diana Marcela Cifuentes</t>
  </si>
  <si>
    <t xml:space="preserve"> Experto II </t>
  </si>
  <si>
    <t>01_039</t>
  </si>
  <si>
    <t>01_039 Prestar servicios profesionales  como experto a la Oficina Asesora de Planeación, mediante la revisión, seguimiento y consolidación de las actividades relacionadas con la gestión de riesgos, incluyendo la implementación de controles y la generación de información estratégica que permita fortalecer la gestión institucional, en cumplimiento del MIPG.</t>
  </si>
  <si>
    <t>Prestar servicios profesionales  como experto a la Oficina Asesora de Planeación, mediante la revisión, seguimiento y consolidación de las actividades relacionadas con la gestión de riesgos, incluyendo la implementación de controles y la generación de información estratégica que permita fortalecer la gestión institucional, en cumplimiento del MIPG.</t>
  </si>
  <si>
    <t>LUCIA BOHORQUEZ</t>
  </si>
  <si>
    <t xml:space="preserve"> Experto IV </t>
  </si>
  <si>
    <t>01_040</t>
  </si>
  <si>
    <t>01_040 Prestar servicios profesionales especializados a la Oficina Asesora de Planeación, realizando seguimiento y análisis de los procesos de planeación estratégica de la entidad, así como promoviendo la implementación de políticas institucionales  que contribuyan al fortalecimiento del Sistema de Gestión bajo el Modelo Integrado de Planeación y Gestión – MIPG.</t>
  </si>
  <si>
    <t>Prestar servicios profesionales especializados a la Oficina Asesora de Planeación, realizando seguimiento y análisis de los procesos de planeación estratégica de la entidad, así como promoviendo la implementación de políticas institucionales  que contribuyan al fortalecimiento del Sistema de Gestión bajo el Modelo Integrado de Planeación y Gestión – MIPG.</t>
  </si>
  <si>
    <t>MARIA DEL PILAR MUJICA</t>
  </si>
  <si>
    <t>01_041</t>
  </si>
  <si>
    <t>01_041 Prestar servicios como experto a  la Oficina Asesora de Planeación, realizando seguimiento, evaluación y actualización de los procesos e instrumentos de planeación estratégica de la entidad, con el fin de optimizar el Sistema de Gestión y garantizar el cumplimiento de los lineamientos del Modelo Integrado de Planeación y Gestión – MIPG.</t>
  </si>
  <si>
    <t>Prestar servicios como experto a  la Oficina Asesora de Planeación, realizando seguimiento, evaluación y actualización de los procesos e instrumentos de planeación estratégica de la entidad, con el fin de optimizar el Sistema de Gestión y garantizar el cumplimiento de los lineamientos del Modelo Integrado de Planeación y Gestión – MIPG.</t>
  </si>
  <si>
    <t>JANNETH CORTES MARTÍNEZ</t>
  </si>
  <si>
    <t>01_042</t>
  </si>
  <si>
    <t xml:space="preserve">01_042 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t>
  </si>
  <si>
    <t xml:space="preserve">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t>
  </si>
  <si>
    <t>RENE JOAQUIN MEZIAT VELEZ</t>
  </si>
  <si>
    <t>PTE</t>
  </si>
  <si>
    <t>01_043</t>
  </si>
  <si>
    <t xml:space="preserve">01_043 Prestar servicios de apoyo a la gestión a la Oficina Asesora de Planeación para brindar acompañamiento en el establecimiento de herramientas de medición de la gestión de la Entidad, así como las acciones de integración del Sistema de Gestión, de acuerdo con los lineamientos del Modelo Integrado de Planeación y Gestión (MIPG). </t>
  </si>
  <si>
    <t xml:space="preserve">Prestar servicios de apoyo a la gestión a la Oficina Asesora de Planeación para brindar acompañamiento en el establecimiento de herramientas de medición de la gestión de la Entidad, así como las acciones de integración del Sistema de Gestión, de acuerdo con los lineamientos del Modelo Integrado de Planeación y Gestión (MIPG). </t>
  </si>
  <si>
    <t>CARLOS FERNANDO SANCHEZ PAREDES</t>
  </si>
  <si>
    <t>01_044</t>
  </si>
  <si>
    <t>01_044 Prestar servicios profesionales especializados a la Oficina Asesora de Planeación, realizando seguimiento y fortalecimiento de los procesos de gestión de la entidad, así como elaborando reportes e informes que faciliten la toma de decisiones y la mejora continua del Sistema de Gestión conforme al MIPG.</t>
  </si>
  <si>
    <t>Prestar servicios profesionales especializados a la Oficina Asesora de Planeación, realizando seguimiento y fortalecimiento de los procesos de gestión de la entidad, así como elaborando reportes e informes que faciliten la toma de decisiones y la mejora continua del Sistema de Gestión conforme al MIPG.</t>
  </si>
  <si>
    <t>LOPEZ LOPEZ JESUS ARMANDO</t>
  </si>
  <si>
    <t>01_045</t>
  </si>
  <si>
    <t>01_045 Prestar servicios profesionales especializados a la Oficina Asesora de Planeación  para apoyar las acciones del Oficial de Cumplimiento, orientadas a la supervisión, seguimiento y fortalecimiento de la política integral de riesgos, así como del SARLAFT y el Programa de Transparencia y Ética Empresarial .</t>
  </si>
  <si>
    <t>Prestar servicios profesionales especializados a la Oficina Asesora de Planeación  para apoyar las acciones del Oficial de Cumplimiento, orientadas a la supervisión, seguimiento y fortalecimiento de la política integral de riesgos, así como del SARLAFT y el Programa de Transparencia y Ética Empresarial .</t>
  </si>
  <si>
    <t>JUAN CARLOS SAENZ</t>
  </si>
  <si>
    <t>01_046</t>
  </si>
  <si>
    <t>01_046 Prestar servicios jurídicos especializados a la entidad en la elaboración y revisión de documentos relacionados con la gestión actuarial de la Entidad, para apoyar la toma de decisiones y el control de los procesos actuariales.</t>
  </si>
  <si>
    <t>Prestar servicios jurídicos especializados a la entidad en la elaboración y revisión de documentos relacionados con la gestión actuarial de la Entidad, para apoyar la toma de decisiones y el control de los procesos actuariales.</t>
  </si>
  <si>
    <t>ARGOTI NARANJO ALEJANDRO</t>
  </si>
  <si>
    <t>Especializado II</t>
  </si>
  <si>
    <t>01_047</t>
  </si>
  <si>
    <t>01_047 PRESTAR SERVICIOS PROFESIONALES PARA BRINDAR APOYO EN EL ANÁLISIS Y DESARROLLO DE LOS PROCESOS ACTUARIALES DE LA ENTIDAD, APLICANDO LAS BASES TÉCNICAS, METODOLOGÍAS Y PARÁMETROS ACTUARIALES QUE RESULTEN APROPIADOS A CADA CASO PARTICULAR.</t>
  </si>
  <si>
    <t>PRESTAR SERVICIOS PROFESIONALES PARA BRINDAR APOYO EN EL ANÁLISIS Y DESARROLLO DE LOS PROCESOS ACTUARIALES DE LA ENTIDAD, APLICANDO LAS BASES TÉCNICAS, METODOLOGÍAS Y PARÁMETROS ACTUARIALES QUE RESULTEN APROPIADOS A CADA CASO PARTICULAR.</t>
  </si>
  <si>
    <t>SANTIAGO AYALA ESCOBAR</t>
  </si>
  <si>
    <t>01_048</t>
  </si>
  <si>
    <t>01_048 Prestar servicios de apoyo a la gestión a la Oficina Asesora de Planeación, para apoyar la documentación de los procesos de la cadena de valor, promoviendo su articulación con los lineamientos del Modelo Integrado de Planeación y Gestión – MIPG.</t>
  </si>
  <si>
    <t>Prestar servicios de apoyo a la gestión a la Oficina Asesora de Planeación, para apoyar la documentación de los procesos de la cadena de valor, promoviendo su articulación con los lineamientos del Modelo Integrado de Planeación y Gestión – MIPG.</t>
  </si>
  <si>
    <t>Leidy Bautista</t>
  </si>
  <si>
    <t>Técnologo III</t>
  </si>
  <si>
    <t>01_049</t>
  </si>
  <si>
    <t>01_049 Prestar servicios profesionales especializados a la Oficina Asesora de Planeación en la gestión documental del Sistema de Gestión, dando cumplimiento a los procedimientos establecidos. De igual manera, apoyar el seguimiento a los planes de mejoramiento de los procesos relacionados a la Oficina.</t>
  </si>
  <si>
    <t>Prestar servicios profesionales especializados a la Oficina Asesora de Planeación en la gestión documental del Sistema de Gestión, dando cumplimiento a los procedimientos establecidos. De igual manera, apoyar el seguimiento a los planes de mejoramiento de los procesos relacionados a la Oficina.</t>
  </si>
  <si>
    <t>Luz Angela Mora</t>
  </si>
  <si>
    <t>01_050</t>
  </si>
  <si>
    <t>01_050 Prestar servicios de apoyo a la gestión en la OTIC para brindar soporte en mesa de ayuda, atender incidencias, administrar usuarios, certificados digitales y apoyar la operación de sistemas institucionales</t>
  </si>
  <si>
    <t>Prestar servicios de apoyo a la gestión en la OTIC para brindar soporte en mesa de ayuda, atender incidencias, administrar usuarios, certificados digitales y apoyar la operación de sistemas institucionales</t>
  </si>
  <si>
    <t>CONY CAROLINA QUIROGA DAZA</t>
  </si>
  <si>
    <t xml:space="preserve"> Bachiller I </t>
  </si>
  <si>
    <t>Técnologo II</t>
  </si>
  <si>
    <t>01_051</t>
  </si>
  <si>
    <t>01_051 Prestar servicios profesionales especializados en la OTIC para el manejo de Microsoft 365, automatizando procesos con Power Automate, apoyando desarrollo web y gestionando la plataforma e-learning, garantizando continuidad y eficiencia tecnológica.</t>
  </si>
  <si>
    <t>Prestar servicios profesionales especializados en la OTIC para el manejo de Microsoft 365, automatizando procesos con Power Automate, apoyando desarrollo web y gestionando la plataforma e-learning, garantizando continuidad y eficiencia tecnológica.</t>
  </si>
  <si>
    <t>LUIS FERNANDO BARAJAS DUARTE</t>
  </si>
  <si>
    <t xml:space="preserve"> Especializado I</t>
  </si>
  <si>
    <t>01_052</t>
  </si>
  <si>
    <t>01_052 Prestar servicios profesionales
especializados para apoyar a la OTIC
en el análisis económico, financiero y la
planeación de proyectos en el
mejoramiento tecnologico de la
Superintendencia de Transporte</t>
  </si>
  <si>
    <t>Prestar servicios profesionales
especializados para apoyar a la OTIC
en el análisis económico, financiero y la
planeación de proyectos en el
mejoramiento tecnologico de la
Superintendencia de Transporte</t>
  </si>
  <si>
    <t>Julian Soto Ocampo</t>
  </si>
  <si>
    <t>01_053</t>
  </si>
  <si>
    <t>01_053 Prestar servicios profesionales especializados en la OTIC para implementar y mantener el MSPI y el PESI, gestionando seguridad digital, seguimiento a incidentes y apropiación de la política de seguridad de la información en la entidad.</t>
  </si>
  <si>
    <t>Prestar servicios profesionales especializados en la OTIC para implementar y mantener el MSPI y el PESI, gestionando seguridad digital, seguimiento a incidentes y apropiación de la política de seguridad de la información en la entidad.</t>
  </si>
  <si>
    <t>LUCIA GÓMEZ</t>
  </si>
  <si>
    <t>01_054</t>
  </si>
  <si>
    <t>01_054 Prestar servicios profesionales especializados en la OTIC para el diseño, desarrollo, pruebas y mantenimiento de aplicativos institucionales en Scriptcase, asegurando calidad, seguridad, interoperabilidad y alineación con la estrategia digital</t>
  </si>
  <si>
    <t>Prestar servicios profesionales especializados en la OTIC para el diseño, desarrollo, pruebas y mantenimiento de aplicativos institucionales en Scriptcase, asegurando calidad, seguridad, interoperabilidad y alineación con la estrategia digital</t>
  </si>
  <si>
    <t>ANDERSON JULIAN LLANOS RUIZ</t>
  </si>
  <si>
    <t>01_055</t>
  </si>
  <si>
    <t>01_055 Prestar servicios de apoyo a la gestión en la OTIC para brindar el soporte nivel 2 de aplicativos y plataformas, atender incidentes en mesa de ayuda, y colaborar en la gestión de infraestructura tecnológica y contratos asociados.</t>
  </si>
  <si>
    <t>Prestar servicios de apoyo a la gestión en la OTIC para brindar el soporte nivel 2 de aplicativos y plataformas, atender incidentes en mesa de ayuda, y colaborar en la gestión de infraestructura tecnológica y contratos asociados.</t>
  </si>
  <si>
    <t>CESAR JAIR RODRIGUEZ RODRIGUEZ</t>
  </si>
  <si>
    <t>01_056</t>
  </si>
  <si>
    <t>01_056 Prestar servicios profesionales en la OTIC para apoyar el mantenimiento, actualización y soporte de aplicaciones de desarrollo ágil, asegurando su funcionamiento  y su adaptación a las necesidades de la Superintendencia.</t>
  </si>
  <si>
    <t>Prestar servicios profesionales en la OTIC para apoyar el mantenimiento, actualización y soporte de aplicaciones de desarrollo ágil, asegurando su funcionamiento  y su adaptación a las necesidades de la Superintendencia.</t>
  </si>
  <si>
    <t>JULIO CESAR JIMENEZ MEZA</t>
  </si>
  <si>
    <t>01_057</t>
  </si>
  <si>
    <t>01_057 Prestar servicios profesionales especializados en la OTIC para impulsar la definición y consolidación de sistemas de información, promoviendo la adopción de nuevas soluciones tecnológicas que fortalezcan la gestión y optimicen procesos institucionales.</t>
  </si>
  <si>
    <t>Prestar servicios profesionales especializados en la OTIC para impulsar la definición y consolidación de sistemas de información, promoviendo la adopción de nuevas soluciones tecnológicas que fortalezcan la gestión y optimicen procesos institucionales.</t>
  </si>
  <si>
    <t xml:space="preserve">ANDRES FELIPE MEDINA ROMERO </t>
  </si>
  <si>
    <t>01_058</t>
  </si>
  <si>
    <t>01_058 Prestar servicios profesionales en la OTIC como Scrum Master para análisis, desarrollo, pruebas y documentación de soluciones de SGDEA, apoyando la integración de datos en procesos de legalidad del sector transporte.</t>
  </si>
  <si>
    <t>Prestar servicios profesionales en la OTIC como Scrum Master para análisis, desarrollo, pruebas y documentación de soluciones de SGDEA, apoyando la integración de datos en procesos de legalidad del sector transporte.</t>
  </si>
  <si>
    <t>JOHN JAIRO PARRA CARREÑO</t>
  </si>
  <si>
    <t>Experto II</t>
  </si>
  <si>
    <t>01_059</t>
  </si>
  <si>
    <t>01_059 Prestar servicios profesionales en la OTIC para brindar apoyo y acompañamiento en el soporte funcional de los herramientas tecnologicas institucionales y la atención de usuarios.</t>
  </si>
  <si>
    <t>Prestar servicios profesionales en la OTIC para brindar apoyo y acompañamiento en el soporte funcional de los herramientas tecnologicas institucionales y la atención de usuarios.</t>
  </si>
  <si>
    <t>CESAR ALFONSO MORA PIEDRIS</t>
  </si>
  <si>
    <t xml:space="preserve"> Profesional II </t>
  </si>
  <si>
    <t>01_060</t>
  </si>
  <si>
    <t>01_060 Prestar servicios profesionales especializados en la OTIC para apoyar la implementación, seguimiento y documentación de la Política de Gobierno Digital y planes estratégicos de TI, fortaleciendo la gestión tecnológica institucional.</t>
  </si>
  <si>
    <t>Prestar servicios profesionales especializados en la OTIC para apoyar la implementación, seguimiento y documentación de la Política de Gobierno Digital y planes estratégicos de TI, fortaleciendo la gestión tecnológica institucional.</t>
  </si>
  <si>
    <t xml:space="preserve">GUILLERMO ANTONIO GOMEZ BOLAÑOS </t>
  </si>
  <si>
    <t>01_061</t>
  </si>
  <si>
    <t>01_061 Prestar sus servicios profesionales especializados en la OTIC como DBA, gestionando, administrando, modelando y manteniendo las bases de datos institucionales, garantizando su seguridad, integridad, disponibilidad y rendimiento óptimo.</t>
  </si>
  <si>
    <t>Prestar sus servicios profesionales especializados en la OTIC como DBA, gestionando, administrando, modelando y manteniendo las bases de datos institucionales, garantizando su seguridad, integridad, disponibilidad y rendimiento óptimo.</t>
  </si>
  <si>
    <t>GLORIA CARMENZA MORALES CRUZ</t>
  </si>
  <si>
    <t>01_062</t>
  </si>
  <si>
    <t>01_062 Prestar servicios profesionales como experto en la OTIC para analizar y estructurar indicadores operativos a partir de datos confiables, apoyar la toma de decisiones estratégicas y fortalecer la supervisión de los sujetos vigilados de la Superintendencia de Transporte frente a los vigilados.</t>
  </si>
  <si>
    <t>Prestar servicios profesionales como experto en la OTIC para analizar y estructurar indicadores operativos a partir de datos confiables, apoyar la toma de decisiones estratégicas y fortalecer la supervisión de los sujetos vigilados de la Superintendencia de Transporte frente a los vigilados.</t>
  </si>
  <si>
    <t>NESTOR JAVIER VEGA ORTIZ</t>
  </si>
  <si>
    <t>01_063</t>
  </si>
  <si>
    <t>01_063 Prestar servicios profesionales en la OTIC para configurar, parametrizar y optimizar la infraestructura tecnológica on-premises y en la nube, administrando el Data Center y cuartos físicos de potencia eléctrica.</t>
  </si>
  <si>
    <t>Prestar servicios profesionales en la OTIC para configurar, parametrizar y optimizar la infraestructura tecnológica on-premises y en la nube, administrando el Data Center y cuartos físicos de potencia eléctrica.</t>
  </si>
  <si>
    <t xml:space="preserve"> DIEGO ALEJANDRO BLANCO BERNAL</t>
  </si>
  <si>
    <t>01_064</t>
  </si>
  <si>
    <t>01_064 Prestar servicios profesionales en la OTIC para implementar y mantener la seguridad perimetral, monitorear redes e infraestructura y elaborar informes que garanticen la protección de los sistemas y datos institucionales.</t>
  </si>
  <si>
    <t>Prestar servicios profesionales en la OTIC para implementar y mantener la seguridad perimetral, monitorear redes e infraestructura y elaborar informes que garanticen la protección de los sistemas y datos institucionales.</t>
  </si>
  <si>
    <t xml:space="preserve">OSCAR JAVIER CARVAJAL BERNAL </t>
  </si>
  <si>
    <t xml:space="preserve"> Profesional III </t>
  </si>
  <si>
    <t xml:space="preserve"> Profesional IV </t>
  </si>
  <si>
    <t>01_065</t>
  </si>
  <si>
    <t>01_065 Prestar servicios profesionales especializados en la OTIC para desarrollar modelos de ciencia de datos, analítica predictiva e inteligencia artificial, diseñando tableros y métricas que fortalezcan la gestión y la toma de decisiones estratégicas.</t>
  </si>
  <si>
    <t>MIGUEL ERNESTO VELANDIA FERIA</t>
  </si>
  <si>
    <t>01_066</t>
  </si>
  <si>
    <t>01_066 Prestar servicios profesionales especializados en la OTIC para el análisis de información y aplicación de modelos estadísticos, optimizando el uso de datos misionales y fortaleciendo la gestión y capacidad institucional.</t>
  </si>
  <si>
    <t>Prestar servicios profesionales especializados en la OTIC para el análisis de información y aplicación de modelos estadísticos, optimizando el uso de datos misionales y fortaleciendo la gestión y capacidad institucional.</t>
  </si>
  <si>
    <t>ANDRES FELIPE LOPEZ ORTIZ</t>
  </si>
  <si>
    <t xml:space="preserve"> Especializado II </t>
  </si>
  <si>
    <t>01_067</t>
  </si>
  <si>
    <t>01_067 Prestar servicios profesionales en la OTIC para la gestión y optimización de la infraestructura tecnológica on-premises y en la nube (Azure y Oracle Cloud), aplicando configuraciones de seguridad y generando reportes de uso.</t>
  </si>
  <si>
    <t>Prestar servicios profesionales en la OTIC para la gestión y optimización de la infraestructura tecnológica on-premises y en la nube (Azure y Oracle Cloud), aplicando configuraciones de seguridad y generando reportes de uso.</t>
  </si>
  <si>
    <t xml:space="preserve">EDWIN ARBEY CAMACHO VARGAS </t>
  </si>
  <si>
    <t>01_068</t>
  </si>
  <si>
    <t>01_068 Prestar servicios profesionales en la OTIC como desarrollador Full Stack, realizando análisis, desarrollo de software, construcción de APIs, pruebas y documentación técnica para proyectos de legalidad, vigilancia y control.</t>
  </si>
  <si>
    <t>Prestar servicios profesionales en la OTIC como desarrollador Full Stack, realizando análisis, desarrollo de software, construcción de APIs, pruebas y documentación técnica para proyectos de legalidad, vigilancia y control.</t>
  </si>
  <si>
    <t>SERGIO ALEJANDRO TRIANA LABARADOR</t>
  </si>
  <si>
    <t>01_069</t>
  </si>
  <si>
    <t>01_069 Prestar servicios profesionales para soportar la operación, la infraestructura tecnologica del SGDEA de la Superintendencia de Transporte, gestionando requerimientos que le sean asignados</t>
  </si>
  <si>
    <t>Prestar servicios profesionales para soportar la operación, la infraestructura tecnologica del SGDEA de la Superintendencia de Transporte, gestionando requerimientos que le sean asignados</t>
  </si>
  <si>
    <t>DIEGO ALEXANDER SUAREZ BERNAL</t>
  </si>
  <si>
    <t>01_070</t>
  </si>
  <si>
    <t>01_070 Prestar servicios profesionales especializados en la OTIC como desarrollador Front End, apoyando la construcción de los requerimientos, la ejecución de pruebas y la entrega de soluciones tecnológicas para la mejora continua de procesos institucionales.</t>
  </si>
  <si>
    <t>Prestar servicios profesionales especializados en la OTIC como desarrollador Front End, apoyando la construcción de los requerimientos, la ejecución de pruebas y la entrega de soluciones tecnológicas para la mejora continua de procesos institucionales.</t>
  </si>
  <si>
    <t>PAOLO DAVID MERCADO GÓMEZ</t>
  </si>
  <si>
    <t>01_071</t>
  </si>
  <si>
    <t>01_071 Prestar servicios de apoyo a la gestión en la OTIC en los procesos administrativos y operativos, incluyendo la organización de recursos y procesos, garantizando eficiencia y soporte a los objetivos estratégicos de la entidad.</t>
  </si>
  <si>
    <t>Prestar servicios de apoyo a la gestión en la OTIC en los procesos administrativos y operativos, incluyendo la organización de recursos y procesos, garantizando eficiencia y soporte a los objetivos estratégicos de la entidad.</t>
  </si>
  <si>
    <t>LADY TATIANA LARA GONZALEZ</t>
  </si>
  <si>
    <t xml:space="preserve"> Tecnologo II </t>
  </si>
  <si>
    <t>01_072</t>
  </si>
  <si>
    <t>01_072 Prestar servicios profesionales en la OTIC para apoyar el seguimiento, pruebas, uso y apropiación de los aplicativos institucionales, la atención de casos en mesa de ayuda, la elaboración de manuales y la actualización de información digital.</t>
  </si>
  <si>
    <t>Prestar servicios profesionales en la OTIC para apoyar el seguimiento, pruebas, uso y apropiación de los aplicativos institucionales, la atención de casos en mesa de ayuda, la elaboración de manuales y la actualización de información digital.</t>
  </si>
  <si>
    <t>SEBASTIAN MENDEZ ORDOÑEZ</t>
  </si>
  <si>
    <t>01_073</t>
  </si>
  <si>
    <t>01_073 Prestar servicios profesionales en la OTIC para apoyar el análisis, diseño, desarrollo, pruebas y puesta en operación de soluciones de software orientadas a la integración e interoperabilidad de datos del sector transporte, garantizando su adecuado uso y sostenibilidad.</t>
  </si>
  <si>
    <t>Prestar servicios profesionales en la OTIC para apoyar el análisis, diseño, desarrollo, pruebas y puesta en operación de soluciones de software orientadas a la integración e interoperabilidad de datos del sector transporte, garantizando su adecuado uso y sostenibilidad.</t>
  </si>
  <si>
    <t>DANIEL EDUARDO IREGUI MAYORGA</t>
  </si>
  <si>
    <t>Especializado III</t>
  </si>
  <si>
    <t>01_074</t>
  </si>
  <si>
    <t>01_ 074 Prestar sus servicios profesionales como experto  a la Superintendencia de Transporte, brindando acompañamiento en la revisión, análisis y estructuración de documentación técnica relacionada con iniciativas y procesos de transformación digital,  dentro de la supervisión de los Sistemas de Control y Vigilancia de la entidad.</t>
  </si>
  <si>
    <t>Prestar sus servicios profesionales como experto  a la Superintendencia de Transporte, brindando acompañamiento en la revisión, análisis y estructuración de documentación técnica relacionada con iniciativas y procesos de transformación digital,  dentro de la supervisión de los Sistemas de Control y Vigilancia de la entidad.</t>
  </si>
  <si>
    <t>Despacho Superintendente de Transporte - líneas estratégicas</t>
  </si>
  <si>
    <t>FABIAN ANDRES MEDINA BECERRA</t>
  </si>
  <si>
    <t>01_075</t>
  </si>
  <si>
    <t>01_075 Prestar servicios profesionales a la Secretaría General en articulación con sus dependencias adscritas y grupos internos de trabajo, propendiendo por el cumplimiento de las actividades asignadas según los lineamientos institucionales.</t>
  </si>
  <si>
    <t>Prestar servicios profesionales a la Secretaría general en articulación con sus dependencias adscritas y grupos internos de trabajo, propendiendo por el cumplimiento de las actividades asignadas según los lineamientos institucionales.</t>
  </si>
  <si>
    <t> </t>
  </si>
  <si>
    <t>Secretaria General</t>
  </si>
  <si>
    <t>MARIA CAMILA GOMEZ GIRLADO</t>
  </si>
  <si>
    <t>01_077</t>
  </si>
  <si>
    <t>01_077 Prestar servicios profesionales para el acompañamiento administrativo a la Secretaría General y sus áreas.</t>
  </si>
  <si>
    <t>Prestar servicios profesionales para el acompañamiento administrativo a la Secretaría General y sus áreas.</t>
  </si>
  <si>
    <t>DIANA ROMERO</t>
  </si>
  <si>
    <t xml:space="preserve"> Profesional I</t>
  </si>
  <si>
    <t>01_078</t>
  </si>
  <si>
    <t>01_078 Prestar servicios profesionales a la Superintendencia de Transporte para apoyar la sustanciacion masiva de los procesos administrativos sancionatorios, adelantados por las diferentes delegaturas.</t>
  </si>
  <si>
    <t>Prestar servicios profesionales a la Superintendencia de Transporte para apoyar la sustanciacion masiva de los procesos administrativos sancionatorios, adelantados por las diferentes delegaturas.</t>
  </si>
  <si>
    <t>Superintendente de Transporte - Masivos</t>
  </si>
  <si>
    <t>LAURA NATALIA CRUZ LINARES</t>
  </si>
  <si>
    <t>01_079</t>
  </si>
  <si>
    <t>01_079 Prestar servicios profesionales a la Superintendencia de Transporte para apoyar la sustanciacion masiva de los procesos administrativos sancionatorios, adelantados por las diferentes delegaturas.</t>
  </si>
  <si>
    <t>ANGELICA JOHANNA GUEVARA RODRÍGUEZ</t>
  </si>
  <si>
    <t>01_080</t>
  </si>
  <si>
    <t>01_080 Prestar servicios profesionales a la Superintendencia de Transporte para apoyar la sustanciacion masiva de los procesos administrativos sancionatorios, adelantados por las diferentes delegaturas.</t>
  </si>
  <si>
    <t>JESUS ARMANDO SARMIENTO PUENTES</t>
  </si>
  <si>
    <t>01_081</t>
  </si>
  <si>
    <t>01_081 Prestar servicios profesionales a la Superintendencia de Transporte para apoyar la sustanciacion masiva de los procesos administrativos sancionatorios, adelantados por las diferentes delegaturas.</t>
  </si>
  <si>
    <t xml:space="preserve">JOHN JAIRO PULIDO VELASQUEZ </t>
  </si>
  <si>
    <t>01_082</t>
  </si>
  <si>
    <t>01_082 Prestar servicios profesionales a la Superintendencia de Transporte para apoyar la sustanciacion masiva de los procesos administrativos sancionatorios, adelantados por las diferentes delegaturas.</t>
  </si>
  <si>
    <t>MARIA PAULA SANDOVAL GÚZMAN</t>
  </si>
  <si>
    <t>01_083</t>
  </si>
  <si>
    <t>01_083 Prestar servicios profesionales especializados al Despacho del Superintendente de Transporte  para impulsar de forma transversal la articulación, proyección y revisión masiva de los procesos sancionatorios con los sistemas misionales.</t>
  </si>
  <si>
    <t>Prestar servicios profesionales especializados al Despacho del Superintendente de Transporte  para impulsar de forma transversal la articulación, proyección y revisión masiva de los procesos sancionatorios con los sistemas misionales.</t>
  </si>
  <si>
    <t>LUZ DANIELA ORREGO FERNÁNDEZ</t>
  </si>
  <si>
    <t>01_084</t>
  </si>
  <si>
    <t>01_084 Prestar servicios profesionales especializados al Despacho del Superintendente de Transporte  para impulsar de forma transversal la articulación, proyección y revisión masiva de los procesos sancionatorios con los sistemas misionales.</t>
  </si>
  <si>
    <t>JULIO CÉSAR UÑATE PATIÑO</t>
  </si>
  <si>
    <t>01_085</t>
  </si>
  <si>
    <t xml:space="preserve">01_085 Prestar servicios profesionales especializados, para apoyar al Despacho del Superintendente en la gestión masiva de expedientes sancionatorios, mediante la proyección de documentos jurídicos, análisis normativos y seguimiento procesal. </t>
  </si>
  <si>
    <t xml:space="preserve">Prestar servicios profesionales especializados, para apoyar al Despacho del Superintendente en la gestión masiva de expedientes sancionatorios, mediante la proyección de documentos jurídicos, análisis normativos y seguimiento procesal. </t>
  </si>
  <si>
    <t>MARIA CRISTINA ÁLVAREZ OSSA</t>
  </si>
  <si>
    <t>Especializado I</t>
  </si>
  <si>
    <t>01_086</t>
  </si>
  <si>
    <t>01_086 Prestar servicios jurídicos especializados al Despacho del Superintendente de Transporte para apoyar transversalmente de forma masiva los procesos sancionatorios, aportando análisis normativo, interpretación jurídica y seguimiento administrativo.</t>
  </si>
  <si>
    <t>Prestar servicios jurídicos especializados al Despacho del Superintendente de Transporte para apoyar transversalmente de forma masiva los procesos sancionatorios, aportando análisis normativo, interpretación jurídica y seguimiento administrativo.</t>
  </si>
  <si>
    <t>DAVID SANTIAGO ALGARRA PLAZAS</t>
  </si>
  <si>
    <t>01_087</t>
  </si>
  <si>
    <t xml:space="preserve">01_087 Prestar servicios profesionales jurídicos en la Dirección de Prevención, Promoción y Atención a Usuarios del Transporte, apoyando la vigilancia preventiva frente a los sujetos vigilados </t>
  </si>
  <si>
    <t xml:space="preserve">Prestar servicios profesionales jurídicos en la Dirección de Prevención, Promoción y Atención a Usuarios del Transporte, apoyando la vigilancia preventiva frente a los sujetos vigilados </t>
  </si>
  <si>
    <t>Delegatura para la Protección de Usuarios del Sector Transporte. /Dirección de Prevención, Promoción y Atención a Usuarios del Sector Transporte</t>
  </si>
  <si>
    <t xml:space="preserve">LAURA JULIANA RAMIREZ DIAZ </t>
  </si>
  <si>
    <t>01_088</t>
  </si>
  <si>
    <t xml:space="preserve">01_088 Prestar servicios profesionales como abogado a la Secretaría General, en la gestión de las actuaciones disciplinarias que le sean asignadas. </t>
  </si>
  <si>
    <t xml:space="preserve">Prestar servicios profesionales como abogado a la Secretaría General, en la gestión de las actuaciones disciplinarias que le sean asignadas. </t>
  </si>
  <si>
    <t>Grupo de Control Interno Disciplinario</t>
  </si>
  <si>
    <t>GABRIEL ARDILA FUENTES</t>
  </si>
  <si>
    <t xml:space="preserve"> $   4.618.314,00</t>
  </si>
  <si>
    <t>01_089</t>
  </si>
  <si>
    <t xml:space="preserve">01_089 Prestar servicios profesionales como abogado a la Secretaría General, en la gestión de las actuaciones disciplinarias que le sean asignadas. </t>
  </si>
  <si>
    <t>DANIEL BERMUDES PULIDO</t>
  </si>
  <si>
    <t>01_090</t>
  </si>
  <si>
    <t>01_090 Prestar sus servicios profesionales  a la Superintendencia de Transporte en la revision y analisis de la informacion técnica requerida dentro de la supervisión de los Sistemas de Control y Vigilancia de la entidad.</t>
  </si>
  <si>
    <t>Prestar sus servicios profesionales  a la Superintendencia de Transporte en la revision y analisis de la informacion técnica requerida dentro de la supervisión de los Sistemas de Control y Vigilancia de la entidad.</t>
  </si>
  <si>
    <t>BENJAMIN TOVAR DIAZ</t>
  </si>
  <si>
    <t>01_091</t>
  </si>
  <si>
    <t xml:space="preserve">01_091 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t>
  </si>
  <si>
    <t>OLGA LILIANA JIMENEZ SIERRA</t>
  </si>
  <si>
    <t>01_092</t>
  </si>
  <si>
    <t>01_092 Prestar servicios profesionales en la OTIC para apoyar el seguimiento y control de las soluciones tecnológicas institucionales, definiendo lineamientos de arquitectura, criterios de selección tecnológica y su alineación con los objetivos estratégicos de la Superintendencia de Transporte.</t>
  </si>
  <si>
    <t>Prestar servicios profesionales en la OTIC para apoyar el seguimiento y control de las soluciones tecnológicas institucionales, definiendo lineamientos de arquitectura, criterios de selección tecnológica y su alineación con los objetivos estratégicos de la Superintendencia de Transporte.</t>
  </si>
  <si>
    <t>RAFAEL SIERRA</t>
  </si>
  <si>
    <t>01_093</t>
  </si>
  <si>
    <t>01_093 Prestar servicios profesionales en la OTIC para apoyar el análisis, configuración, pruebas y puesta en operación de funcionalidades del Sistema de Gestión Documental, orientadas a la integración de información y al fortalecimiento de los procesos de legalidad en el sector transporte.</t>
  </si>
  <si>
    <t>Prestar servicios profesionales en la OTIC para apoyar el análisis, configuración, pruebas y puesta en operación de funcionalidades del Sistema de Gestión Documental, orientadas a la integración de información y al fortalecimiento de los procesos de legalidad en el sector transporte.</t>
  </si>
  <si>
    <t>Carlos Ricaurte</t>
  </si>
  <si>
    <t>01_094</t>
  </si>
  <si>
    <t>01_094 Prestar servicios profesionales en la OTIC para apoyar la recopilación y análisis de información, la ejecución de pruebas y la implementación de soluciones tecnológicas orientadas a optimizar los procesos internos de la entidad</t>
  </si>
  <si>
    <t>Prestar servicios profesionales en la OTIC para apoyar la recopilación y análisis de información, la ejecución de pruebas y la implementación de soluciones tecnológicas orientadas a optimizar los procesos internos de la entidad</t>
  </si>
  <si>
    <t>BRANDON SEBASTIAN LLAMAS LARIOS</t>
  </si>
  <si>
    <t>01_095</t>
  </si>
  <si>
    <t>01_095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</si>
  <si>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</si>
  <si>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Despacho Superintendente - Regionales</t>
  </si>
  <si>
    <t>Velez Sanchez Daniel</t>
  </si>
  <si>
    <t>01_096</t>
  </si>
  <si>
    <t>01_096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</si>
  <si>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Calderón Cervera Isabel</t>
  </si>
  <si>
    <t>01_097</t>
  </si>
  <si>
    <t>01_097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</si>
  <si>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Izquierdo Ruiz Eybar Gilberto</t>
  </si>
  <si>
    <t>01_098</t>
  </si>
  <si>
    <t>01_098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</si>
  <si>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Diaz Medina Maria Clara</t>
  </si>
  <si>
    <t>01_099</t>
  </si>
  <si>
    <t>01_099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</si>
  <si>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Luna Lozano Daniela Rocio </t>
  </si>
  <si>
    <t>01_100</t>
  </si>
  <si>
    <t>01_100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</si>
  <si>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MELISSA MERCEDES ALEMAN BOHORQUEZ</t>
  </si>
  <si>
    <t>01_101</t>
  </si>
  <si>
    <t>01_101 Prestar servicios profesionales en la Dirección Administrativa y al GIT de Gestión Documental para apoyar los procesos administrativos de la dependencia</t>
  </si>
  <si>
    <t>Prestar servicios profesionales en la Dirección Administrativa y al GIT de Gestión Documental para apoyar los procesos administrativos de la dependencia</t>
  </si>
  <si>
    <t>William Buitrago</t>
  </si>
  <si>
    <t>01_102</t>
  </si>
  <si>
    <t>01_102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</si>
  <si>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Obando Delgado Manuel Rodrigo</t>
  </si>
  <si>
    <t>01_103</t>
  </si>
  <si>
    <t>01_103 Prestar servicios profesionales mediante la implementación de procesos y procedimientos que fortalezcan el modelo y sistema de gestión de los procesos de apoyo de la Superintendencia de Transporte para apoyar las actividades de supervisión</t>
  </si>
  <si>
    <t>Prestar servicios profesionales mediante la implementación de procesos y procedimientos que fortalezcan el modelo y sistema de gestión de los procesos de apoyo de la Superintendencia de Transporte para apoyar las actividades de supervisión</t>
  </si>
  <si>
    <t>HERNANDO EMILIO SANTAMARIA</t>
  </si>
  <si>
    <t>01_104</t>
  </si>
  <si>
    <t>01_104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</si>
  <si>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Tamayo Cadena Andrea Carolina</t>
  </si>
  <si>
    <t>01_105</t>
  </si>
  <si>
    <t>01_105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</si>
  <si>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Cardona Sanchez Leonor</t>
  </si>
  <si>
    <t>01_106</t>
  </si>
  <si>
    <t>01_106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</si>
  <si>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 xml:space="preserve">Constante guette Ivan Jose </t>
  </si>
  <si>
    <t>01_107</t>
  </si>
  <si>
    <t>01_107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</si>
  <si>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Londoño Vanegas Wiston Humberto</t>
  </si>
  <si>
    <t>01_108</t>
  </si>
  <si>
    <t>01_108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</si>
  <si>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 xml:space="preserve">Ruiz Ruiz  Jose Luis </t>
  </si>
  <si>
    <t>01_109</t>
  </si>
  <si>
    <t>01_109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t>
  </si>
  <si>
    <t xml:space="preserve">Mercado Maira Alejandra </t>
  </si>
  <si>
    <t>01_110</t>
  </si>
  <si>
    <t>01_110 Prestar servicios Profesionales en la gestión documental para apoyar la operación del Sistema de Gestión Documental Electrónico de Archivo (SGDEA) y el soporte en los trámites administrativos transversales del GIT Gestión Documental, de conformidad con la normatividad vigente.</t>
  </si>
  <si>
    <t>Prestar servicios Profesionales en la gestión documental para apoyar la operación del Sistema de Gestión Documental Electrónico de Archivo (SGDEA) y el soporte en los trámites administrativos transversales del GIT Gestión Documental, de conformidad con la normatividad vigente.</t>
  </si>
  <si>
    <t>Ana Sofia Rangel Chinchia</t>
  </si>
  <si>
    <t>01_111</t>
  </si>
  <si>
    <t>01_111 Prestar servicios profesionales especializados para el seguimiento jurídico y apoyo administrativo, enfocándose en la validación legal y cargue de información de los procesos del GIT de Gestión Documental de la Dirección Administrativa.</t>
  </si>
  <si>
    <t>Prestar servicios profesionales especializados para el seguimiento jurídico y apoyo administrativo, enfocándose en la validación legal y cargue de información de los procesos del GIT de Gestión Documental de la Dirección Administrativa.</t>
  </si>
  <si>
    <t>Ivan Mauricio Pediahitra</t>
  </si>
  <si>
    <t>01_112</t>
  </si>
  <si>
    <t>01_112 Prestar servicios profesionales para apoyar el trabajo operativo al Grupo Interno de trabajo de Gestion deocumental de la Dirección Administrativa de la Superintencia de Transporte.</t>
  </si>
  <si>
    <t>Prestar servicios profesionales para apoyar el trabajo operativo al Grupo Interno de trabajo de Gestion deocumental de la Dirección Administrativa de la Superintencia de Transporte.</t>
  </si>
  <si>
    <t>Gustavo Oñate Malkun</t>
  </si>
  <si>
    <t>01_113</t>
  </si>
  <si>
    <t>01_113 Prestar servicios profesionales en el GIT de Gestión Documental para apoyar el reporte de indicadores, el mapa de riesgos, la ejecución de las actividades de los planes de mejora y el seguimiento a la ejecución de los contratos a cargo de la dependencia, con la debida aplicación de los instrumentos archivísticos</t>
  </si>
  <si>
    <t>Prestar servicios profesionales en el GIT de Gestión Documental para apoyar el reporte de indicadores, el mapa de riesgos, la ejecución de las actividades de los planes de mejora y el seguimiento a la ejecución de los contratos a cargo de la dependencia, con la debida aplicación de los instrumentos archivísticos</t>
  </si>
  <si>
    <t>Andrea Carolina Carrillo Fernandez</t>
  </si>
  <si>
    <t>01_114</t>
  </si>
  <si>
    <t>01_114 Prestar servicios profesionales para fortalecer los procesos de control, conciliación y baja de activos fijos de Recursos Físicos de la Dirección Administrativa de la Superintendencia de Transporte</t>
  </si>
  <si>
    <t>Prestar servicios profesionales para fortalecer los procesos de control, conciliación y baja de activos fijos de Recursos Físicos de la Dirección Administrativa de la Superintendencia de Transporte</t>
  </si>
  <si>
    <t>Pedro Pablo Londoño</t>
  </si>
  <si>
    <t>Profesional III</t>
  </si>
  <si>
    <t>01_115</t>
  </si>
  <si>
    <t>01_115 Prestar servicios profesionales de apoyo juridico al grupo interno relacionamiento al ciudadano de la Dirección Administrativa de la Superintencia de Transporte.</t>
  </si>
  <si>
    <t>Prestar servicios profesionales de apoyo juridico al grupo interno relacionamiento al ciudadano de la Dirección Administrativa de la Superintencia de Transporte.</t>
  </si>
  <si>
    <t>GIT Relacionamiento con el Ciudadano</t>
  </si>
  <si>
    <t>Laura Isabel Robles Suarez</t>
  </si>
  <si>
    <t>02</t>
  </si>
  <si>
    <t>02_Prestar servicios profesionales y de apoyo a la gestión a la Superintendencia de Transporte, orientados al fortalecimiento de la supervisión integral a los vigilados a nivel nacional, en el marco del proyecto de inversión BPIN 2018011000655.</t>
  </si>
  <si>
    <t>Prestar servicios profesionales y de apoyo a la gestión a la Superintendencia de Transporte, orientados al fortalecimiento de la supervisión integral a los vigilados a nivel nacional, en el marco del proyecto de inversión BPIN 2018011000655.</t>
  </si>
  <si>
    <t>Fortalecimiento a la supervisión integral a los vigilados a nivel nacional</t>
  </si>
  <si>
    <t>02_001</t>
  </si>
  <si>
    <t>02_001 Prestar servicios de apoyo a la gestión en el Grupo de Cobro por Jurisdicción Coactiva realizando la radicación de documentos y trámites relacionados con procesos de cobro, así como la comunicacion de actos administrativos en la gestión documental, en el marco del mejoramiento de la gestión y la capacidad institucional.</t>
  </si>
  <si>
    <t>Prestar servicios de apoyo a la gestión en el Grupo de Cobro por Jurisdicción Coactiva realizando la radicación de documentos y trámites relacionados con procesos de cobro, así como la comunicacion de actos administrativos en la gestión documental, en el marco del mejoramiento de la gestión y la capacidad institucional.</t>
  </si>
  <si>
    <t>Servicio de supervisión en el cumplimiento de los requisitos en el sector transporte</t>
  </si>
  <si>
    <t>Elaborar informes de las acciones de auditoría y Control.</t>
  </si>
  <si>
    <t>C-2410-0600-3-51102D-2410002-02</t>
  </si>
  <si>
    <t>ADQUIS. DE BYS - SERVICIO DE SUPERVISIÓN EN EL CUMPLIMIENTO DE LOS REQUISITOS EN EL SECTOR TRANSPORTE - FORTALECIMIENTO A LA SUPERVISIÓN INTEGRAL A LOS VIGILADOS A NIVEL  NACIONAL</t>
  </si>
  <si>
    <t>Cobro Coactivo</t>
  </si>
  <si>
    <t>KAREN OLARTE</t>
  </si>
  <si>
    <t>80111601
80111604</t>
  </si>
  <si>
    <t>02_002</t>
  </si>
  <si>
    <t>02_002 Prestar servicios profesionales como experto en la Superintendencia de Transporte en temas objetivos de los vigilados de la Delegatura de Puertos para el cumplimiento del repositorio portuario y brindando acompañamiento en la implementación de la Política de Gestión de la Información Estadística en el marco del MIPG.</t>
  </si>
  <si>
    <t>Prestar servicios profesionales como experto en la Superintendencia de Transporte en temas objetivos de los vigilados de la Delegatura de Puertos para el cumplimiento del repositorio portuario y brindando acompañamiento en la implementación de la Política de Gestión de la Información Estadística en el marco del MIPG.</t>
  </si>
  <si>
    <t>Realizar acciones de auditoria y control</t>
  </si>
  <si>
    <t>Flor Viviana Portilla Villamizar</t>
  </si>
  <si>
    <t>02_003</t>
  </si>
  <si>
    <t xml:space="preserve">02_003 Prestar servicios profesionales como experto en la Delegatura de Puertos, brindando acompañamiento jurídico, en temas relacionados con la actividad portuaria, su infraestructura, servicios conexos, y en la cadena logística portuaria, de los sujetos objeto de vigilancia, inspección y control. </t>
  </si>
  <si>
    <t xml:space="preserve">Prestar servicios profesionales como experto en la Delegatura de Puertos, brindando acompañamiento jurídico, en temas relacionados con la actividad portuaria, su infraestructura, servicios conexos, y en la cadena logística portuaria, de los sujetos objeto de vigilancia, inspección y control. </t>
  </si>
  <si>
    <t xml:space="preserve"> Juan Carlos Rodriguez Muñoz </t>
  </si>
  <si>
    <t>02_004</t>
  </si>
  <si>
    <t>02_004 Prestar servicios profesionales especializados de carácter administrativo, en los temas de planeación, contratación y control interno en la Delegatura para la Protección de Usuarios del Sector Transporte enfocados en la prevención y promoción de los derechos de los usuarios, conforme a los lineamientos institucionales.</t>
  </si>
  <si>
    <t>Prestar servicios profesionales especializados de carácter administrativo, en los temas de planeación, contratación y control interno en la Delegatura para la Protección de Usuarios del Sector Transporte enfocados en la prevención y promoción de los derechos de los usuarios, conforme a los lineamientos institucionales.</t>
  </si>
  <si>
    <t>Realizar acciones de auditoría y control.</t>
  </si>
  <si>
    <t>Delegatura para la Protección de Usuarios del Sector Transporte</t>
  </si>
  <si>
    <t>JOSE DAVID HERRERA</t>
  </si>
  <si>
    <t>80101500;
80111601</t>
  </si>
  <si>
    <t>02_005</t>
  </si>
  <si>
    <t>02_005 Prestar servicios profesionales jurídicos para la proyección, revisión y elaboración de actos administrativos de segunda instancia y demás documentos requeridos en el trámite del proceso sancionatorio a cargo de la Delegatura para la Protección de Usuarios del Transporte.</t>
  </si>
  <si>
    <t>Prestar servicios profesionales jurídicos para la proyección, revisión y elaboración de actos administrativos de segunda instancia y demás documentos requeridos en el trámite del proceso sancionatorio a cargo de la Delegatura para la Protección de Usuarios del Transporte.</t>
  </si>
  <si>
    <t>DAYANA ZULEY ESPITIA POVEDA</t>
  </si>
  <si>
    <t>02_006</t>
  </si>
  <si>
    <t xml:space="preserve">02_006 Prestar servicios profesionales especializados para brindar acompañamiento jurídico y estratégico en el desarrollo de acciones para prevención, protección y exigibilidad en relación con el universo de vigilados. </t>
  </si>
  <si>
    <t xml:space="preserve">Prestar servicios profesionales especializados para brindar acompañamiento jurídico y estratégico en el desarrollo de acciones para prevención, protección y exigibilidad en relación con el universo de vigilados. </t>
  </si>
  <si>
    <t>NICOLAS ENRIQUE YANETH GONZALEZ</t>
  </si>
  <si>
    <t>02_007</t>
  </si>
  <si>
    <t>02_007 Prestar servicios profesionales especializados en relacionamiento Nacional e Internacional y en la proyección, revisión y elaboración de actos y documentos, así como en el acompañamiento y participación en mesas técnicas e instancias de articulación del Despacho del Superintendente Delegado para la Protección de Usuarios.</t>
  </si>
  <si>
    <t>Prestar servicios profesionales especializados en relacionamiento Nacional e Internacional y en la proyección, revisión y elaboración de actos y documentos, así como en el acompañamiento y participación en mesas técnicas e instancias de articulación del Despacho del Superintendente Delegado para la Protección de Usuarios.</t>
  </si>
  <si>
    <t>Claudia Lorena Quintero</t>
  </si>
  <si>
    <t>80111607; 80111601</t>
  </si>
  <si>
    <t>02_008</t>
  </si>
  <si>
    <t>02_008 Prestar servicios profesionales especializados  para elaborar de insumos técnicos, análisis de cifras y datos internos y externos que permitan impulsar acciones para la exigibilidad de los derechos y deberes de los y  las usuarias del sector transporte.</t>
  </si>
  <si>
    <t>Prestar servicios profesionales especializados  para elaborar de insumos técnicos, análisis de cifras y datos internos y externos que permitan impulsar acciones para la exigibilidad de los derechos y deberes de los y  las usuarias del sector transporte.</t>
  </si>
  <si>
    <t>CAMILA ANDREA DUQUE PULIDO</t>
  </si>
  <si>
    <t>02_009</t>
  </si>
  <si>
    <t>02_009 Prestar servicios de apoyo a la gestión para la digitalización, organización y archivo de las PQRSDF de la Dirección de Investigaciones de Protección a Usuarios del Sector Transporte, conforme a los lineamientos institucionales.</t>
  </si>
  <si>
    <t>Prestar servicios de apoyo a la gestión para la digitalización, organización y archivo de las PQRSDF de la Dirección de Investigaciones de Protección a Usuarios del Sector Transporte, conforme a los lineamientos institucionales.</t>
  </si>
  <si>
    <t>Realizar las investigaciones</t>
  </si>
  <si>
    <t xml:space="preserve">Delegatura para la Protección de Usuarios del Sector Transporte /Dirección de investigaciones </t>
  </si>
  <si>
    <t>LESLY DARIANA UBATE CORTES</t>
  </si>
  <si>
    <t>02_010</t>
  </si>
  <si>
    <t>02_010 Prestar servicios de apoyo a la gestión para la digitalización, organización y archivo de las PQRSDF de la Dirección de Investigaciones de Protección a Usuarios del Sector Transporte, conforme a los lineamientos institucionales.</t>
  </si>
  <si>
    <t>ANGIE LUCIA GARCIA CORTÉS</t>
  </si>
  <si>
    <t>02_011</t>
  </si>
  <si>
    <t>02_011 Prestar servicios de apoyo a la gestión para la digitalización, organización y archivo de las PQRSDF de la Dirección de Investigaciones de Protección a Usuarios del Sector Transporte, conforme a los lineamientos institucionales.</t>
  </si>
  <si>
    <t>Diana Liset Guataquira Benavides</t>
  </si>
  <si>
    <t>02_012</t>
  </si>
  <si>
    <t>02_012 Prestar servicios profesionales de carácter jurídico para la elaboración, proyección y trámite de actos administrativos y procesos sancionatorios de la Dirección Investigaciones de Protección a Usuarios del Sector Transporte.</t>
  </si>
  <si>
    <t>Prestar servicios profesionales de carácter jurídico para la elaboración, proyección y trámite de actos administrativos y procesos sancionatorios de la Dirección Investigaciones de Protección a Usuarios del Sector Transporte.</t>
  </si>
  <si>
    <t>Villamil Ruiz Jhon Edison</t>
  </si>
  <si>
    <t>02_013</t>
  </si>
  <si>
    <t>02_013 Prestar servicios profesionales de carácter jurídico para la elaboración, proyección y trámite de actos administrativos y procesos sancionatorios de la Dirección Investigaciones de Protección a Usuarios del Sector Transporte.</t>
  </si>
  <si>
    <t>Contreras Fonte Oscar Javier</t>
  </si>
  <si>
    <t>02_014</t>
  </si>
  <si>
    <t>02_014 Prestar servicios profesionales jurídicos en la Dirección de Prevención, Promoción y Atención a Usuarios del Sector Transporte apoyando la vigilancia preventiva y las funciones de promoción frente a los vigilados.</t>
  </si>
  <si>
    <t>Prestar servicios profesionales jurídicos en la Dirección de Prevención, Promoción y Atención a Usuarios del Sector Transporte apoyando la vigilancia preventiva y las funciones de promoción frente a los vigilados.</t>
  </si>
  <si>
    <t>Alicia Mercedes López</t>
  </si>
  <si>
    <t>02_015</t>
  </si>
  <si>
    <t>02_015 Prestar servicios profesionales especializados de caracter jurídico en la Dirección de investigaciones de la Delegatura para la Protección de Usuarios del Sector Transporte en la elaboración y revisión de actuaciones administrativas relacionadas con la protección de los derechos de los usuarios del sector transporte.</t>
  </si>
  <si>
    <t>Prestar servicios profesionales especializados de caracter jurídico en la Dirección de investigaciones de la Delegatura para la Protección de Usuarios del Sector Transporte en la elaboración y revisión de actuaciones administrativas relacionadas con la protección de los derechos de los usuarios del sector transporte.</t>
  </si>
  <si>
    <t>Luis Manuel Mercado Freyle</t>
  </si>
  <si>
    <t>02_016</t>
  </si>
  <si>
    <t>02_016 Prestar servicios de apoyo a la gestión para la digitalización, organización y registro de las PQRSDF asignadas por la Dirección de Investigaciones para la Protección de Usuarios del Sector Transporte, conforme a los lineamientos institucionales.</t>
  </si>
  <si>
    <t>Prestar servicios de apoyo a la gestión para la digitalización, organización y registro de las PQRSDF asignadas por la Dirección de Investigaciones para la Protección de Usuarios del Sector Transporte, conforme a los lineamientos institucionales.</t>
  </si>
  <si>
    <t>DIEGO ARMANDO FUNETES NIÑO</t>
  </si>
  <si>
    <t>Técnico I</t>
  </si>
  <si>
    <t>02_017</t>
  </si>
  <si>
    <t xml:space="preserve">02_017 Prestar servicios profesionales en la Dirección de Prevención, Promoción y Atención a Usuarios del Transporte, apoyando la ejecución de campañas, guías, cartillas, material digital y herramientas web para la difusión institucional. </t>
  </si>
  <si>
    <t xml:space="preserve">Prestar servicios profesionales en la Dirección de Prevención, Promoción y Atención a Usuarios del Transporte, apoyando la ejecución de campañas, guías, cartillas, material digital y herramientas web para la difusión institucional. </t>
  </si>
  <si>
    <t>IVAN CAMILO CABRERA FONTALVO</t>
  </si>
  <si>
    <t>02_018</t>
  </si>
  <si>
    <t xml:space="preserve">02_018 Prestar servicios profesionales en la Delegatura para la Protección de Usuarios del Transporte, apoyando la ejecución de estrategias de promoción normativa en eventos dirigidos a empresas, usuarios y ciudadanía en general. </t>
  </si>
  <si>
    <t xml:space="preserve">Prestar servicios profesionales en la Delegatura para la Protección de Usuarios del Transporte, apoyando la ejecución de estrategias de promoción normativa en eventos dirigidos a empresas, usuarios y ciudadanía en general. </t>
  </si>
  <si>
    <t xml:space="preserve">Heidy Bernal </t>
  </si>
  <si>
    <t>02_019</t>
  </si>
  <si>
    <t xml:space="preserve">02_019 Prestar servicios profesionales en la Dirección de Prevención, Promoción y Atención a Usuarios del Sector Transporte para apoyar el seguimiento de procesos administrativos, la elaboración de informes y documentos técnicos, y el desarrollo de estrategias que fortalezcan la supervisión y el cumplimiento de las obligaciones del sector. </t>
  </si>
  <si>
    <t xml:space="preserve">Prestar servicios profesionales en la Dirección de Prevención, Promoción y Atención a Usuarios del Sector Transporte para apoyar el seguimiento de procesos administrativos, la elaboración de informes y documentos técnicos, y el desarrollo de estrategias que fortalezcan la supervisión y el cumplimiento de las obligaciones del sector. </t>
  </si>
  <si>
    <t xml:space="preserve"> Margaret Urbano  </t>
  </si>
  <si>
    <t>02_020</t>
  </si>
  <si>
    <t xml:space="preserve">02_020 Prestar servicios profesionales jurídicos en la Dirección de Prevención, Promoción y Atención a Usuarios del Transporte, apoyando la vigilancia preventiva frente a los sujetos vigilados </t>
  </si>
  <si>
    <t>Camila López</t>
  </si>
  <si>
    <t>02_021</t>
  </si>
  <si>
    <t xml:space="preserve">02_021 Prestar servicios profesionales especializados en la Dirección de Prevención, Promoción y Atención a Usuarios del Sector Transporte, para apoyar la ejecución de estrategias de promoción y prevención normativa dirigidas a empresas, usuarios y ciudadanía en general. </t>
  </si>
  <si>
    <t xml:space="preserve">Prestar servicios profesionales especializados en la Dirección de Prevención, Promoción y Atención a Usuarios del Sector Transporte, para apoyar la ejecución de estrategias de promoción y prevención normativa dirigidas a empresas, usuarios y ciudadanía en general. </t>
  </si>
  <si>
    <t>Ángela Patrica Genes Sánchez</t>
  </si>
  <si>
    <t>02_022</t>
  </si>
  <si>
    <t>02_022 Prestar servicios de apoyo a la gestión en la Delegatura de  Concesiones e Infraestructura, participando en los diferentes trámites y actividades operativas que se requieran para la adecuada organización, manejo y seguimiento de la documentación.</t>
  </si>
  <si>
    <t>Prestar servicios de apoyo a la gestión en la Delegatura de  Concesiones e Infraestructura, participando en los diferentes trámites y actividades operativas que se requieran para la adecuada organización, manejo y seguimiento de la documentación.</t>
  </si>
  <si>
    <t>Despacho Delegatura de Concesiones e Infraestructura</t>
  </si>
  <si>
    <t>CORREDOR PIAMONTE JULIANA VALENTINA</t>
  </si>
  <si>
    <t>02_023</t>
  </si>
  <si>
    <t>02_023 Prestar servicios profesionales especializados para apoyar la articulación entre el Despacho del Superintendente Delegado de Concesiones e Infraestructura y sus Direcciones, para la elaboración de los actos administrativos y demás documentos jurídicos requeridos en el desarrollo y gestión del proceso administrativo sancionatorio.</t>
  </si>
  <si>
    <t>Prestar servicios profesionales especializados para apoyar la articulación entre el Despacho del Superintendente Delegado de Concesiones e Infraestructura y sus Direcciones, para la elaboración de los actos administrativos y demás documentos jurídicos requeridos en el desarrollo y gestión del proceso administrativo sancionatorio.</t>
  </si>
  <si>
    <t xml:space="preserve">CORTES VALESTT GUSTAVO HERNANDO </t>
  </si>
  <si>
    <t>02_024</t>
  </si>
  <si>
    <t>02_024 Prestar servicios profesionales especializados en el Despacho de Concesiones e Infraestructura, apoyando la elaboración, revisión y ajuste de los documentos asociados a los formularios utilizados para la recolección de información, los cuales son insumos clave para los procesos de automatización de la supervisión objetiva y subjetiva.</t>
  </si>
  <si>
    <t>Prestar servicios profesionales especializados en el Despacho de Concesiones e Infraestructura, apoyando la elaboración, revisión y ajuste de los documentos asociados a los formularios utilizados para la recolección de información, los cuales son insumos clave para los procesos de automatización de la supervisión objetiva y subjetiva.</t>
  </si>
  <si>
    <t>ACEVEDO CASTAÑO OSCAR SANTIAGO</t>
  </si>
  <si>
    <t>02_025</t>
  </si>
  <si>
    <t>02_025 Prestar servicios profesionales en el Despacho del Superintendente Delegado de Concesiones e Infraestructura, para la consolidación, tabulación y análisis de información proveniente de los factores de interés general e informes de gestión para fortalecer los procesos de planeación, mejora continua e innovación en los servicios de supervisión de las infraestructuras de transporte a cargo de la Superintendencia Delegada Transporte.</t>
  </si>
  <si>
    <t>Prestar servicios profesionales en el Despacho del Superintendente Delegado de Concesiones e Infraestructura, para la consolidación, tabulación y análisis de información proveniente de los factores de interés general e informes de gestión para fortalecer los procesos de planeación, mejora continua e innovación en los servicios de supervisión de las infraestructuras de transporte a cargo de la Superintendencia Delegada Transporte.</t>
  </si>
  <si>
    <t xml:space="preserve">BALVIN BARBOSA WENDY JURANY </t>
  </si>
  <si>
    <t>02_026</t>
  </si>
  <si>
    <t>02_026 Prestar servicios profesionales especializados para apoyar al Despacho del Superintendente Delgado de Concesiones e Infraestructura, brindando acompañamiento en la elaboración, sustanciación y tramitación de las actuaciones administrativas.</t>
  </si>
  <si>
    <t>Prestar servicios profesionales especializados para apoyar al Despacho del Superintendente Delgado de Concesiones e Infraestructura, brindando acompañamiento en la elaboración, sustanciación y tramitación de las actuaciones administrativas.</t>
  </si>
  <si>
    <t>MELISA PEREZ TORRADO</t>
  </si>
  <si>
    <t>02_027</t>
  </si>
  <si>
    <t>02_027 Prestar servicios profesionales a la Superintendencia de Transporte para apoyar actividades transversales de la vigilancia operativa, el seguimiento administrativo-financiero y el control contractual de las gestiones regionales</t>
  </si>
  <si>
    <t>Prestar servicios profesionales a la Superintendencia de Transporte para apoyar actividades transversales de la vigilancia operativa, el seguimiento administrativo-financiero y el control contractual de las gestiones regionales</t>
  </si>
  <si>
    <t>NAVARRO ROJAS GIOVANNI ANTONIO</t>
  </si>
  <si>
    <t>80111601; 80111604; 80111605; 80111607; 80111616</t>
  </si>
  <si>
    <t>02_028</t>
  </si>
  <si>
    <t>02_028 Prestar servicios profesionales a la Superintendencia de Transporte para apoyar actividades transversales de la vigilancia operativa, el seguimiento administrativo-financiero y el control contractual de las gestiones regionales</t>
  </si>
  <si>
    <t>MORA ACUÑA ORLIS ILIANA</t>
  </si>
  <si>
    <t>02_029</t>
  </si>
  <si>
    <t>02_029 Prestar servicios profesionales a la Superintendencia de Transporte para apoyar actividades transversales de la vigilancia operativa, el seguimiento administrativo-financiero y el control contractual de las gestiones regionales</t>
  </si>
  <si>
    <t xml:space="preserve">RODRIGUEZ VALERO DANESA </t>
  </si>
  <si>
    <t>02_030</t>
  </si>
  <si>
    <t>02_030 Prestar servicios profesionales a la Superintendencia de Trasnporte en activiades tendientes a fortalecer la vigilancia operativa, el seguimiento administrativo-financiero y el control contractual de las gestiones regionales.</t>
  </si>
  <si>
    <t>Prestar servicios profesionales a la Superintendencia de Trasnporte en activiades tendientes a fortalecer la vigilancia operativa, el seguimiento administrativo-financiero y el control contractual de las gestiones regionales.</t>
  </si>
  <si>
    <t xml:space="preserve">BOLIVAR BECERRA LISBEY CONSTANZA </t>
  </si>
  <si>
    <t>02_031</t>
  </si>
  <si>
    <t>02_031 Prestación de servicios profesionales para la Superintendencia de Transporte, con el objetivo de informar y divulgar a los usuarios sobre los distintos modos de transporte en las regiones asignadas.</t>
  </si>
  <si>
    <t>Prestación de servicios profesionales para la Superintendencia de Transporte, con el objetivo de informar y divulgar a los usuarios sobre los distintos modos de transporte en las regiones asignadas.</t>
  </si>
  <si>
    <t>PALACIO MARULANDA VALERIA</t>
  </si>
  <si>
    <t>02_032</t>
  </si>
  <si>
    <t>02_032 Prestación de servicios profesionales para la Superintendencia de Transporte, con el objetivo de informar y divulgar a los usuarios sobre los distintos modos de transporte en las regiones asignadas.</t>
  </si>
  <si>
    <t>DEILY LUZ PION GUZMAN</t>
  </si>
  <si>
    <t>02_033</t>
  </si>
  <si>
    <t>02_033 Prestación de servicios profesionales para la Superintendencia de Transporte, con el objetivo de informar y divulgar a los usuarios sobre los distintos modos de transporte en las regiones asignadas.</t>
  </si>
  <si>
    <t>RODRIGUEZ TORRES ALBERTO JOSÉ</t>
  </si>
  <si>
    <t>02_034</t>
  </si>
  <si>
    <t>02_034 Prestación de servicios profesionales para la Superintendencia de Transporte, con el objetivo de informar y divulgar a los usuarios sobre los distintos modos de transporte en las regiones asignadas.</t>
  </si>
  <si>
    <t>ALEJANDRO AUGUSTO BOLIVAR BARRERA</t>
  </si>
  <si>
    <t>02_035</t>
  </si>
  <si>
    <t>02_035 Prestar servicios profesionales a la Superintendencia de Transporte para apoyar actividades de supervisión, vigilancia y control de los distintos modos de transporte en las regiones que le sean asignadas.</t>
  </si>
  <si>
    <t>Prestar servicios profesionales a la Superintendencia de Transporte para apoyar actividades de supervisión, vigilancia y control de los distintos modos de transporte en las regiones que le sean asignadas.</t>
  </si>
  <si>
    <t xml:space="preserve">PORRAS VELA MONICA ISABELLA </t>
  </si>
  <si>
    <t>02_036</t>
  </si>
  <si>
    <t>02_036 Prestar servicios profesionales a la Superintendencia de Transporte para apoyar actividades de supervisión, vigilancia y control de los distintos modos de transporte en las regiones que le sean asignadas.</t>
  </si>
  <si>
    <t>Cuellar Camilo</t>
  </si>
  <si>
    <t>VF</t>
  </si>
  <si>
    <t>02_037</t>
  </si>
  <si>
    <t>02_037 Prestar servicios profesionales a la Superintendencia de Transporte para apoyar actividades de supervisión, vigilancia y control de los distintos modos de transporte en las regiones que le sean asignadas.</t>
  </si>
  <si>
    <t>RUIZ HENAO DIANA PATRICIA</t>
  </si>
  <si>
    <t>02_038</t>
  </si>
  <si>
    <t>02_038 Prestar servicios profesionales a la Superintendencia de Transporte para apoyar actividades de supervisión, vigilancia y control de los distintos modos de transporte en las regiones que le sean asignadas.</t>
  </si>
  <si>
    <t>ALVAREZ GOMEZ ANDRES FELIPE</t>
  </si>
  <si>
    <t>02_039</t>
  </si>
  <si>
    <t>02_039 Prestar servicios profesionales a la Superintendencia de Transporte para apoyar actividades de supervisión, vigilancia y control de los distintos modos de transporte en las regiones que le sean asignadas.</t>
  </si>
  <si>
    <t xml:space="preserve">ROMERO DIAZ SEBASTIAN ELIAS  </t>
  </si>
  <si>
    <t>02_040</t>
  </si>
  <si>
    <t>02_040 Prestar servicios profesionales a la Superintendencia de Transporte para apoyar actividades de supervisión, vigilancia y control de los distintos modos de transporte en las regiones que le sean asignadas.</t>
  </si>
  <si>
    <t>REINA PEREZ JOSE ELIAS</t>
  </si>
  <si>
    <t>02_041</t>
  </si>
  <si>
    <t>02_041 Prestar servicios profesionales a la Superintendencia de Transporte para apoyar actividades de supervisión, vigilancia y control de los distintos modos de transporte en las regiones que le sean asignadas.</t>
  </si>
  <si>
    <t xml:space="preserve">TURIZO PALENCIA VICTOR JAVIER </t>
  </si>
  <si>
    <t>02_042</t>
  </si>
  <si>
    <t>02_042 Prestar servicios profesionales a la Superintendencia de Transporte para apoyar actividades de supervisión, vigilancia y control de los distintos modos de transporte en las regiones que le sean asignadas.</t>
  </si>
  <si>
    <t>DOVALE LIZARAZO ABRAHAM ELIAS</t>
  </si>
  <si>
    <t>02_043</t>
  </si>
  <si>
    <t>02_043 Prestar servicios profesionales a la Superintendencia de Transporte para apoyar actividades de supervisión, vigilancia y control de los distintos modos de transporte en las regiones que le sean asignadas.</t>
  </si>
  <si>
    <t>TORRES ZAMBRANO JOHAN JESUS</t>
  </si>
  <si>
    <t>02_044</t>
  </si>
  <si>
    <t>02_044 Prestar servicios profesionales a la Superintendencia de Transporte para apoyar actividades de supervisión, vigilancia y control de los distintos modos de transporte en las regiones que le sean asignadas.</t>
  </si>
  <si>
    <t xml:space="preserve">DE LA ROSA RUA ROSA XIMENA </t>
  </si>
  <si>
    <t>02_045</t>
  </si>
  <si>
    <t>02_045 Prestar servicios profesionales a la Superintendencia de Transporte para apoyar actividades de supervisión, vigilancia y control de los distintos modos de transporte en las regiones que le sean asignadas.</t>
  </si>
  <si>
    <t xml:space="preserve">COLMENARES CARDENAS JASBLEIDY </t>
  </si>
  <si>
    <t>02_046</t>
  </si>
  <si>
    <t>02_046 Prestar servicios profesionales a la Superintendencia de Transporte para apoyar actividades de supervisión, vigilancia y control de los distintos modos de transporte en las regiones que le sean asignadas.</t>
  </si>
  <si>
    <t>HERRERA ELSY</t>
  </si>
  <si>
    <t>02_047</t>
  </si>
  <si>
    <t>02_047 Prestar servicios profesionales a la Superintendencia de Transporte para apoyar actividades de supervisión, vigilancia y control de los distintos modos de transporte en las regiones que le sean asignadas.</t>
  </si>
  <si>
    <t>LADINO CALDERON LUIS ANDRES</t>
  </si>
  <si>
    <t>02_048</t>
  </si>
  <si>
    <t>02_048 Prestar servicios profesionales a la Superintendencia de Transporte para apoyar actividades de supervisión, vigilancia y control de los distintos modos de transporte en las regiones que le sean asignadas.</t>
  </si>
  <si>
    <t>FRAILE PIRA YISEL LISBETH</t>
  </si>
  <si>
    <t>02_049</t>
  </si>
  <si>
    <t>02_049 Prestar servicios profesionales a la Superintendencia de Transporte para apoyar actividades de supervisión, vigilancia y control de los distintos modos de transporte en las regiones que le sean asignadas.</t>
  </si>
  <si>
    <t>GARZÓN URIBE JAIRO ANDRÉS</t>
  </si>
  <si>
    <t>02_050</t>
  </si>
  <si>
    <t>02_050 Prestar servicios profesionales a la Superintendencia de Transporte para apoyar actividades de supervisión, vigilancia y control de los distintos modos de transporte en las regiones que le sean asignadas.</t>
  </si>
  <si>
    <t>TRIANA LEIVA JUAN CARLOS</t>
  </si>
  <si>
    <t>02_051</t>
  </si>
  <si>
    <t>02_051 Prestar servicios profesionales a la Superintendencia de Transporte para apoyar actividades de supervisión, vigilancia y control de los distintos modos de transporte en las regiones que le sean asignadas.</t>
  </si>
  <si>
    <t xml:space="preserve">BARRERA SILVA LIDA PATRICIA </t>
  </si>
  <si>
    <t>02_052</t>
  </si>
  <si>
    <t>02_052 Prestar servicios profesionales a la Superintendencia de Transporte para apoyar actividades de supervisión, vigilancia y control de los distintos modos de transporte en las regiones que le sean asignadas.</t>
  </si>
  <si>
    <t>FERNANDO PALMA</t>
  </si>
  <si>
    <t>02_053</t>
  </si>
  <si>
    <t>02_053 Prestar servicios profesionales a la Superintendencia de Transporte para apoyar actividades de supervisión, vigilancia y control de los distintos modos de transporte en las regiones que le sean asignadas.</t>
  </si>
  <si>
    <t>SAENZ SANCHEZ FRANCISCO JOSE</t>
  </si>
  <si>
    <t>02_054</t>
  </si>
  <si>
    <t>02_054 Prestar servicios profesionales a la Superintendencia de Transporte para apoyar actividades de supervisión, vigilancia y control de los distintos modos de transporte en las regiones que le sean asignadas.</t>
  </si>
  <si>
    <t xml:space="preserve">GUALTEROS PRIETO LUZ VICTORIA </t>
  </si>
  <si>
    <t>02_055</t>
  </si>
  <si>
    <t>02_055 Prestar servicios profesionales a la Superintendencia de Transporte para apoyar actividades de supervisión, vigilancia y control de los distintos modos de transporte en las regiones que le sean asignadas.</t>
  </si>
  <si>
    <t>YATE MALAMBO DIANA YASMIN</t>
  </si>
  <si>
    <t>02_056</t>
  </si>
  <si>
    <t>02_056 Prestar servicios profesionales a la Superintendencia de Transporte para apoyar actividades de supervisión, vigilancia y control de los distintos modos de transporte en las regiones que le sean asignadas.</t>
  </si>
  <si>
    <t>COLPAS ANGARITA CARLOS ARTURO</t>
  </si>
  <si>
    <t>02_057</t>
  </si>
  <si>
    <t>02_057 Prestar servicios profesionales a la Superintendencia de Transporte para apoyar actividades de supervisión, vigilancia y control de los distintos modos de transporte en las regiones que le sean asignadas.</t>
  </si>
  <si>
    <t>ESCOBAR BARONA ANDRES</t>
  </si>
  <si>
    <t>02_058</t>
  </si>
  <si>
    <t>02_058 Prestar servicios profesionales a la Superintendencia de Transporte para apoyar actividades de supervisión, vigilancia y control de los distintos modos de transporte en las regiones que le sean asignadas.</t>
  </si>
  <si>
    <t xml:space="preserve">VILLADIEGO ARMESTO NELLY MATILDE </t>
  </si>
  <si>
    <t>02_059</t>
  </si>
  <si>
    <t>02_059 Prestar servicios profesionales a la Superintendencia de Transporte para apoyar actividades de supervisión, vigilancia y control de los distintos modos de transporte en las regiones que le sean asignadas.</t>
  </si>
  <si>
    <t>PUELLO PONTON LUIS EDUARDO</t>
  </si>
  <si>
    <t>02_060</t>
  </si>
  <si>
    <t>02_060 Prestar servicios profesionales a la Superintendencia de Transporte para apoyar actividades de supervisión, vigilancia y control de los distintos modos de transporte en las regiones que le sean asignadas.</t>
  </si>
  <si>
    <t>DE LA OSSA CARRASCAL SHEILA MARGARITA</t>
  </si>
  <si>
    <t>02_061</t>
  </si>
  <si>
    <t>02_061 Prestar servicios profesionales a la Superintendencia de Transporte para apoyar actividades de supervisión, vigilancia y control de los distintos modos de transporte en las regiones que le sean asignadas.</t>
  </si>
  <si>
    <t>Caraballo Angulo Francisco de Asis</t>
  </si>
  <si>
    <t>02_062</t>
  </si>
  <si>
    <t>02_062 Prestar servicios profesionales a la Superintendencia de Transporte para apoyar actividades de supervisión, vigilancia y control de los distintos modos de transporte en las regiones que le sean asignadas.</t>
  </si>
  <si>
    <t>SILVA PESCA GERARDO</t>
  </si>
  <si>
    <t>02_063</t>
  </si>
  <si>
    <t>02_063 Prestar servicios profesionales a la Superintendencia de Transporte para apoyar actividades de supervisión, vigilancia y control de los distintos modos de transporte en las regiones que le sean asignadas.</t>
  </si>
  <si>
    <t xml:space="preserve">PEREZ MORENO ANA CAROLINA  </t>
  </si>
  <si>
    <t>02_064</t>
  </si>
  <si>
    <t>02_064 Prestar servicios profesionales a la Superintendencia de Transporte para apoyar actividades de supervisión, vigilancia y control de los distintos modos de transporte en las regiones que le sean asignadas.</t>
  </si>
  <si>
    <t>CASTAÑO DUQUE ISABEL CRISTINA</t>
  </si>
  <si>
    <t>02_065</t>
  </si>
  <si>
    <t>02_065 Prestar servicios profesionales a la Superintendencia de Transporte para apoyar actividades de supervisión, vigilancia y control de los distintos modos de transporte en las regiones que le sean asignadas.</t>
  </si>
  <si>
    <t>RIASCOS CALONJE EDIER</t>
  </si>
  <si>
    <t>02_066</t>
  </si>
  <si>
    <t>02_066 Prestar servicios profesionales a la Superintendencia de Transporte para apoyar actividades de supervisión, vigilancia y control de los distintos modos de transporte en las regiones que le sean asignadas.</t>
  </si>
  <si>
    <t>DIAZ ACEVEDO DUVERNEY</t>
  </si>
  <si>
    <t>02_067</t>
  </si>
  <si>
    <t>02_067 Prestar servicios profesionales a la Superintendencia de Transporte para apoyar actividades de supervisión, vigilancia y control de los distintos modos de transporte en las regiones que le sean asignadas.</t>
  </si>
  <si>
    <t xml:space="preserve"> MEJIA COSTA BEATRIZ ELENA </t>
  </si>
  <si>
    <t>02_068</t>
  </si>
  <si>
    <t>02_068 Prestar servicios profesionales a la Superintendencia de Transporte para apoyar actividades de supervisión, vigilancia y control de los distintos modos de transporte en las regiones que le sean asignadas.</t>
  </si>
  <si>
    <t>TEJEDOR FUENTES KATTY LEONOR</t>
  </si>
  <si>
    <t>02_069</t>
  </si>
  <si>
    <t>02_069 Prestar servicios profesionales a la Superintendencia de Transporte para apoyar actividades de supervisión, vigilancia y control de los distintos modos de transporte en las regiones que le sean asignadas.</t>
  </si>
  <si>
    <t>FIGUEROA PEREA DALADIER</t>
  </si>
  <si>
    <t>02_070</t>
  </si>
  <si>
    <t>02_070 Prestar servicios profesionales a la Superintendencia de Transporte para apoyar actividades de supervisión, vigilancia y control de los distintos modos de transporte en las regiones que le sean asignadas.</t>
  </si>
  <si>
    <t>JARAMILLO CASTRILLO RAQUEL CECILIA</t>
  </si>
  <si>
    <t>02_071</t>
  </si>
  <si>
    <t>02_071 Prestar servicios profesionales a la Superintendencia de Transporte para apoyar actividades de supervisión, vigilancia y control de los distintos modos de transporte en las regiones que le sean asignadas.</t>
  </si>
  <si>
    <t xml:space="preserve">PINSON ORTIZ ANDRES </t>
  </si>
  <si>
    <t>02_072</t>
  </si>
  <si>
    <t>02_072 Prestar servicios profesionales a la Superintendencia de Transporte para apoyar actividades de supervisión, vigilancia y control de los distintos modos de transporte en las regiones que le sean asignadas.</t>
  </si>
  <si>
    <t>Katherine Sofia Montero</t>
  </si>
  <si>
    <t>02_073</t>
  </si>
  <si>
    <t>02_073 Prestar servicios profesionales a la Superintendencia de Transporte para apoyar actividades de supervisión, vigilancia y control de los distintos modos de transporte en las regiones que le sean asignadas.</t>
  </si>
  <si>
    <t xml:space="preserve">RAMIREZ CARLOS MARIO </t>
  </si>
  <si>
    <t>02_074</t>
  </si>
  <si>
    <t>02_074 Prestar servicios profesionales a la Superintendencia de Transporte para apoyar actividades de supervisión, vigilancia y control de los distintos modos de transporte en las regiones que le sean asignadas.</t>
  </si>
  <si>
    <t xml:space="preserve">RODRIGUEZ QUINTERO  YERMAN FERNANDO </t>
  </si>
  <si>
    <t>02_075</t>
  </si>
  <si>
    <t>02_075 Prestar servicios profesionales a la Superintendencia de Transporte para apoyar actividades de supervisión, vigilancia y control de los distintos modos de transporte en las regiones que le sean asignadas.</t>
  </si>
  <si>
    <t>DIEGO SOLANO ANA MARIA</t>
  </si>
  <si>
    <t>02_076</t>
  </si>
  <si>
    <t>02_076 Prestar servicios profesionales a la Superintendencia de Transporte para apoyar actividades de supervisión, vigilancia y control de los distintos modos de transporte en las regiones que le sean asignadas.</t>
  </si>
  <si>
    <t xml:space="preserve">MARTINEZ GHISAYS ANA BEATRIZ </t>
  </si>
  <si>
    <t>02_077</t>
  </si>
  <si>
    <t>02_077 Prestar servicios profesionales a la Superintendencia de Transporte para apoyar actividades de supervisión, vigilancia y control de los distintos modos de transporte en las regiones que le sean asignadas.</t>
  </si>
  <si>
    <t>ERAZO DELGADO CRISTIAN GABRIEL</t>
  </si>
  <si>
    <t>02_078</t>
  </si>
  <si>
    <t>02_078 Prestar servicios profesionales a la Superintendencia de Transporte para apoyar actividades de supervisión, vigilancia y control de los distintos modos de transporte en las regiones que le sean asignadas.</t>
  </si>
  <si>
    <t>VALLEJO SANTIUSTY DIEGO FRANCISCO</t>
  </si>
  <si>
    <t>02_079</t>
  </si>
  <si>
    <t>02_079 Prestar servicios profesionales a la Superintendencia de Transporte para apoyar actividades de supervisión, vigilancia y control de los distintos modos de transporte en las regiones que le sean asignadas.</t>
  </si>
  <si>
    <t xml:space="preserve">CASTRO LOPEZ ANGEL AURELIO </t>
  </si>
  <si>
    <t>02_080</t>
  </si>
  <si>
    <t>02_080 Prestar servicios profesionales a la Superintendencia de Transporte para apoyar actividades de supervisión, vigilancia y control de los distintos modos de transporte en las regiones que le sean asignadas.</t>
  </si>
  <si>
    <t>HIDALGO GOMEZ YOCELIN</t>
  </si>
  <si>
    <t>02_081</t>
  </si>
  <si>
    <t>02_081 Prestar servicios profesionales a la Superintendencia de Transporte para apoyar actividades de supervisión, vigilancia y control de los distintos modos de transporte en las regiones que le sean asignadas.</t>
  </si>
  <si>
    <t xml:space="preserve">GALLEGO RESTREPO ERIKA MICHEL </t>
  </si>
  <si>
    <t>02_082</t>
  </si>
  <si>
    <t>02_082 Prestar servicios profesionales a la Superintendencia de Transporte para apoyar actividades de supervisión, vigilancia y control de los distintos modos de transporte en las regiones que le sean asignadas.</t>
  </si>
  <si>
    <t xml:space="preserve">CHARRY GOMEZ DIEGO FERNEY </t>
  </si>
  <si>
    <t>02_083</t>
  </si>
  <si>
    <t>02_083 Prestar servicios profesionales a la Superintendencia de Transporte para apoyar actividades de supervisión, vigilancia y control de los distintos modos de transporte en las regiones que le sean asignadas.</t>
  </si>
  <si>
    <t>Salazar Riascos Didier Giovanny</t>
  </si>
  <si>
    <t>02_084</t>
  </si>
  <si>
    <t>02_084 Prestar servicios profesionales a la Superintendencia de Transporte para apoyar actividades de supervisión, vigilancia y control de los distintos modos de transporte en las regiones que le sean asignadas.</t>
  </si>
  <si>
    <t>GAMBOA CARRILLO JAIME YESID</t>
  </si>
  <si>
    <t>02_085</t>
  </si>
  <si>
    <t>02_085 Prestar servicios profesionales a la Superintendencia de Transporte para apoyar actividades de supervisión, vigilancia y control de los distintos modos de transporte en las regiones que le sean asignadas.</t>
  </si>
  <si>
    <t xml:space="preserve">MARTINEZ BOTINA LUIS FERNANDO </t>
  </si>
  <si>
    <t>02_086</t>
  </si>
  <si>
    <t>02_086 Prestar servicios profesionales a la Superintendencia de Transporte para apoyar actividades de supervisión, vigilancia y control de los distintos modos de transporte en las regiones que le sean asignadas.</t>
  </si>
  <si>
    <t>ROSADO QUINTERO OCTAVIO ENRIQUE</t>
  </si>
  <si>
    <t>02_087</t>
  </si>
  <si>
    <t>02_087 Prestar servicios profesionales a la Superintendencia de Transporte para apoyar actividades de supervisión, vigilancia y control de los distintos modos de transporte en las regiones que le sean asignadas.</t>
  </si>
  <si>
    <t>GAITAN BOCANEGRA CAROL MELISSA</t>
  </si>
  <si>
    <t>02_088</t>
  </si>
  <si>
    <t>02_088 Prestar servicios profesionales a la Superintendencia de Transporte para apoyar actividades de supervisión, vigilancia y control de los distintos modos de transporte en las regiones que le sean asignadas.</t>
  </si>
  <si>
    <t xml:space="preserve">OJEDA ARISTIZABAL DAVID RICARDO </t>
  </si>
  <si>
    <t>02_089</t>
  </si>
  <si>
    <t>02_089 Prestar servicios profesionales a la Superintendencia de Transporte para apoyar actividades de supervisión, vigilancia y control de los distintos modos de transporte en las regiones que le sean asignadas.</t>
  </si>
  <si>
    <t>GARCIA BUSTAMANTE JOHN ALEXANDER</t>
  </si>
  <si>
    <t>02_090</t>
  </si>
  <si>
    <t>02_090 Prestar servicios profesionales a la Superintendencia de Transporte para apoyar actividades de supervisión, vigilancia y control de los distintos modos de transporte en las regiones que le sean asignadas.</t>
  </si>
  <si>
    <t xml:space="preserve">ROBLEDO CALLEJAS ALEJANDRO </t>
  </si>
  <si>
    <t>02_091</t>
  </si>
  <si>
    <t>02_091 Prestar servicios profesionales a la Superintendencia de Transporte para apoyar actividades de supervisión, vigilancia y control de los distintos modos de transporte en las regiones que le sean asignadas.</t>
  </si>
  <si>
    <t>BOLIVAR PRADA DIANA PATRICIA</t>
  </si>
  <si>
    <t>02_092</t>
  </si>
  <si>
    <t>02_092 Prestar servicios profesionales a la Superintendencia de Transporte para apoyar actividades de supervisión, vigilancia y control de los distintos modos de transporte en las regiones que le sean asignadas.</t>
  </si>
  <si>
    <t>BAUTISTA BAUTISTA SANDRA MILENA</t>
  </si>
  <si>
    <t>02_093</t>
  </si>
  <si>
    <t>02_093 Prestar servicios profesionales a la Superintendencia de Transporte para apoyar actividades de supervisión, vigilancia y control de los distintos modos de transporte en las regiones que le sean asignadas.</t>
  </si>
  <si>
    <t>MENDEZ MARTINEZ MARIA DANIELA</t>
  </si>
  <si>
    <t>02_094</t>
  </si>
  <si>
    <t>02_094 Prestar servicios profesionales a la Superintendencia de Transporte para apoyar actividades de supervisión, vigilancia y control de los distintos modos de transporte en las regiones que le sean asignadas.</t>
  </si>
  <si>
    <t>TIQUE MOLINA JUDITH</t>
  </si>
  <si>
    <t>02_095</t>
  </si>
  <si>
    <t>02_095 Prestar servicios profesionales a la Superintendencia de Transporte para apoyar actividades de supervisión, vigilancia y control de los distintos modos de transporte en las regiones que le sean asignadas.</t>
  </si>
  <si>
    <t xml:space="preserve">BELALCAZAR PRETEL EDWARD </t>
  </si>
  <si>
    <t>02_096</t>
  </si>
  <si>
    <t>02_096 Prestar servicios profesionales a la Superintendencia de Transporte para apoyar actividades de supervisión, vigilancia y control de los distintos modos de transporte en las regiones que le sean asignadas.</t>
  </si>
  <si>
    <t>OSORIO RIVERA MAYERLI</t>
  </si>
  <si>
    <t>02_097</t>
  </si>
  <si>
    <t>02_097 Prestar servicios profesionales a la Superintendencia de Transporte para apoyar actividades de supervisión, vigilancia y control de los distintos modos de transporte en las regiones que le sean asignadas.</t>
  </si>
  <si>
    <t>SANDRA VIVIANA PLAZA MONTOYA</t>
  </si>
  <si>
    <t>02_098</t>
  </si>
  <si>
    <t>02_098 Prestar servicios profesionales a la Superintendencia de Transporte para apoyar actividades de supervisión, vigilancia y control de los distintos modos de transporte en las regiones que le sean asignadas.</t>
  </si>
  <si>
    <t>FILIGRANA JUANILLO JORGE ARMANDO</t>
  </si>
  <si>
    <t>02_099</t>
  </si>
  <si>
    <t>02_099 Prestar servicios profesionales a la Superintendencia de Transporte para apoyar actividades de supervisión, vigilancia y control de los distintos modos de transporte en las regiones que le sean asignadas.</t>
  </si>
  <si>
    <t>VEITIA OREJUELA ERIKA VIVIANA</t>
  </si>
  <si>
    <t>02_100</t>
  </si>
  <si>
    <t>02_100 Prestar servicios profesionales a la Superintendencia de Transporte para apoyar actividades de supervisión, vigilancia y control de los distintos modos de transporte en las regiones que le sean asignadas.</t>
  </si>
  <si>
    <t>QUINTERO PEREA JAIME</t>
  </si>
  <si>
    <t>02_101</t>
  </si>
  <si>
    <t>02_101 Prestar servicios profesionales a la Superintendencia de Transporte para apoyar actividades de supervisión, vigilancia y control de los distintos modos de transporte en las regiones que le sean asignadas.</t>
  </si>
  <si>
    <t>ZAPATA CASTRILLON JAIR</t>
  </si>
  <si>
    <t>02_102</t>
  </si>
  <si>
    <t>02_102 Prestar servicios profesionales a la Superintendencia de Transporte para apoyar actividades de supervisión, vigilancia y control de los distintos modos de transporte en las regiones que le sean asignadas.</t>
  </si>
  <si>
    <t>DE LOS RIOS JARAMILLO DIEGO</t>
  </si>
  <si>
    <t>02_103</t>
  </si>
  <si>
    <t>02_103 Prestar servicios profesionales a la Superintendencia de Transporte para apoyar actividades de supervisión, vigilancia y control de los distintos modos de transporte en las regiones que le sean asignadas.</t>
  </si>
  <si>
    <t>BARRAZA SOLANO DARWIN DAVID</t>
  </si>
  <si>
    <t>02_104</t>
  </si>
  <si>
    <t>02_104 Prestar servicios profesionales a la Superintendencia de Transporte para apoyar actividades de supervisión, vigilancia y control de los distintos modos de transporte en las regiones que le sean asignadas.</t>
  </si>
  <si>
    <t>MARTINEZ CANNEPA ALFREDO ANTONIO</t>
  </si>
  <si>
    <t>02_105</t>
  </si>
  <si>
    <t>02_105 Prestar servicios profesionales a la Superintendencia de Transporte para apoyar actividades de supervisión, vigilancia y control de los distintos modos de transporte en las regiones que le sean asignadas.</t>
  </si>
  <si>
    <t>MARÍN ARIAS DARIO ALFONZO</t>
  </si>
  <si>
    <t>02_106</t>
  </si>
  <si>
    <t>02_106 Prestar servicios profesionales a la Superintendencia de Transporte para apoyar actividades de supervisión, vigilancia y control de los distintos modos de transporte en las regiones que le sean asignadas.</t>
  </si>
  <si>
    <t>RAMIREZ ALVAREZ WILLIAM ARTURO</t>
  </si>
  <si>
    <t>02_107</t>
  </si>
  <si>
    <t>02_107 Prestar servicios profesionales a la Superintendencia de Transporte para apoyar actividades de supervisión, vigilancia y control de los distintos modos de transporte en las regiones que le sean asignadas.</t>
  </si>
  <si>
    <t>ALZAMORA ESCORCIA JADER DAVID</t>
  </si>
  <si>
    <t>02_108</t>
  </si>
  <si>
    <t>02_108 Prestar servicios profesionales a la Superintendencia de Transporte para apoyar actividades de supervisión, vigilancia y control de los distintos modos de transporte en las regiones que le sean asignadas.</t>
  </si>
  <si>
    <t>CÁCERES NIÑO ÁLVARO ANDRÉS</t>
  </si>
  <si>
    <t>02_109</t>
  </si>
  <si>
    <t>02_109 Prestar servicios profesionales a la Superintendencia de Transporte para apoyar actividades de supervisión, vigilancia y control de los distintos modos de transporte en las regiones que le sean asignadas.</t>
  </si>
  <si>
    <t>CONTRERAS VEGA FREDDY ALEXANDER</t>
  </si>
  <si>
    <t>02_110</t>
  </si>
  <si>
    <t>02_110 Prestar servicios profesionales a la Superintendencia de Transporte para apoyar actividades de supervisión, vigilancia y control de los distintos modos de transporte en las regiones que le sean asignadas.</t>
  </si>
  <si>
    <t>PAMO LIS LEIDY JOHANA</t>
  </si>
  <si>
    <t>02_111</t>
  </si>
  <si>
    <t>02_111 Prestar servicios profesionales a la Superintendencia de Transporte para apoyar actividades de supervisión, vigilancia y control de los distintos modos de transporte en las regiones que le sean asignadas.</t>
  </si>
  <si>
    <t>PEÑA GONZÁLEZ DAVID ALEJANDRO</t>
  </si>
  <si>
    <t>02_112</t>
  </si>
  <si>
    <t>02_112 Prestar servicios profesionales a la Superintendencia de Transporte para apoyar actividades de supervisión, vigilancia y control de los distintos modos de transporte en las regiones que le sean asignadas.</t>
  </si>
  <si>
    <t>GIL RIVAS LEIDY YUBELY</t>
  </si>
  <si>
    <t>02_113</t>
  </si>
  <si>
    <t>02_113 Prestar servicios profesionales a la Superintendencia de Transporte para apoyar actividades de supervisión, vigilancia y control de los distintos modos de transporte en las regiones que le sean asignadas.</t>
  </si>
  <si>
    <t>BELTRAN CARDOZO LOANA</t>
  </si>
  <si>
    <t>02_114</t>
  </si>
  <si>
    <t>02_114 Prestar servicios profesionales a la Superintendencia de Transporte para apoyar actividades de supervisión, vigilancia y control de los distintos modos de transporte en las regiones que le sean asignadas.</t>
  </si>
  <si>
    <t>SEGURA RUIZ CRISTIAN MAURICIO</t>
  </si>
  <si>
    <t>02_115</t>
  </si>
  <si>
    <t>02_115 Prestar servicios profesionales a la Superintendencia de Transporte para apoyar actividades de supervisión, vigilancia y control de los distintos modos de transporte en las regiones que le sean asignadas.</t>
  </si>
  <si>
    <t>MONSALVE GARCIA JENNY CATALINA</t>
  </si>
  <si>
    <t>02_116</t>
  </si>
  <si>
    <t>02_116 Prestar servicios profesionales a la Superintendencia de Transporte para apoyar actividades de supervisión, vigilancia y control de los distintos modos de transporte en las regiones que le sean asignadas.</t>
  </si>
  <si>
    <t>MANOSALVA COLMENARES KEVIN JOSÉ</t>
  </si>
  <si>
    <t>02_117</t>
  </si>
  <si>
    <t>02_117 Prestar servicios profesionales a la Superintendencia de Transporte para apoyar actividades de supervisión, vigilancia y control de los distintos modos de transporte en las regiones que le sean asignadas.</t>
  </si>
  <si>
    <t>CARDENAS GUTIERREZ WILLIAM</t>
  </si>
  <si>
    <t>02_118</t>
  </si>
  <si>
    <t>02_118 Prestar servicios profesionales a la Superintendencia de Transporte para apoyar actividades de supervisión, vigilancia y control de los distintos modos de transporte en las regiones que le sean asignadas.</t>
  </si>
  <si>
    <t>AMEZQUITA DUARTE JORGE LUIS</t>
  </si>
  <si>
    <t>02_119</t>
  </si>
  <si>
    <t>02_119 Prestar servicios profesionales a la Superintendencia de Transporte para apoyar actividades de supervisión, vigilancia y control de los distintos modos de transporte en las regiones que le sean asignadas.</t>
  </si>
  <si>
    <t>LLANOS RUALES JOSE LUIS</t>
  </si>
  <si>
    <t>02_120</t>
  </si>
  <si>
    <t>02_120 Prestar servicios profesionales a la Superintendencia de Transporte para apoyar actividades de supervisión, vigilancia y control de los distintos modos de transporte en las regiones que le sean asignadas.</t>
  </si>
  <si>
    <t>HOLGUIN MARCILLO ANGELA DANIELA</t>
  </si>
  <si>
    <t>02_121</t>
  </si>
  <si>
    <t>02_121 Prestar servicios profesionales a la Superintendencia de Transporte para apoyar actividades de supervisión, vigilancia y control de los distintos modos de transporte en las regiones que le sean asignadas.</t>
  </si>
  <si>
    <t xml:space="preserve">COTES GÁMEZ MADELEY ELENA </t>
  </si>
  <si>
    <t>02_122</t>
  </si>
  <si>
    <t>02_122 Prestar servicios profesionales a la Superintendencia de Transporte para apoyar actividades de supervisión, vigilancia y control de los distintos modos de transporte en las regiones que le sean asignadas.</t>
  </si>
  <si>
    <t>MURILLO BARBO LILIAN YOHANNA</t>
  </si>
  <si>
    <t>02_123</t>
  </si>
  <si>
    <t>02_123 Prestar servicios profesionales a la Superintendencia de Transporte para apoyar actividades de supervisión, vigilancia y control de los distintos modos de transporte en las regiones que le sean asignadas.</t>
  </si>
  <si>
    <t>PRADO RIVAS KAROL JACOB</t>
  </si>
  <si>
    <t>02_124</t>
  </si>
  <si>
    <t>02_124 Prestar servicios profesionales a la Superintendencia de Transporte para apoyar actividades de supervisión, vigilancia y control de los distintos modos de transporte en las regiones que le sean asignadas.</t>
  </si>
  <si>
    <t>RAMIREZ SERRATO LEIDY  MARLOBY</t>
  </si>
  <si>
    <t>02_125</t>
  </si>
  <si>
    <t>02_125 Prestar servicios profesionales a la Superintendencia de Transporte para apoyar actividades de supervisión, vigilancia y control de los distintos modos de transporte en las regiones que le sean asignadas.</t>
  </si>
  <si>
    <t>GUTIERREZ RINCON DINA</t>
  </si>
  <si>
    <t>02_126</t>
  </si>
  <si>
    <t>02_126 Prestar servicios profesionales a la Superintendencia de Transporte para apoyar actividades de supervisión, vigilancia y control de los distintos modos de transporte en las regiones que le sean asignadas.</t>
  </si>
  <si>
    <t>GUERRERO VILLOTA GONZALO RAFAEL</t>
  </si>
  <si>
    <t>02_127</t>
  </si>
  <si>
    <t>02_127 Prestar servicios profesionales a la Superintendencia de Transporte para apoyar actividades de supervisión, vigilancia y control de los distintos modos de transporte en las regiones que le sean asignadas.</t>
  </si>
  <si>
    <t>FLÓREZ REVELO DIANA CAROLINA</t>
  </si>
  <si>
    <t>02_128</t>
  </si>
  <si>
    <t>02_128 Prestar servicios profesionales a la Superintendencia de Transporte para apoyar actividades de supervisión, vigilancia y control de los distintos modos de transporte en las regiones que le sean asignadas.</t>
  </si>
  <si>
    <t>Ortiz Villalba  Yurani Paola</t>
  </si>
  <si>
    <t>02_129</t>
  </si>
  <si>
    <t>02_129 Prestar servicios profesionales a la Superintendencia de Transporte para apoyar actividades de supervisión, vigilancia y control de los distintos modos de transporte en las regiones que le sean asignadas.</t>
  </si>
  <si>
    <t>Origua Romero Brayan Fernando</t>
  </si>
  <si>
    <t>02_130</t>
  </si>
  <si>
    <t>02_130 Prestar servicios profesionales a la Superintendencia de Transporte para apoyar actividades de supervisión, vigilancia y control de los distintos modos de transporte en las regiones que le sean asignadas.</t>
  </si>
  <si>
    <t>OROZCO GALLEGO DIANA LORENA</t>
  </si>
  <si>
    <t>02_131</t>
  </si>
  <si>
    <t>02_131 Prestar servicios profesionales a la Superintendencia de Transporte para apoyar actividades de supervisión, vigilancia y control de los distintos modos de transporte en las regiones que le sean asignadas.</t>
  </si>
  <si>
    <t>AGUIRRE ROMERO ELVIS</t>
  </si>
  <si>
    <t>02_132</t>
  </si>
  <si>
    <t>02_132 Prestar servicios profesionales a la Superintendencia de Transporte para apoyar actividades de supervisión, vigilancia y control de los distintos modos de transporte en las regiones que le sean asignadas.</t>
  </si>
  <si>
    <t>PICÓN ACOSTA ELISABETH</t>
  </si>
  <si>
    <t>02_133</t>
  </si>
  <si>
    <t>02_133 Prestar servicios profesionales a la Superintendencia de Transporte para apoyar actividades de supervisión, vigilancia y control de los distintos modos de transporte en las regiones que le sean asignadas.</t>
  </si>
  <si>
    <t>GÓMEZ FLÓREZ HERNANDO ANDRÉS</t>
  </si>
  <si>
    <t>02_134</t>
  </si>
  <si>
    <t>02_134 Prestar servicios profesionales a la Superintendencia de Transporte para apoyar actividades de supervisión, vigilancia y control de los distintos modos de transporte en las regiones que le sean asignadas.</t>
  </si>
  <si>
    <t>CASTRO SÁNCHEZ SERGIO ANDRÉS</t>
  </si>
  <si>
    <t>02_135</t>
  </si>
  <si>
    <t>02_135 Prestar servicios profesionales a la Superintendencia de Transporte para apoyar actividades de supervisión, vigilancia y control de los distintos modos de transporte en las regiones que le sean asignadas.</t>
  </si>
  <si>
    <t>ROSSELIN TERESA ACOSTA PEREZ</t>
  </si>
  <si>
    <t>02_136</t>
  </si>
  <si>
    <t>02_136 Prestar servicios profesionales a la Superintendencia de Transporte para apoyar actividades de supervisión, vigilancia y control de los distintos modos de transporte en las regiones que le sean asignadas.</t>
  </si>
  <si>
    <t>CRESPO FIGUEROA EDGARDO ELIAS JUNIOR</t>
  </si>
  <si>
    <t>02_137</t>
  </si>
  <si>
    <t>02_137 Prestar servicios profesionales a la Superintendencia de Transporte para apoyar actividades de supervisión, vigilancia y control de los distintos modos de transporte en las regiones que le sean asignadas.</t>
  </si>
  <si>
    <t>MARTINEZ PEDROZA VICTOR TADEO</t>
  </si>
  <si>
    <t>02_138</t>
  </si>
  <si>
    <t>02_138 Prestar servicios profesionales a la Superintendencia de Transporte para apoyar actividades de supervisión, vigilancia y control de los distintos modos de transporte en las regiones que le sean asignadas.</t>
  </si>
  <si>
    <t>CABRERA BUELVAS MARIA ALEJANDRA</t>
  </si>
  <si>
    <t>02_139</t>
  </si>
  <si>
    <t>02_139 Prestar servicios profesionales a la Superintendencia de Transporte para apoyar actividades de supervisión, vigilancia y control de los distintos modos de transporte en las regiones que le sean asignadas.</t>
  </si>
  <si>
    <t>Ferrerosa Obando Marghy</t>
  </si>
  <si>
    <t>02_140</t>
  </si>
  <si>
    <t>02_140 Prestar servicios profesionales a la Superintendencia de Transporte para apoyar actividades de supervisión, vigilancia y control de los distintos modos de transporte en las regiones que le sean asignadas.</t>
  </si>
  <si>
    <t xml:space="preserve">ARIAS ÁVILA LORENZO HERNEY </t>
  </si>
  <si>
    <t>02_141</t>
  </si>
  <si>
    <t>02_141 Prestar servicios profesionales a la Superintendencia de Transporte para apoyar actividades de supervisión, vigilancia y control de los distintos modos de transporte en las regiones que le sean asignadas.</t>
  </si>
  <si>
    <t>TAMAYO VARGAS YURANI </t>
  </si>
  <si>
    <t>02_142</t>
  </si>
  <si>
    <t>02_142 Prestar servicios profesionales a la Superintendencia de Transporte para apoyar actividades de supervisión, vigilancia y control de los distintos modos de transporte en las regiones que le sean asignadas.</t>
  </si>
  <si>
    <t>CRISTIAN FELIPE MARTINEZ GALINDEZ</t>
  </si>
  <si>
    <t>02_143</t>
  </si>
  <si>
    <t>02_143 Prestar servicios profesionales a la Superintendencia de Transporte para apoyar actividades de supervisión, vigilancia y control de los distintos modos de transporte en las regiones que le sean asignadas.</t>
  </si>
  <si>
    <t>NIETO PERTUZ NASSER JOSE</t>
  </si>
  <si>
    <t>02_144</t>
  </si>
  <si>
    <t>02_144 Prestar servicios profesionales a la Superintendencia de Transporte para apoyar actividades de supervisión, vigilancia y control de los distintos modos de transporte en las regiones que le sean asignadas.</t>
  </si>
  <si>
    <t>MENDINUETA BERMUDEZ EDWIN IRAN</t>
  </si>
  <si>
    <t>02_145</t>
  </si>
  <si>
    <t>02_145 Prestar servicios profesionales a la Superintendencia de Transporte para apoyar actividades de supervisión, vigilancia y control de los distintos modos de transporte en las regiones que le sean asignadas.</t>
  </si>
  <si>
    <t>NAVARRO LÓPEZ ORLANDO JOSÉ</t>
  </si>
  <si>
    <t>02_146</t>
  </si>
  <si>
    <t>02_146 Prestar servicios profesionales a la Superintendencia de Transporte para apoyar actividades de supervisión, vigilancia y control de los distintos modos de transporte en las regiones que le sean asignadas.</t>
  </si>
  <si>
    <t>SERGIO LEANDRO CASTAÑO ZULUAGA</t>
  </si>
  <si>
    <t>02_147</t>
  </si>
  <si>
    <t>02_147 Prestar servicios profesionales a la Superintendencia de Transporte para apoyar actividades de supervisión, vigilancia y control de los distintos modos de transporte en las regiones que le sean asignadas.</t>
  </si>
  <si>
    <t>HECTOR JAVIER ORTEGA ZAMBRANO</t>
  </si>
  <si>
    <t>02_148</t>
  </si>
  <si>
    <t>02_148 Prestar servicios profesionales a la Superintendencia de Transporte para apoyar actividades de supervisión, vigilancia y control de los distintos modos de transporte en las regiones que le sean asignadas.</t>
  </si>
  <si>
    <t>MAYORGA MENESES JOHANA ANDREA</t>
  </si>
  <si>
    <t>02_149</t>
  </si>
  <si>
    <t>02_149 Prestar servicios profesionales a la Superintendencia de Transporte para apoyar actividades de supervisión, vigilancia y control de los distintos modos de transporte en las regiones que le sean asignadas.</t>
  </si>
  <si>
    <t>Aguirre paola Andrea</t>
  </si>
  <si>
    <t>02_150</t>
  </si>
  <si>
    <t>02_150 Prestar servicios profesionales a la Superintendencia de Transporte para apoyar actividades de supervisión, vigilancia y control de los distintos modos de transporte en las regiones que le sean asignadas.</t>
  </si>
  <si>
    <t>MARIA FABIANA FRANCO MAY</t>
  </si>
  <si>
    <t>02_151</t>
  </si>
  <si>
    <t>02_151 Prestar servicios profesionales a la Superintendencia de Transporte para apoyar actividades de supervisión, vigilancia y control de los distintos modos de transporte en las regiones que le sean asignadas.</t>
  </si>
  <si>
    <t xml:space="preserve">MARRUGO VASQUEZ MARIA </t>
  </si>
  <si>
    <t>02_152</t>
  </si>
  <si>
    <t>02_152 Prestar servicios profesionales a la Superintendencia de Transporte para apoyar actividades de supervisión, vigilancia y control de los distintos modos de transporte en las regiones que le sean asignadas.</t>
  </si>
  <si>
    <t xml:space="preserve">CABEZA VILLALOBOS GASPAR </t>
  </si>
  <si>
    <t>02_153</t>
  </si>
  <si>
    <t>02_153 Prestar servicios profesionales a la Superintendencia de Transporte para apoyar actividades de supervisión, vigilancia y control de los distintos modos de transporte en las regiones que le sean asignadas.</t>
  </si>
  <si>
    <t>TAPIA ARIZA ANGEL ANTONIO</t>
  </si>
  <si>
    <t>02_154</t>
  </si>
  <si>
    <t>02_154 Prestar servicios profesionales a la Superintendencia de Transporte para apoyar actividades de supervisión, vigilancia y control de los distintos modos de transporte en las regiones que le sean asignadas.</t>
  </si>
  <si>
    <t>LAGUNA PACHECO SANDRA MILENA</t>
  </si>
  <si>
    <t>02_155</t>
  </si>
  <si>
    <t>02_155 Prestar servicios profesionales a la Superintendencia de Transporte para apoyar actividades de supervisión, vigilancia y control de los distintos modos de transporte en las regiones que le sean asignadas.</t>
  </si>
  <si>
    <t xml:space="preserve">CARDENAS MARTINEZ MIGUEL JULIO </t>
  </si>
  <si>
    <t>02_156</t>
  </si>
  <si>
    <t>02_156 Prestar servicios profesionales a la Superintendencia de Transporte para apoyar actividades de supervisión, vigilancia y control de los distintos modos de transporte en las regiones que le sean asignadas.</t>
  </si>
  <si>
    <t>MAURO ECHEVERRI MANTILLA</t>
  </si>
  <si>
    <t>02_157</t>
  </si>
  <si>
    <t>02_157 Prestar servicios profesionales a la Superintendencia de Transporte para apoyar actividades de supervisión, vigilancia y control de los distintos modos de transporte en las regiones que le sean asignadas.</t>
  </si>
  <si>
    <t>FLOREZ GARCIA JHONY GABRIEL</t>
  </si>
  <si>
    <t>02_158</t>
  </si>
  <si>
    <t>02_158 Prestar servicios profesionales a la Superintendencia de Transporte para apoyar actividades de supervisión, vigilancia y control de los distintos modos de transporte en las regiones que le sean asignadas.</t>
  </si>
  <si>
    <t>BARON VILLALBA JORGE LUIS</t>
  </si>
  <si>
    <t>02_159</t>
  </si>
  <si>
    <t>02_159 Prestar servicios profesionales a la Superintendencia de Transporte para apoyar actividades de supervisión, vigilancia y control de los distintos modos de transporte en las regiones que le sean asignadas.</t>
  </si>
  <si>
    <t>CALDERIN PADILLA ELKIN JOSE</t>
  </si>
  <si>
    <t>02_160</t>
  </si>
  <si>
    <t>02_160 Prestar servicios profesionales a la Superintendencia de Transporte para apoyar actividades de supervisión, vigilancia y control de los distintos modos de transporte en las regiones que le sean asignadas.</t>
  </si>
  <si>
    <t>BURGOS DE LEON JUAN SEBASTIAN</t>
  </si>
  <si>
    <t>02_161</t>
  </si>
  <si>
    <t>02_161 Prestar servicios profesionales a la Superintendencia de Transporte para apoyar actividades de supervisión, vigilancia y control de los distintos modos de transporte en las regiones que le sean asignadas.</t>
  </si>
  <si>
    <t xml:space="preserve">MORENO CUELLO PABLO LEONIDAS </t>
  </si>
  <si>
    <t>02_162</t>
  </si>
  <si>
    <t>02_162 Prestar servicios profesionales a la Superintendencia de Transporte para apoyar actividades de supervisión, vigilancia y control de los distintos modos de transporte en las regiones que le sean asignadas.</t>
  </si>
  <si>
    <t>Lozano Peña Mayra Alejandra</t>
  </si>
  <si>
    <t>02_163</t>
  </si>
  <si>
    <t>02_163 Prestar servicios profesionales a la Superintendencia de Transporte para apoyar actividades de supervisión, vigilancia y control de los distintos modos de transporte en las regiones que le sean asignadas.</t>
  </si>
  <si>
    <t>BOHÓQUEZ BÁEZ EDGAR</t>
  </si>
  <si>
    <t>02_164</t>
  </si>
  <si>
    <t>02_164 Prestar servicios profesionales a la Superintendencia de Transporte para apoyar actividades de supervisión, vigilancia y control de los distintos modos de transporte en las regiones que le sean asignadas.</t>
  </si>
  <si>
    <t>Loaiza Ortiz Mauren Daniela</t>
  </si>
  <si>
    <t>02_165</t>
  </si>
  <si>
    <t>02_165 Prestar servicios profesionales a la Superintendencia de Transporte para apoyar actividades de supervisión, vigilancia y control de los distintos modos de transporte en las regiones que le sean asignadas.</t>
  </si>
  <si>
    <t>DIAZ GUEVARA JUAN SEBASTIAN</t>
  </si>
  <si>
    <t>02_166</t>
  </si>
  <si>
    <t>02_166 Prestar servicios profesionales a la Superintendencia de Transporte para apoyar actividades de supervisión, vigilancia y control de los distintos modos de transporte en las regiones que le sean asignadas.</t>
  </si>
  <si>
    <t>COTE COBO LUZ AYDA</t>
  </si>
  <si>
    <t>02_167</t>
  </si>
  <si>
    <t>02_167 Prestar servicios profesionales a la Superintendencia de Transporte para apoyar actividades de supervisión, vigilancia y control de los distintos modos de transporte en las regiones que le sean asignadas.</t>
  </si>
  <si>
    <t>ANGELICA MARÍA CHICA DAZA</t>
  </si>
  <si>
    <t>02_168</t>
  </si>
  <si>
    <t>02_168 Prestar servicios profesionales a la Superintendencia de Transporte para apoyar actividades de supervisión, vigilancia y control de los distintos modos de transporte en las regiones que le sean asignadas.</t>
  </si>
  <si>
    <t>Martínez Chingate Jefferson</t>
  </si>
  <si>
    <t>02_169</t>
  </si>
  <si>
    <t>02_169 Prestar servicios profesionales a la Superintendencia de Transporte para apoyar actividades de supervisión, vigilancia y control de los distintos modos de transporte en las regiones que le sean asignadas.</t>
  </si>
  <si>
    <t>Osorio Ruiz Milton Andres</t>
  </si>
  <si>
    <t>02_170</t>
  </si>
  <si>
    <t>02_170 Prestar servicios profesionales a la Superintendencia de Transporte para apoyar actividades de supervisión, vigilancia y control de los distintos modos de transporte en las regiones que le sean asignadas.</t>
  </si>
  <si>
    <t>ZULUAGA RIOS CLARA INES</t>
  </si>
  <si>
    <t>02_171</t>
  </si>
  <si>
    <t>02_171 Prestar servicios profesionales a la Superintendencia de Transporte para apoyar actividades de supervisión, vigilancia y control de los distintos modos de transporte en las regiones que le sean asignadas.</t>
  </si>
  <si>
    <t xml:space="preserve">Vargas Joven Wilfredis </t>
  </si>
  <si>
    <t>02_172</t>
  </si>
  <si>
    <t>02_172 Prestar servicios profesionales a la Superintendencia de Transporte para apoyar actividades de supervisión, vigilancia y control de los distintos modos de transporte en las regiones que le sean asignadas.</t>
  </si>
  <si>
    <t xml:space="preserve">FACUNDO YAGUE JHON DIDIER </t>
  </si>
  <si>
    <t>02_173</t>
  </si>
  <si>
    <t>02_173 Prestar servicios profesionales a la Superintendencia de Transporte para apoyar actividades de supervisión, vigilancia y control de los distintos modos de transporte en las regiones que le sean asignadas.</t>
  </si>
  <si>
    <t>OLAYA CANCHON ARMANDO</t>
  </si>
  <si>
    <t>02_174</t>
  </si>
  <si>
    <t>02_174 Prestar servicios profesionales a la Superintendencia de Transporte para apoyar actividades de supervisión, vigilancia y control de los distintos modos de transporte en las regiones que le sean asignadas.</t>
  </si>
  <si>
    <t>CAMPOS PALACIOS JHON JAIRO</t>
  </si>
  <si>
    <t>02_175</t>
  </si>
  <si>
    <t>02_175 Prestar servicios profesionales a la Superintendencia de Transporte para apoyar actividades de supervisión, vigilancia y control de los distintos modos de transporte en las regiones que le sean asignadas.</t>
  </si>
  <si>
    <t xml:space="preserve">CAMPILLO CARABALLO ENRIQUE </t>
  </si>
  <si>
    <t>02_176</t>
  </si>
  <si>
    <t>02_176 Prestar servicios profesionales a la Superintendencia de Transporte para apoyar actividades de supervisión, vigilancia y control de los distintos modos de transporte en las regiones que le sean asignadas.</t>
  </si>
  <si>
    <t>MAZA VARGAS ADRIANA SOFIA</t>
  </si>
  <si>
    <t>02_177</t>
  </si>
  <si>
    <t>02_177 Prestar servicios profesionales como experto en la Superintendencia de Transporte, contribuyendo a la gestión de estrategias de comunicación institucional  y la implementacion  de acciones que fortalezcan la presencia y visibilidad de la Entidad</t>
  </si>
  <si>
    <t>Prestar servicios profesionales como experto en la Superintendencia de Transporte, contribuyendo a la gestión de estrategias de comunicación institucional  y la implementacion  de acciones que fortalezcan la presencia y visibilidad de la Entidad</t>
  </si>
  <si>
    <t>Implementar herramientas y servicios de atención al ciudadano que le faciliten el acceso al servicio de supervisión.</t>
  </si>
  <si>
    <t>TATIANA RUEDA IBARRA</t>
  </si>
  <si>
    <t>02_178</t>
  </si>
  <si>
    <t>02_178 Prestar servicios profesionales como experto a la Superintendencia de Transporte, para impulsar y acompañar  la estructuración y  actuaciones requeridas para la implementación del sistema de vigilancia, enfocado en la recepción, procesamiento y análisis de datos.</t>
  </si>
  <si>
    <t>Prestar servicios profesionales como experto a la Superintendencia de Transporte, para impulsar y acompañar  la estructuración y  actuaciones requeridas para la implementación del sistema de vigilancia, enfocado en la recepción, procesamiento y análisis de datos.</t>
  </si>
  <si>
    <t xml:space="preserve">CANO MONROY EDGAR IVAN </t>
  </si>
  <si>
    <t>02_179</t>
  </si>
  <si>
    <t>02_179 Prestar servicios profesionales como experto en la Superintendencia de Transporte para impulsar y ejecutar proyectos tecnológicos que fortalezcan la seguridad, disponibilidad, continuidad y rendimiento de los sistemas de información institucionales.</t>
  </si>
  <si>
    <t>Prestar servicios profesionales como experto en la Superintendencia de Transporte para impulsar y ejecutar proyectos tecnológicos que fortalezcan la seguridad, disponibilidad, continuidad y rendimiento de los sistemas de información institucionales.</t>
  </si>
  <si>
    <t>GUNTHER GABRIEL ORTIZ</t>
  </si>
  <si>
    <t xml:space="preserve"> Experto III </t>
  </si>
  <si>
    <t>02_180</t>
  </si>
  <si>
    <t>02_180 Prestar servicios profesionales especializados para elaborar análisis legales, insumos técnicos y recomendaciones orientadas a la protección y exigibilidad de los derechos de los usuarios del sector transporte.</t>
  </si>
  <si>
    <t>Prestar servicios profesionales especializados para elaborar análisis legales, insumos técnicos y recomendaciones orientadas a la protección y exigibilidad de los derechos de los usuarios del sector transporte.</t>
  </si>
  <si>
    <t>ANA LUCIA SULBARAN GOMEZ</t>
  </si>
  <si>
    <t>02_181</t>
  </si>
  <si>
    <t>02_181 Prestar servicios profesionales como experto, brindando soporte jurídico y técnico a la Superintendencia de Transporte mediante vigilancia, análisis e investigación, garantizando la aplicación de la normatividad vigente sobre los derechos de los usuarios del sector transporte.</t>
  </si>
  <si>
    <t>Prestar servicios profesionales como experto, brindando soporte jurídico y técnico a la Superintendencia de Transporte mediante vigilancia, análisis e investigación, garantizando la aplicación de la normatividad vigente sobre los derechos de los usuarios del sector transporte.</t>
  </si>
  <si>
    <t>LUIS LEONARDO ANTOLINEZ FERNANDEZ</t>
  </si>
  <si>
    <t>02_182</t>
  </si>
  <si>
    <t>02_182 Prestar servicios profesionales como experto a la Superintendencia de Transporte, brindando acompañamiento en la revisión, análisis, estructuración y seguimiento técnico requerido dentro de la supervisión de los Sistemas de Control y Vigilancia de la entidad.</t>
  </si>
  <si>
    <t>Prestar servicios profesionales como experto a la Superintendencia de Transporte, brindando acompañamiento en la revisión, análisis, estructuración y seguimiento técnico requerido dentro de la supervisión de los Sistemas de Control y Vigilancia de la entidad.</t>
  </si>
  <si>
    <t>Angelica Maria Salazar B</t>
  </si>
  <si>
    <t>02_183</t>
  </si>
  <si>
    <t>02_183 Prestar servicios profesionales como experto a la Superintendencia de Transporte, estructurando la documentación técnica que se requiera en el marco de la ejecución del Sistema de Control y Vigilancia - SICOV, para el fortalecimiento de la supervisión integral a los vigilados a nivel nacional.</t>
  </si>
  <si>
    <t>Prestar servicios profesionales como experto a la Superintendencia de Transporte, estructurando la documentación técnica que se requiera en el marco de la ejecución del Sistema de Control y Vigilancia - SICOV, para el fortalecimiento de la supervisión integral a los vigilados a nivel nacional.</t>
  </si>
  <si>
    <t>Roberto Carlos Daza Guerrero</t>
  </si>
  <si>
    <t>02_184</t>
  </si>
  <si>
    <t>02_184 Prestar sus servicios profesionales jurídicos para apoyar la gestión legal y contractual relacionadas con los componentes tecnológicos de la Superintendencia de Transporte, en el marco de sus funciones y de conformidad con la normativa vigente.</t>
  </si>
  <si>
    <t>Prestar sus servicios profesionales jurídicos para apoyar la gestión legal y contractual relacionadas con los componentes tecnológicos de la Superintendencia de Transporte, en el marco de sus funciones y de conformidad con la normativa vigente.</t>
  </si>
  <si>
    <t>CRISTIAN ALEXANDER ACOSTA</t>
  </si>
  <si>
    <t>02_185</t>
  </si>
  <si>
    <t>02_185 Prestar servicios profesionales como experto en la Superintendencia de Transporte, para apoyar el acompañamiento y análisisfinanciero de los proyectos que desarrolla el área, mediante la revisión, ajuste y fortalecimiento de los modelos financieros que respalden la planeación y ejecución eficiente de los recursos institucionales</t>
  </si>
  <si>
    <t>Prestar servicios profesionales como experto en la Superintendencia de Transporte, para apoyar el acompañamiento y análisisfinanciero de los proyectos que desarrolla el área, mediante la revisión, ajuste y fortalecimiento de los modelos financieros que respalden la planeación y ejecución eficiente de los recursos institucionales</t>
  </si>
  <si>
    <t>ANTONIO GARCÍA</t>
  </si>
  <si>
    <t>02_186</t>
  </si>
  <si>
    <t>02_186 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t>
  </si>
  <si>
    <t>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t>
  </si>
  <si>
    <t>SERVICIO DE SUPERVISIÓN EN EL CUMPLIMIENTO DE LOS REQUISITOS EN EL SECTOR TRANSPORTE</t>
  </si>
  <si>
    <t>Direccion de Investigaciones - Delegatura de Puertos</t>
  </si>
  <si>
    <t xml:space="preserve">MARIA ALEJANDRA GARCÍA </t>
  </si>
  <si>
    <t>02_187</t>
  </si>
  <si>
    <t>02_187 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t>
  </si>
  <si>
    <t>DANNA LICETH MOLINA RAMOS</t>
  </si>
  <si>
    <t>Profesional II</t>
  </si>
  <si>
    <t>02_188</t>
  </si>
  <si>
    <t>02_188 Prestar servicios profesionales como experto para apoyar la gestión jurídica de la Dirección de Investigaciones de Tránsito y Transporte Terrestre, así como la proyección y revisión de actos administrativos y demás actuaciones competencia de la dirección, de conformidad con la normatividad vigente y lineamientos institucionales.</t>
  </si>
  <si>
    <t>Prestar servicios profesionales como experto para apoyar la gestión jurídica de la Dirección de Investigaciones de Tránsito y Transporte Terrestre, así como la proyección y revisión de actos administrativos y demás actuaciones competencia de la dirección, de conformidad con la normatividad vigente y lineamientos institucionales.</t>
  </si>
  <si>
    <t>Dirección de Investigación Delegatura de Tránsito</t>
  </si>
  <si>
    <t>AYDA ISABEL LUBO CASTIBLANCO</t>
  </si>
  <si>
    <t>02_189</t>
  </si>
  <si>
    <t>02_189 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t>
  </si>
  <si>
    <t xml:space="preserve">MANUELA RODRIGUEZ GÓMEZ </t>
  </si>
  <si>
    <t>02_190</t>
  </si>
  <si>
    <t xml:space="preserve">02_190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t>
  </si>
  <si>
    <t>Direccion de Promoción y Prevención de Concesiones e Infraestructura</t>
  </si>
  <si>
    <t>ESTEFANIA ABIGAIL SALINAS BARRERA</t>
  </si>
  <si>
    <t>02_191</t>
  </si>
  <si>
    <t>02_191 Prestar sus servicios como experto jurídico en la Superintendencia Delegada de Tránsito y Transporte, haciendo acompañamiento en la estructuración de los documentos y actos administrativos relacionados con la gestión y trámite de IUIT´S, quejas y denuncias.</t>
  </si>
  <si>
    <t>Prestar sus servicios como experto jurídico en la Superintendencia Delegada de Tránsito y Transporte, haciendo acompañamiento en la estructuración de los documentos y actos administrativos relacionados con la gestión y trámite de IUIT´S, quejas y denuncias.</t>
  </si>
  <si>
    <t>Delegatura de Tránsito y Transporte Terrestre</t>
  </si>
  <si>
    <t>LISETH KARINA AWAD DIAZ</t>
  </si>
  <si>
    <t>02_192</t>
  </si>
  <si>
    <t>02_192 Prestar servicios profesionales jurídicos a la Dirección de Investigaciones de Puertos para revisar, analizar y gestionar las actuaciones administrativas que le sean asignadas.</t>
  </si>
  <si>
    <t>Prestar servicios profesionales jurídicos a la Dirección de Investigaciones de Puertos para revisar, analizar y gestionar las actuaciones administrativas que le sean asignadas.</t>
  </si>
  <si>
    <t xml:space="preserve">LUIS ENRIQUE ÁNGULO MARTÍNEZ </t>
  </si>
  <si>
    <t>02_193</t>
  </si>
  <si>
    <t>02_193 Prestar servicios como experto a la Dirección de Investigaciones de Tránsito y Transporte Terrestre, apoyando jurídicamente la proyección de actos administrativos y de más actuaciones requeridas por la Dirección</t>
  </si>
  <si>
    <t>Prestar servicios como experto a la Dirección de Investigaciones de Tránsito y Transporte Terrestre, apoyando jurídicamente la proyección de actos administrativos y de más actuaciones requeridas por la Dirección</t>
  </si>
  <si>
    <t>LUZ MIRELLA GIRALDO ORTEGA</t>
  </si>
  <si>
    <t>02_194</t>
  </si>
  <si>
    <t>02_194 Prestar servicios profesionales jurídicos en la Dirección de Investigaciones de Puertos apoyando la revisión y proyección de los actos administrativos dentro de los procesos administrativos sancionatorios correspondientes, así como la atención de las PQRSFD asignadas.</t>
  </si>
  <si>
    <t>Prestar servicios profesionales jurídicos en la Dirección de Investigaciones de Puertos apoyando la revisión y proyección de los actos administrativos dentro de los procesos administrativos sancionatorios correspondientes, así como la atención de las PQRSFD asignadas.</t>
  </si>
  <si>
    <t>CARMEN ANTELIZ SILVA</t>
  </si>
  <si>
    <t>02_195</t>
  </si>
  <si>
    <t>02_195 Prestar servicios profesionales especializados en la Dirección de Investigaciones de Puertos en el análisis, revisión, gestión y proyección de los actos administrativos derivados de la información suministrada en las solicitudes de investigación de asuntos portuarios, marítimos, fluviales y/o subjetivos.</t>
  </si>
  <si>
    <t>Prestar servicios profesionales especializados en la Dirección de Investigaciones de Puertos en el análisis, revisión, gestión y proyección de los actos administrativos derivados de la información suministrada en las solicitudes de investigación de asuntos portuarios, marítimos, fluviales y/o subjetivos.</t>
  </si>
  <si>
    <t xml:space="preserve">SEBASTIÁN HERNÁNDEZ </t>
  </si>
  <si>
    <t>02_196</t>
  </si>
  <si>
    <t>02_196 Prestar servicios profesionales especializados para apoyar a la Dirección de Investigaciones de Concesiones e Infraestructura, brindando acompañamiento jurídico en la elaboración, sustanciación y tramitación de las actuaciones administrativas que le sean asignadas.</t>
  </si>
  <si>
    <t>Prestar servicios profesionales especializados para apoyar a la Dirección de Investigaciones de Concesiones e Infraestructura, brindando acompañamiento jurídico en la elaboración, sustanciación y tramitación de las actuaciones administrativas que le sean asignadas.</t>
  </si>
  <si>
    <t>Direccion de Investigaciones de Concesiones e Infraestructura</t>
  </si>
  <si>
    <t>ALFONSO MARIO BONETH GARCÍA</t>
  </si>
  <si>
    <t>02_197</t>
  </si>
  <si>
    <t>02_197 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t>
  </si>
  <si>
    <t>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t>
  </si>
  <si>
    <t>MORALES CHAPARRO JOSE LUIS</t>
  </si>
  <si>
    <t>02_198</t>
  </si>
  <si>
    <t>02_198 Prestar servicios profesionales especializados para apoyar a la Dirección de Investigaciones de Concesiones e Infraestructura, brindando acompañamiento en la elaboración, sustanciación y tramitación de las actuaciones administrativas.</t>
  </si>
  <si>
    <t>Prestar servicios profesionales especializados para apoyar a la Dirección de Investigaciones de Concesiones e Infraestructura, brindando acompañamiento en la elaboración, sustanciación y tramitación de las actuaciones administrativas.</t>
  </si>
  <si>
    <t>LOSADA CAMACHO MARIA ALEJANDRA</t>
  </si>
  <si>
    <t>02_199</t>
  </si>
  <si>
    <t>02_199 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t>
  </si>
  <si>
    <t>INGRID LICETH CRISTANCHO HUERTAS</t>
  </si>
  <si>
    <t>02_200</t>
  </si>
  <si>
    <t>02_200 Prestar servicios profesionales especializados apoyando la gestión del Despacho del Director de Investigaciones de Concesiones e Infraestructura desarrollando los análisis de mérito y de actuaciones administrativas asociadas con los procesos de investigación para la elaboración de documentos jurídicos.</t>
  </si>
  <si>
    <t>Prestar servicios profesionales especializados apoyando la gestión del Despacho del Director de Investigaciones de Concesiones e Infraestructura desarrollando los análisis de mérito y de actuaciones administrativas asociadas con los procesos de investigación para la elaboración de documentos jurídicos.</t>
  </si>
  <si>
    <t xml:space="preserve">AMAYA SOLANO ALVARO JOSÉ </t>
  </si>
  <si>
    <t>02_201</t>
  </si>
  <si>
    <t>02_201 Prestar servicios profesionales contribuyendo a la articulación jurídica entre el Despacho del Superintendente Delegado de Concesiones e Infraestructura y la Dirección de Investigaciones de Concesiones e Infraestrutura, para garantizar la correcta elaboración, formulación y proyección de actos administrativos y demás documentos jurídicos.</t>
  </si>
  <si>
    <t>Prestar servicios profesionales especializados contribuyendo a la articulación jurídica entre el Despacho del Superintendente Delegado de Concesiones e Infraestructura y la Dirección de Investigaciones de Concesiones e Infraestrutura, para garantizar la correcta elaboración, formulación y proyección de actos administrativos y demás documentos jurídicos.</t>
  </si>
  <si>
    <t>MARÍA ROSA URBINA COTES</t>
  </si>
  <si>
    <t>02_202</t>
  </si>
  <si>
    <t>02_202 Prestar servicios profesionales contribuyendo a la articulación jurídica entre el Despacho del Superintendente Delegado de Concesiones e Infraestructura y la Dirección de Investigaciones de Concesiones e Infraestructura, para garantizar la correcta elaboración, formulación y proyección de actos administrativos y demás documentos jurídicos</t>
  </si>
  <si>
    <t>Prestar servicios profesionales contribuyendo a la articulación jurídica entre el Despacho del Superintendente Delegado de Concesiones e Infraestructura y la Dirección de Investigaciones de Concesiones e Infraestructura, para garantizar la correcta elaboración, formulación y proyección de actos administrativos y demás documentos jurídicos</t>
  </si>
  <si>
    <t>REYES CAMILO OÑATE BERDUGO</t>
  </si>
  <si>
    <t>02_203</t>
  </si>
  <si>
    <t>02_203 Prestar sus servicios de apoyo a la gestión en el Grupo de Relacionamiento con el Ciudadano de la Superintendencia de Transporte para el trámite correspondiente a las PQRSDF a cargo del área dentro del marco de sus competencias</t>
  </si>
  <si>
    <t>Prestar sus servicios de apoyo a la gestión en el Grupo de Relacionamiento con el Ciudadano de la Superintendencia de Transporte para el trámite correspondiente a las PQRSDF a cargo del área dentro del marco de sus competencias</t>
  </si>
  <si>
    <t>DIEGO ALEJANDRO SOLANO</t>
  </si>
  <si>
    <t>02_205</t>
  </si>
  <si>
    <t>02_205 Prestar servicios profesionales brindando acompañamiento a la Delegatura de Concesiones e Infraestructura en los trámites necesarios para la implementación de los factores de interés general que se protegen mediante la implementación del modelo estratégico de supervisión subjetiva.</t>
  </si>
  <si>
    <t>Prestar servicios profesionales brindando acompañamiento a la Delegatura de Concesiones e Infraestructura en los trámites necesarios para la implementación de los factores de interés general que se protegen mediante la implementación del modelo estratégico de supervisión subjetiva.</t>
  </si>
  <si>
    <t>ROMERO PADILLA YURAI HASBLEIDY</t>
  </si>
  <si>
    <t>02_206</t>
  </si>
  <si>
    <t>02_206 Prestar servicios de apoyo a la gestión en la Dirección de Promoción y Prevención de Concesiones e Infraestructura, realizando los procedimientos operativos necesarios para el manejo y la organización documental de los expedientes generados en las acciones adelantadas para el fortalecimiento de la supervisión integral a los vigilados a nivel nacional.</t>
  </si>
  <si>
    <t>Prestar servicios de apoyo a la gestión en la Dirección de Promoción y Prevención de Concesiones e Infraestructura, realizando los procedimientos operativos necesarios para el manejo y la organización documental de los expedientes generados en las acciones adelantadas para el fortalecimiento de la supervisión integral a los vigilados a nivel nacional.</t>
  </si>
  <si>
    <t>RUIZ MORALES JUAN</t>
  </si>
  <si>
    <t>02_207</t>
  </si>
  <si>
    <t>02_207 Prestar servicios profesionales especializados en la Delegatura de Concesiones e Infraestructura, brindando acompañamiento jurídico y elaborando de manera oportuna los documentos necesarios para garantizar los factores de interés general.</t>
  </si>
  <si>
    <t>Prestar servicios profesionales especializados en la Delegatura de Concesiones e Infraestructura, brindando acompañamiento jurídico y elaborando de manera oportuna los documentos necesarios para garantizar los factores de interés general.</t>
  </si>
  <si>
    <t>FONSECA MARTINEZ ANGELICA LIZETH</t>
  </si>
  <si>
    <t xml:space="preserve"> Especializado III</t>
  </si>
  <si>
    <t>02_208</t>
  </si>
  <si>
    <t>02_208 Prestar servicios de apoyo a la gestión en la Delegatura de Concesiones e Infraestructura, mediante la asistencia en la ejecución de las actividades relacionadas con los trámites administrativos de los expedientes derivados de las acciones adelantadas por la dependencia.</t>
  </si>
  <si>
    <t>Prestar servicios de apoyo a la gestión en la Delegatura de Concesiones e Infraestructura, mediante la asistencia en la ejecución de las actividades relacionadas con los trámites administrativos de los expedientes derivados de las acciones adelantadas por la dependencia.</t>
  </si>
  <si>
    <t xml:space="preserve"> ARENAS ROBAYO WILMER FABIAN </t>
  </si>
  <si>
    <t>02_209</t>
  </si>
  <si>
    <t>02_209 Prestar servicios profesionales especializados en la Delegatura de Concesiones e Infraestructura, brindando acompañamiento en los trámites de las actividades que se requieran para el fortalecimiento de los programas especiales que garantizan los factores de interés general como: seguridad vial, mantenimiento de infraestructura, eliminación de barreras, servicios al y atención al usuario y las buenas prácticas para el cumplimiento normativo técnico y operativo.</t>
  </si>
  <si>
    <t>Prestar servicios profesionales especializados en la Delegatura de Concesiones e Infraestructura, brindando acompañamiento en los trámites de las actividades que se requieran para el fortalecimiento de los programas especiales que garantizan los factores de interés general como: seguridad vial, mantenimiento de infraestructura, eliminación de barreras, servicios al y atención al usuario y las buenas prácticas para el cumplimiento normativo técnico y operativo.</t>
  </si>
  <si>
    <t>CASTILLO ANZOLA NIDIA PAOLA</t>
  </si>
  <si>
    <t>02_210</t>
  </si>
  <si>
    <t>02_210 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Accesibilidad, Relaciones económicas y Servicios y atención al usuario.</t>
  </si>
  <si>
    <t>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Accesibilidad, Relaciones económicas y Servicios y atención al usuario.</t>
  </si>
  <si>
    <t xml:space="preserve"> MARTINEZ OSORIO RODRIGO </t>
  </si>
  <si>
    <t>02_211</t>
  </si>
  <si>
    <t>02_211 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y Accesibilidad.</t>
  </si>
  <si>
    <t>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y Accesibilidad.</t>
  </si>
  <si>
    <t>EVERSLEY TORRES VALENTINA</t>
  </si>
  <si>
    <t xml:space="preserve"> Profesional IV</t>
  </si>
  <si>
    <t>02_212</t>
  </si>
  <si>
    <t>02_212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</si>
  <si>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</si>
  <si>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GOMEZ ACEVEDO RAFAEL ANTONIO</t>
  </si>
  <si>
    <t>02_213</t>
  </si>
  <si>
    <t>02_213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t>
  </si>
  <si>
    <t>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t>
  </si>
  <si>
    <t>ANDRES GUILLERMO VARGAS FUENTES</t>
  </si>
  <si>
    <t>02_214</t>
  </si>
  <si>
    <t>02_214 Prestar servicios profesionales especializados en la Delegatura de Concesiones e Infraestructura, brindando acompañamiento y apoyo en la estructuración de Programas especiales que garantizan los factores de interés general como: Seguridad Vial, mantenimiento de la Infraestructura, estadísticas operacionales, relaciones económicas y buenas prácticas para el cumplimiento normativo técnico y operativo.</t>
  </si>
  <si>
    <t>Prestar servicios profesionales especializados en la Delegatura de Concesiones e Infraestructura, brindando acompañamiento y apoyo en la estructuración de Programas especiales que garantizan los factores de interés general como: Seguridad Vial, mantenimiento de la Infraestructura, estadísticas operacionales, relaciones económicas y buenas prácticas para el cumplimiento normativo técnico y operativo.</t>
  </si>
  <si>
    <t>IVAN RODRIGUEZ DURAN</t>
  </si>
  <si>
    <t>02_215</t>
  </si>
  <si>
    <t>02_215 Prestar servicios profesionales en la Delegatura de Concesiones e Infraestructura, para apoyar la construcción, actualización y optimización de los tableros de control, así como realizar el análisis de la información contenida en ellos y demás insumos necesarios para atender los requerimientos de la entidad y del sector transporte.</t>
  </si>
  <si>
    <t>Prestar servicios profesionales en la Delegatura de Concesiones e Infraestructura, para apoyar la construcción, actualización y optimización de los tableros de control, así como realizar el análisis de la información contenida en ellos y demás insumos necesarios para atender los requerimientos de la entidad y del sector transporte.</t>
  </si>
  <si>
    <t xml:space="preserve">SALAMANCA ACOSTA PEDRO DANIEL </t>
  </si>
  <si>
    <t>02_216</t>
  </si>
  <si>
    <t>02_216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</si>
  <si>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OCAMPO GONZALEZ DANIELA</t>
  </si>
  <si>
    <t>02_217</t>
  </si>
  <si>
    <t>02_217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t>
  </si>
  <si>
    <t>VALENCIA CAICEDO PAULA ANDREA</t>
  </si>
  <si>
    <t>02_218</t>
  </si>
  <si>
    <t>02_218 Prestar servicios profesionales brindando acompañamiento a la Delegatura de Concesiones e Infraestructura en los trámites necesarios para la implementación de los factores de interés general que se protegen mediante la implementación del modelo estratégico de supervisión objetiva.</t>
  </si>
  <si>
    <t>Prestar servicios profesionales brindando acompañamiento a la Delegatura de Concesiones e Infraestructura en los trámites necesarios para la implementación de los factores de interés general que se protegen mediante la implementación del modelo estratégico de supervisión objetiva.</t>
  </si>
  <si>
    <t>LINDA YINED CASTRO GUEVARA</t>
  </si>
  <si>
    <t>02_219</t>
  </si>
  <si>
    <t>02_219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</si>
  <si>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ROJAS HURTADO MARIA DEL MAR</t>
  </si>
  <si>
    <t>02_220</t>
  </si>
  <si>
    <t>02_220 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en la parte objetiva.</t>
  </si>
  <si>
    <t>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en la parte objetiva.</t>
  </si>
  <si>
    <t>CORTES DIAZ YOLANDA ISABEL</t>
  </si>
  <si>
    <t>02_221</t>
  </si>
  <si>
    <t>02_221 Prestar servicios profesionales en la Delegatura de Concesiones e Infraestructura, proporcionando asistencia integral en los procesos de planificación, ejecución, seguimiento y control operativo de las actividades necesarias para el fortalecimiento, optimización y consolidación de los programas especiales y factores de interes general.</t>
  </si>
  <si>
    <t>Prestar servicios profesionales en la Delegatura de Concesiones e Infraestructura, proporcionando asistencia integral en los procesos de planificación, ejecución, seguimiento y control operativo de las actividades necesarias para el fortalecimiento, optimización y consolidación de los programas especiales y factores de interes general.</t>
  </si>
  <si>
    <t>GONZALEZ GOMEZ MIGUEL ANGEL</t>
  </si>
  <si>
    <t>02_222</t>
  </si>
  <si>
    <t>02_222 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t>
  </si>
  <si>
    <t>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t>
  </si>
  <si>
    <t xml:space="preserve">COBO URRUTIA JHON HAIR </t>
  </si>
  <si>
    <t>02_223</t>
  </si>
  <si>
    <t>02_223 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t>
  </si>
  <si>
    <t>MARTINEZ VERGARA ARTURO DE JESUS</t>
  </si>
  <si>
    <t>02_224</t>
  </si>
  <si>
    <t>02_224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t>
  </si>
  <si>
    <t>LAURA HERNANDEZ REBOLLEDO</t>
  </si>
  <si>
    <t>02_225</t>
  </si>
  <si>
    <t>02_225 Prestar servicios profesionales especializados contribuyendo a la articulación técnica y jurídica entre las Direcciones de la Delegatura de Concesiones e Infraestructura y sus Direcciones, para garantizar la correcta elaboración, formulación y proyección de actos administrativos y demás documentos jurídicos.</t>
  </si>
  <si>
    <t>Prestar servicios profesionales especializados contribuyendo a la articulación técnica y jurídica entre las Direcciones de la Delegatura de Concesiones e Infraestructura y sus Direcciones, para garantizar la correcta elaboración, formulación y proyección de actos administrativos y demás documentos jurídicos.</t>
  </si>
  <si>
    <t>DEYSI  YULIETH ARIAS ARIAS</t>
  </si>
  <si>
    <t>02_227</t>
  </si>
  <si>
    <t>02_227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</si>
  <si>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MARCO SANTIAGO PARRA ARIAS</t>
  </si>
  <si>
    <t>02_228</t>
  </si>
  <si>
    <t>02_228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</si>
  <si>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CARLOS NEIRA DE LOS RIOS (CARTAGENA)</t>
  </si>
  <si>
    <t>02_229</t>
  </si>
  <si>
    <t>02_229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t>
  </si>
  <si>
    <t>KAREN DAYANNA FONSECA ZEA</t>
  </si>
  <si>
    <t>02_230</t>
  </si>
  <si>
    <t>02_230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</si>
  <si>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PEDRO ARTURO VARGAS NOY</t>
  </si>
  <si>
    <t>02_231</t>
  </si>
  <si>
    <t>02_231 Prestar servicios profesionales brindando acompañamiento a la Dirección de Promoción y Prevención de Concesiones e Infraestructura en los trámites necesarios para la implementación del modelo estratégico de supervisión subjetiva.</t>
  </si>
  <si>
    <t>Prestar servicios profesionales brindando acompañamiento a la Dirección de Promoción y Prevención de Concesiones e Infraestructura en los trámites necesarios para la implementación del modelo estratégico de supervisión subjetiva.</t>
  </si>
  <si>
    <t xml:space="preserve">SANTIAGO CABALLERO </t>
  </si>
  <si>
    <t>02_232</t>
  </si>
  <si>
    <t>02_232 Prestar servicios profesionales en la Dirección de Promoción y Prevención de Puertos apoyando las actividades relacionadas a la verificación de la operación portuaria, marítima y/o fluvial.</t>
  </si>
  <si>
    <t>Prestar servicios profesionales en la Dirección de Promoción y Prevención de Puertos apoyando las actividades relacionadas a la verificación de la operación portuaria, marítima y/o fluvial.</t>
  </si>
  <si>
    <t>Dirección de promoción y prevención -Delegatura de Puertos</t>
  </si>
  <si>
    <t>SIMON RONCANCIO LOPEZ</t>
  </si>
  <si>
    <t>02_233</t>
  </si>
  <si>
    <t>02_233 Prestar servicios profesionales en la Delegatura de Puertos y sus direcciones, apoyando las actividades tendientes al seguimiento y cumplimiento al Plan de Acción de Promoción y Prevención, para propender la seguridad y legalidad en la prestación de los servicios portuarios.</t>
  </si>
  <si>
    <t>Prestar servicios profesionales en la Delegatura de Puertos y sus direcciones, apoyando las actividades tendientes al seguimiento y cumplimiento al Plan de Acción de Promoción y Prevención, para propender la seguridad y legalidad en la prestación de los servicios portuarios.</t>
  </si>
  <si>
    <t>GARCIA VILLAFAÑE ROSA
 ALEXANDRA</t>
  </si>
  <si>
    <t>02_234</t>
  </si>
  <si>
    <t>02_234 Prestar servicios de apoyo a la gestión en la Dirección de Promoción y Prevención de la Delegatura de Puertos, apoyando las actividades de gestión documental respecto de la información aportada por los vigilados en cumplimiento de las regulaciones emitidas para tal fin.</t>
  </si>
  <si>
    <t>Prestar servicios de apoyo a la gestión en la Dirección de Promoción y Prevención de la Delegatura de Puertos, apoyando las actividades de gestión documental respecto de la información aportada por los vigilados en cumplimiento de las regulaciones emitidas para tal fin.</t>
  </si>
  <si>
    <t>SUSA RUIZ LEONOR MERCEDES</t>
  </si>
  <si>
    <t xml:space="preserve"> Tecnologo III </t>
  </si>
  <si>
    <t>02_235</t>
  </si>
  <si>
    <t>02_235 Prestar servicios profesionales en la Dirección de Promoción y Prevención de Puertos, apoyando las actividades de identificación de riesgos financieros y contables en el analisis de información reportada por los vigilados en el marco de la supervisión subjetiva.</t>
  </si>
  <si>
    <t>Prestar servicios profesionales en la Dirección de Promoción y Prevención de Puertos, apoyando las actividades de identificación de riesgos financieros y contables en el analisis de información reportada por los vigilados en el marco de la supervisión subjetiva.</t>
  </si>
  <si>
    <t>ZAMUDIO MORENO SAMY JANNETH</t>
  </si>
  <si>
    <t>02_236</t>
  </si>
  <si>
    <t>02_236 Prestar servicios especializados en la Dirección de Promoción y Prevención de Puertos realizando actividades de supervisión subjetiva contable y financiera sobre los vigilados a nivel nacional para apoyar la emisión y seguimiento a planes de mejoramiento.</t>
  </si>
  <si>
    <t>Prestar servicios especializados en la Dirección de Promoción y Prevención de Puertos realizando actividades de supervisión subjetiva contable y financiera sobre los vigilados a nivel nacional para apoyar la emisión y seguimiento a planes de mejoramiento.</t>
  </si>
  <si>
    <t>OLARTE MANRIQUE YASMIN</t>
  </si>
  <si>
    <t>02_237</t>
  </si>
  <si>
    <t>02_237 Prestar servicios profesionales como experto en la Delegatura de Puertos y sus direcciones, apoyando el análisis tarifario presentado por las Sociedades Portuarias que prestan servicio público y el proceso estadístico de indicadores de eficiencia portuaria.</t>
  </si>
  <si>
    <t>Prestar servicios profesionales como experto en la Delegatura de Puertos y sus direcciones, apoyando el análisis tarifario presentado por las Sociedades Portuarias que prestan servicio público y el proceso estadístico de indicadores de eficiencia portuaria.</t>
  </si>
  <si>
    <t>MARIN JARAMILLO MARGARITA</t>
  </si>
  <si>
    <t>02_238</t>
  </si>
  <si>
    <t>02_238 Prestar servicios profesionales como experto en la Dirección de Promoción y Prevención de Puertos, apoyando el desarrollo del proceso implementado en la operación "Estadísticas de movimiento de tráfico portuario en Colombia", indicadores de eficiencia portuaria y demás temas relacionados con las estadísiticas de la Dirección.</t>
  </si>
  <si>
    <t>Prestar servicios profesionales como experto en la Dirección de Promoción y Prevención de Puertos, apoyando el desarrollo del proceso implementado en la operación "Estadísticas de movimiento de tráfico portuario en Colombia", indicadores de eficiencia portuaria y demás temas relacionados con las estadísiticas de la Dirección.</t>
  </si>
  <si>
    <t>TRILLEROS NAVARRO HERNANDO
ALFONSO</t>
  </si>
  <si>
    <t>02_239</t>
  </si>
  <si>
    <t>02_239 Prestar servicios profesionales en la Dirección de Promoción y Prevención de Puertos, apoyando las actividades de identificación de riesgos financieros y contables en el analisis de información reportada por los vigilados en el marco de la supervisión subjetiva.</t>
  </si>
  <si>
    <t>MORALES SOLANO RUBER EDITH</t>
  </si>
  <si>
    <t>02_240</t>
  </si>
  <si>
    <t>02_240 Prestar servicios jurídicos profesionales en la Dirección de Promoción y Prevención de Puertos apoyando actividades de supervisión subjetiva a los vigilados a nivel nacional para el mejoramiento de las actividades misionales de inspección, vigilancia y control en aspectos comerciales y/o societarios.</t>
  </si>
  <si>
    <t>Prestar servicios jurídicos profesionales en la Dirección de Promoción y Prevención de Puertos apoyando actividades de supervisión subjetiva a los vigilados a nivel nacional para el mejoramiento de las actividades misionales de inspección, vigilancia y control en aspectos comerciales y/o societarios.</t>
  </si>
  <si>
    <t>JULIAN EDUARDO SANDOVAL PARRA</t>
  </si>
  <si>
    <t>02_241</t>
  </si>
  <si>
    <t>02_241 Prestar servicios jurídicos profesionales en la Dirección de Promoción y Prevención de Puertos apoyando actividades para ejecutar la estrategia "Ruta fluvial - indice de formalización" de vigilados dentro del marco de la supervisión integral.</t>
  </si>
  <si>
    <t>Prestar servicios jurídicos profesionales en la Dirección de Promoción y Prevención de Puertos apoyando actividades para ejecutar la estrategia "Ruta fluvial - indice de formalización" de vigilados dentro del marco de la supervisión integral.</t>
  </si>
  <si>
    <t>PIEDRAHITA ALARCON EVELYN</t>
  </si>
  <si>
    <t>02_242</t>
  </si>
  <si>
    <t>02_242 Prestar servicios jurídicos especializados en la Dirección de Promoción y Prevención de Puertos apoyando las actividades tendientes a estructurar, gestionar y medir el cumplimiento de la planeación contractual y sus acciones complementarias.</t>
  </si>
  <si>
    <t>Prestar servicios jurídicos especializados en la Dirección de Promoción y Prevención de Puertos apoyando las actividades tendientes a estructurar, gestionar y medir el cumplimiento de la planeación contractual y sus acciones complementarias.</t>
  </si>
  <si>
    <t>MANRIQUE ROA VIVIANA MARCELA</t>
  </si>
  <si>
    <t>02_243</t>
  </si>
  <si>
    <t>02_243 Prestar servicios jurídicos profesionales en la Dirección de Promoción y Prevención de Puertos apoyando las actividades relacionadas a los planes estrategicos de Seguridad Vial -PESV de los vigilados, así como apoyar con las gestiones propias de los operativos rutiniarios y festividades en Fluvial.</t>
  </si>
  <si>
    <t>Prestar servicios jurídicos profesionales en la Dirección de Promoción y Prevención de Puertos apoyando las actividades relacionadas a los planes estrategicos de Seguridad Vial -PESV de los vigilados, así como apoyar con las gestiones propias de los operativos rutiniarios y festividades en Fluvial.</t>
  </si>
  <si>
    <t>CARO MONTOYA LUIS FELIPE</t>
  </si>
  <si>
    <t>02_244</t>
  </si>
  <si>
    <t>02_244 Prestar servicios juridícos profesionales en la Dirección de Promoción y Prevención de Puertos apoyando actividades relacionadas a la estrategias definidas en el plan de trabajo en la vigencia 2026 en temas marítimos, portuarios y/o contractuales.</t>
  </si>
  <si>
    <t>Prestar servicios juridícos profesionales en la Dirección de Promoción y Prevención de Puertos apoyando actividades relacionadas a la estrategias definidas en el plan de trabajo en la vigencia 2026 en temas marítimos, portuarios y/o contractuales.</t>
  </si>
  <si>
    <t>CLARA MARIA TORRES VASQUEZ</t>
  </si>
  <si>
    <t>02_245</t>
  </si>
  <si>
    <t>02_245 Prestar servicios juridicos profesionales en la Dirección de Promoción y Prevención de Puertos apoyando la gestión de la información de indicadores de eficiencia portuaria y trafico portuario y las acciones tendientes a actualizar el universo de vigilados.</t>
  </si>
  <si>
    <t>Prestar servicios juridicos profesionales en la Dirección de Promoción y Prevención de Puertos apoyando la gestión de la información de indicadores de eficiencia portuaria y trafico portuario y las acciones tendientes a actualizar el universo de vigilados.</t>
  </si>
  <si>
    <t>ALVAREZ RUIZ TULIA MARGARITA</t>
  </si>
  <si>
    <t>02_246</t>
  </si>
  <si>
    <t>02_246 Prestar servicios juridícos profesionales en la Dirección de Promoción y Prevención de Puertos apoyando el trámite de denuncias e incidentes  fluviales y las acciones tendientes a actualizar el universo de vigilados.</t>
  </si>
  <si>
    <t>Prestar servicios juridícos profesionales en la Dirección de Promoción y Prevención de Puertos apoyando el trámite de denuncias e incidentes  fluviales y las acciones tendientes a actualizar el universo de vigilados.</t>
  </si>
  <si>
    <t>DIANA CAROLINA JARABA CATRILLO</t>
  </si>
  <si>
    <t>02_247</t>
  </si>
  <si>
    <t>02_247 Prestar servicios profesionales en la Dirección de Promoción y Prevención de Puertos apoyando las actividades de verificación y evaluación de la infraestructura marítima, fluvial y portuaria para la gestión de sus hallazgos.</t>
  </si>
  <si>
    <t>Prestar servicios profesionales en la Dirección de Promoción y Prevención de Puertos apoyando las actividades de verificación y evaluación de la infraestructura marítima, fluvial y portuaria para la gestión de sus hallazgos.</t>
  </si>
  <si>
    <t>LEITON CARDENAS JULIAN ANDRES</t>
  </si>
  <si>
    <t>02_248</t>
  </si>
  <si>
    <t>02_248 Prestar servicios profesionales en la Dirección de Promoción y Prevención de Puertos, apoyando la ejecución de actividades del plan de trabajo respecto al trámite de solicitudes de registro operador portuario, y la verificación de la operación portuaria y marítima en Colombia.</t>
  </si>
  <si>
    <t>Prestar servicios profesionales en la Dirección de Promoción y Prevención de Puertos, apoyando la ejecución de actividades del plan de trabajo respecto al trámite de solicitudes de registro operador portuario, y la verificación de la operación portuaria y marítima en Colombia.</t>
  </si>
  <si>
    <t>PALACIOS ALVAREZ YESICA ALEJANDRA</t>
  </si>
  <si>
    <t>02_249</t>
  </si>
  <si>
    <t>02_249 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t>
  </si>
  <si>
    <t>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t>
  </si>
  <si>
    <t>MARIA CECILIA MORALES GONZALEZ</t>
  </si>
  <si>
    <t>02_250</t>
  </si>
  <si>
    <t>02_250 Prestar servicios profesionales en la Dirección de Promoción y Prevención de Puertos, apoyando la ejecución de actividades del plan de trabajo tendientes a fortalecer la supervisión objetiva de los vigilados a través del uso de herramientas tecnológicas.</t>
  </si>
  <si>
    <t>Prestar servicios profesionales en la Dirección de Promoción y Prevención de Puertos, apoyando la ejecución de actividades del plan de trabajo tendientes a fortalecer la supervisión objetiva de los vigilados a través del uso de herramientas tecnológicas.</t>
  </si>
  <si>
    <t>ANDRES FELIPE GARCES ESCOBAR</t>
  </si>
  <si>
    <t>02_251</t>
  </si>
  <si>
    <t>02_251 Prestar servicios profesionales en la Dirección de Promoción y Prevención de Puertos apoyando actividades para ejecutar la estrategia "Ruta fluvial - indice de formalización" de los vigilados .</t>
  </si>
  <si>
    <t>Prestar servicios profesionales en la Dirección de Promoción y Prevención de Puertos apoyando actividades para ejecutar la estrategia "Ruta fluvial - indice de formalización" de los vigilados .</t>
  </si>
  <si>
    <t>JUAN GUILLERMO PINILLA</t>
  </si>
  <si>
    <t>02_252</t>
  </si>
  <si>
    <t>02_252 Prestar servicios jurídicos especializados en la Dirección de Promoción y Prevención de Puertos, apoyando  actividades para la implementación del Sistema de Administración del Riesgo de Lavado de Activos y de la Financiación del Terrorismo -SARLAFT-, así como apoyar la vigilancia subjetiva sobre los vigilados en aspectos comerciales.</t>
  </si>
  <si>
    <t>Prestar servicios jurídicos especializados en la Dirección de Promoción y Prevención de Puertos, apoyando  actividades para la implementación del Sistema de Administración del Riesgo de Lavado de Activos y de la Financiación del Terrorismo -SARLAFT-, así como apoyar la vigilancia subjetiva sobre los vigilados en aspectos comerciales.</t>
  </si>
  <si>
    <t>PAMELA PEDRAZA PEREZ</t>
  </si>
  <si>
    <t>02_253</t>
  </si>
  <si>
    <t>02_253 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t>
  </si>
  <si>
    <t>CRISTIAN MARCIALES</t>
  </si>
  <si>
    <t>02_254</t>
  </si>
  <si>
    <t>02_254 Prestar servicios profesionales como experto en la Dirección de Promoción y Prevención de Puertos apoyando la emisión de conceptos técnicos en materia de vigilancia e inspección portuaria, marítima y fluvial para la supervisión integral que ejerce la Delegatura de Puertos sobre sus vigilados.</t>
  </si>
  <si>
    <t>Prestar servicios profesionales como experto en la Dirección de Promoción y Prevención de Puertos apoyando la emisión de conceptos técnicos en materia de vigilancia e inspección portuaria, marítima y fluvial para la supervisión integral que ejerce la Delegatura de Puertos sobre sus vigilados.</t>
  </si>
  <si>
    <t>DIANA GARZON</t>
  </si>
  <si>
    <t>02_255</t>
  </si>
  <si>
    <t>02_255 Prestar servicios profesionales en la Dirección de Promoción y Prevención de Puertos apoyando actividades relacionadas con la estrategia "Control a la ilegalidad y la informalidad" dentro del marco de la supervisión integral.</t>
  </si>
  <si>
    <t>Prestar servicios profesionales en la Dirección de Promoción y Prevención de Puertos apoyando actividades relacionadas con la estrategia "Control a la ilegalidad y la informalidad" dentro del marco de la supervisión integral.</t>
  </si>
  <si>
    <t xml:space="preserve">SANDRA VALVUENA </t>
  </si>
  <si>
    <t>02_256</t>
  </si>
  <si>
    <t>02_256 Prestar servicios de apoyo a la gestión en las actividades administrativas en la dirección de Promoción y Prevención de Puertos en lo relacionado a las estrategias desarrolladas en el marco del fortalecimiento a la vigilancia integral para la vigencia 2026.</t>
  </si>
  <si>
    <t>Prestar servicios de apoyo a la gestión en las actividades administrativas en la dirección de Promoción y Prevención de Puertos en lo relacionado a las estrategias desarrolladas en el marco del fortalecimiento a la vigilancia integral para la vigencia 2026.</t>
  </si>
  <si>
    <t xml:space="preserve">LUISA RODRIGUEZ CUBILLOS </t>
  </si>
  <si>
    <t>02_257</t>
  </si>
  <si>
    <t>02_257 Prestar servicios profesionales en la Dirección de Promoción y Prevención de Puertos apoyando el seguimiento de los trámites asignados a la dirección mediante PQRSFD y adelantar acciones tendientes a obtener su cumplimiento.</t>
  </si>
  <si>
    <t>Prestar servicios profesionales en la Dirección de Promoción y Prevención de Puertos apoyando el seguimiento de los trámites asignados a la dirección mediante PQRSFD y adelantar acciones tendientes a obtener su cumplimiento.</t>
  </si>
  <si>
    <t xml:space="preserve">ANGELICA JOHANA DIAZ TORRES </t>
  </si>
  <si>
    <t>02_258</t>
  </si>
  <si>
    <t>02_258 Prestar servicios de apoyo a la gestión en la Dirección de Promoción y Prevención de Puertos, apoyando las actividades de gestión documental respecto de la información aportada por los vigilados en el marco de las estrategias previstas para la vigencia 2026.</t>
  </si>
  <si>
    <t>Prestar servicios de apoyo a la gestión en la Dirección de Promoción y Prevención de Puertos, apoyando las actividades de gestión documental respecto de la información aportada por los vigilados en el marco de las estrategias previstas para la vigencia 2026.</t>
  </si>
  <si>
    <t>ANDRES CAMILO CARRILLO ROJAS</t>
  </si>
  <si>
    <t>02_259</t>
  </si>
  <si>
    <t>02_259 Prestar servicios profesionales en la Dirección de Promoción y Prevención de Puertos apoyando las actividades de verificación y evaluación de la infraestructura marítima, fluvial y portuaria para la gestión de sus hallazgos.</t>
  </si>
  <si>
    <t xml:space="preserve">CAROLINA DIAZ </t>
  </si>
  <si>
    <t>02_260</t>
  </si>
  <si>
    <t>02_260 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t>
  </si>
  <si>
    <t>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t>
  </si>
  <si>
    <t xml:space="preserve"> JULIO CESAR ECHEVERRI GOMEZ </t>
  </si>
  <si>
    <t>02_261</t>
  </si>
  <si>
    <t>02_261 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t>
  </si>
  <si>
    <t>ANA MARIA ORTIZ TORO</t>
  </si>
  <si>
    <t>02_263</t>
  </si>
  <si>
    <t xml:space="preserve">02_263 Prestar servicios profesionales a la Oficina Asesora Jurídica, realizando las actuaciones administrativas tendientes a la actualización y seguimiento de los procesos administrativos, judiciales, extrajudiciales y PQRSDF de la Oficina. </t>
  </si>
  <si>
    <t xml:space="preserve">Prestar servicios profesionales a la Oficina Asesora Jurídica, realizando las actuaciones administrativas tendientes a la actualización y seguimiento de los procesos administrativos, judiciales, extrajudiciales y PQRSDF de la Oficina. </t>
  </si>
  <si>
    <t>Ofinica Asesora Juridica</t>
  </si>
  <si>
    <t xml:space="preserve">LAURA VIRGINIA CAICEDO </t>
  </si>
  <si>
    <t>02_264</t>
  </si>
  <si>
    <t>02_264 Prestar servicios de apoyo a la gestión documental de la Oficina Asesora Jurídica, mediante la organización, clasificación, conservación y actualización de los expedientes físicos y digitales, garantizando el cumplimiento de las normas de archivo.</t>
  </si>
  <si>
    <t>Prestar servicios de apoyo a la gestión documental de la Oficina Asesora Jurídica, mediante la organización, clasificación, conservación y actualización de los expedientes físicos y digitales, garantizando el cumplimiento de las normas de archivo.</t>
  </si>
  <si>
    <t>DANIEL MAURICIO PARRA VALBUENA</t>
  </si>
  <si>
    <t>02_265</t>
  </si>
  <si>
    <t>02_265 Prestar servicios de apoyo a la gestión documental de la Oficina Asesora Jurídica, garantizando el cumplimiento de las normas de archivo y de los lineamientos institucionales aplicables.</t>
  </si>
  <si>
    <t>Prestar servicios de apoyo a la gestión documental de la Oficina Asesora Jurídica, garantizando el cumplimiento de las normas de archivo y de los lineamientos institucionales aplicables.</t>
  </si>
  <si>
    <t>YOHANA PAOLA ROJAS GUERRA</t>
  </si>
  <si>
    <t>02_266</t>
  </si>
  <si>
    <t>02_266 Prestar servicios profesionales al
Despacho del Superintendente de
Transporte para articular de manera masiva
el componente financiero de procesos
sancionatorios, mediante análisis, gestión
de bases de control y generación de
reportes estratégicos.</t>
  </si>
  <si>
    <t>Prestar servicios profesionales al
Despacho del Superintendente de
Transporte para articular de manera masiva
el componente financiero de procesos
sancionatorios, mediante análisis, gestión
de bases de control y generación de
reportes estratégicos.</t>
  </si>
  <si>
    <t>OSMAN FELIPE UÑATE PATIÑO</t>
  </si>
  <si>
    <t>02_267</t>
  </si>
  <si>
    <t>02_267 Prestar servicios profesionales como experto al Despacho del Superintendente de Transporte para fortalecer de forma masiva los procesos sancionatorios, realizando análisis  de información, control de datos y mejora continua en la gestión administrativa.</t>
  </si>
  <si>
    <t>Prestar servicios profesionales como experto al Despacho del Superintendente de Transporte para fortalecer de forma masiva los procesos sancionatorios, realizando análisis  de información, control de datos y mejora continua en la gestión administrativa.</t>
  </si>
  <si>
    <t>CRISTIAN RAMIREZ CARDONA</t>
  </si>
  <si>
    <t>02_268</t>
  </si>
  <si>
    <t>02_268 Prestar servicios profesionales apoyando jurídicamente al Despacho del Superintendente de Delegado de Transito y Transporte Terrestre, en la proyección de los actos administrativos y documentos requeridos dentro del proceso administrativo sancionatorio</t>
  </si>
  <si>
    <t>Prestar servicios profesionales apoyando jurídicamente al Despacho del Superintendente de Delegado de Transito y Transporte Terrestre, en la proyección de los actos administrativos y documentos requeridos dentro del proceso administrativo sancionatorio</t>
  </si>
  <si>
    <t>Angie Vanessa Jimenez Timana</t>
  </si>
  <si>
    <t>02_269</t>
  </si>
  <si>
    <t>02_269 Prestar servicios profesionales apoyando jurídicamente al Despacho del Superintendente de Delegado de Transito y Transporte Terrestre, en la proyección de los actos administrativos y documentos requeridos dentro del proceso administrativo sancionatorio</t>
  </si>
  <si>
    <t>Carlos Andres Ariza Macias</t>
  </si>
  <si>
    <t>02_270</t>
  </si>
  <si>
    <t>02_270 Prestar servicios profesionales en la Delegatura de Transito y Transporte Terrestre, proyectando los actos requeridos en la investigaciones administrativas sancionatorias</t>
  </si>
  <si>
    <t>Prestar servicios profesionales en la Delegatura de Transito y Transporte Terrestre, proyectando los actos requeridos en la investigaciones administrativas sancionatorias</t>
  </si>
  <si>
    <t>CESAR ALEJANDRO CANO MENDOZA</t>
  </si>
  <si>
    <t>02_271</t>
  </si>
  <si>
    <t>02_271 Prestar servicios profesionales especializados en materia juridica en la Superintendencia Delegada de Tránsito y Transporte Terrestre, apoyando la sustanciación de las actuaciones administrativas y tramites necesarios para la transferencia documental según el modelo integrado de gestión.</t>
  </si>
  <si>
    <t>Prestar servicios profesionales especializados en materia juridica en la Superintendencia Delegada de Tránsito y Transporte Terrestre, apoyando la sustanciación de las actuaciones administrativas y tramites necesarios para la transferencia documental según el modelo integrado de gestión.</t>
  </si>
  <si>
    <t>Luis David Trujillo Cerquera</t>
  </si>
  <si>
    <t>02_272</t>
  </si>
  <si>
    <t>02_272 Prestar servicios profesionales como experto en la Superintendencia Delegada de Transito y Transporte Terrestre, realizando el acompañamiento y articulación de las actividades jurídicas en las actuaciones administrativas que le sean asignadas</t>
  </si>
  <si>
    <t>Prestar servicios profesionales como experto en la Superintendencia Delegada de Transito y Transporte Terrestre, realizando el acompañamiento y articulación de las actividades jurídicas en las actuaciones administrativas que le sean asignadas</t>
  </si>
  <si>
    <t>Gerardo Alberto Villamil Sanchez</t>
  </si>
  <si>
    <t>Experto III</t>
  </si>
  <si>
    <t>02_273</t>
  </si>
  <si>
    <t>02_273 Prestar servicios profesionales como experto para apoyar jurídicamente al Despacho del Superintendente Delegado de Transito y Transporte Terrestre, en la estructuración de actos administrativos y documentos requeridos para la supervisión integral a los vigilados a nivel nacional</t>
  </si>
  <si>
    <t>Prestar servicios profesionales como experto para apoyar jurídicamente al Despacho del Superintendente Delegado de Transito y Transporte Terrestre, en la estructuración de actos administrativos y documentos requeridos para la supervisión integral a los vigilados a nivel nacional</t>
  </si>
  <si>
    <t>Jair Fernando Imbachi Cerón</t>
  </si>
  <si>
    <t>02_274</t>
  </si>
  <si>
    <t>02_274  Prestar servicios profesionales en la Delegatura de Transito y Transporte Terrestre, proyectando los actos requeridos en la investigaciones administrativas sancionatorias.</t>
  </si>
  <si>
    <t>Veronica Orozco Manjarres</t>
  </si>
  <si>
    <t>02_275</t>
  </si>
  <si>
    <t>02_275 Prestar servicios profesionales en el despacho del Superintendente Delegado de Transito y Transporte Terrestre, acompañando jurídicamente la proyección y revisión de las documentos jurídicos acorde al procedimiento administrativo correspondiente</t>
  </si>
  <si>
    <t>Prestar servicios profesionales en el despacho del Superintendente Delegado de Transito y Transporte Terrestre, acompañando jurídicamente la proyección y revisión de las documentos jurídicos acorde al procedimiento administrativo correspondiente</t>
  </si>
  <si>
    <t>Jessica Lorena Gómez Pardo</t>
  </si>
  <si>
    <t>02_276</t>
  </si>
  <si>
    <t>02_276 Prestar servicios profesionales en el despacho del Superintendente Delegado de Transito y Transporte Terrestre, acompañando jurídicamente la proyección y revisión de las documentos jurídicos acorde al procedimiento administrativo correspondiente</t>
  </si>
  <si>
    <t>Paula Hernandez Díaz</t>
  </si>
  <si>
    <t>02_277</t>
  </si>
  <si>
    <t>02_277 Prestar servicios de apoyo a la gestión juridico en la Superintendencia de Tránsito y Transporte Terrestre, apoyando  la proyección de actos administrativos relacionados con la gestión de expedientes según el modelo integrado de gestión.</t>
  </si>
  <si>
    <t>Prestar servicios de apoyo a la gestión juridico en la Superintendencia de Tránsito y Transporte Terrestre, apoyando  la proyección de actos administrativos relacionados con la gestión de expedientes según el modelo integrado de gestión.</t>
  </si>
  <si>
    <t>ALEJANDRO DAVID SALAZAR PERTUZ</t>
  </si>
  <si>
    <t>Tecnólogo III</t>
  </si>
  <si>
    <t>02_278</t>
  </si>
  <si>
    <t>02_278 Prestar servicios de apoyo a la gestión en la Superintendencia Delegada de Tránsito y Transporte Terrestre, brindando acompañamiento en lo relacionado con la gestión, producción y control de los expedientes administrativos, de acuerdo con el modelo integrado de gestión, los lineamientos institucionales y la normativa aplicable.</t>
  </si>
  <si>
    <t>Prestar servicios de apoyo a la gestión en la Superintendencia Delegada de Tránsito y Transporte Terrestre, brindando acompañamiento en lo relacionado con la gestión, producción y control de los expedientes administrativos, de acuerdo con el modelo integrado de gestión, los lineamientos institucionales y la normativa aplicable.</t>
  </si>
  <si>
    <t>José Gabriel de Silvestri Lourduy</t>
  </si>
  <si>
    <t>02_279</t>
  </si>
  <si>
    <t>02_279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t>
  </si>
  <si>
    <t>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t>
  </si>
  <si>
    <t xml:space="preserve">Cristian Germán Osorio </t>
  </si>
  <si>
    <t>02_280</t>
  </si>
  <si>
    <t>02_280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t>
  </si>
  <si>
    <t>SANDRA PATRICIA MUÑOZ GALEANO</t>
  </si>
  <si>
    <t>02_281</t>
  </si>
  <si>
    <t>02_281 Prestar servicios de apoyo a la gestión en la Superintendencia Delegada de Tránsito y Transporte Terrestre, realizando las actividades operativas necesarias para la gestión, transferencia y disposición final de expedientes, conforme con el modelo integrado de gestión.</t>
  </si>
  <si>
    <t>Prestar servicios de apoyo a la gestión en la Superintendencia Delegada de Tránsito y Transporte Terrestre, realizando las actividades operativas necesarias para la gestión, transferencia y disposición final de expedientes, conforme con el modelo integrado de gestión.</t>
  </si>
  <si>
    <t>Alejandra Bernal</t>
  </si>
  <si>
    <t>02_284</t>
  </si>
  <si>
    <t>02_284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t>
  </si>
  <si>
    <t>JUAN SEBASTIAN MARIN ORDOÑEZ</t>
  </si>
  <si>
    <t>02_285</t>
  </si>
  <si>
    <t>02_285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t>
  </si>
  <si>
    <t>Camila Pastor Bulla</t>
  </si>
  <si>
    <t>02_286</t>
  </si>
  <si>
    <t>02_286 Prestar servicios de apoyo a la gestión en la Superintendencia Delegada de Tránsito y Transporte Terrestre, para la organización de los expedientes generados con ocasión de las actuaciones administrativas a su cargo, conforme al modelo integrado de gestión.</t>
  </si>
  <si>
    <t>Prestar servicios de apoyo a la gestión en la Superintendencia Delegada de Tránsito y Transporte Terrestre, para la organización de los expedientes generados con ocasión de las actuaciones administrativas a su cargo, conforme al modelo integrado de gestión.</t>
  </si>
  <si>
    <t>Yury Andrea Varon</t>
  </si>
  <si>
    <t>02_287</t>
  </si>
  <si>
    <t>02_287 Prestar servicios de apoyo a la gestión en la Superintendencia Delegada de Tránsito y Transporte Terrestre, para la organización de los expedientes generados con ocasión de las actuaciones administrativas a su cargo, conforme al modelo integrado de gestión.</t>
  </si>
  <si>
    <t>Juan Fernando Mera</t>
  </si>
  <si>
    <t>02_288</t>
  </si>
  <si>
    <t>02_288 Prestar servicios de apoyo a la gestión en la Superintendencia Delegada de Tránsito y Transporte Terrestre, para la organización de los expedientes generados con ocasión de las actuaciones administrativas a su cargo, conforme al modelo integrado de gestión.</t>
  </si>
  <si>
    <t>Martha Patricia Castañeda</t>
  </si>
  <si>
    <t>02_290</t>
  </si>
  <si>
    <t>02_290 Prestar sus servicios profesionales Especializados a la Superintendencia Delegada de Tránsito y Transporte Terrestre, realizando acompañamiento jurídico en la proyección y revisión de los documentos, conceptos, oficios y demás asuntos competencia de la delegatura, de acuerdo con los procesos, procedimientos y asegurando el cumplimiento del modelo integrado de gestión de la entidad.</t>
  </si>
  <si>
    <t>Prestar sus servicios profesionales Especializados a la Superintendencia Delegada de Tránsito y Transporte Terrestre, realizando acompañamiento jurídico en la proyección y revisión de los documentos, conceptos, oficios y demás asuntos competencia de la delegatura, de acuerdo con los procesos, procedimientos y asegurando el cumplimiento del modelo integrado de gestión de la entidad.</t>
  </si>
  <si>
    <t>RENNE ROMERO HERNANDEZ</t>
  </si>
  <si>
    <t>02_291</t>
  </si>
  <si>
    <t>02_291 Prestar sus servicios profesionales como experto en la Delegatura de Puertos, apoyando las estrategias de seguimiento que permite evaluar el impacto social de la vigilancia, inspección y control, para el fortalecimiento de la supervisión integral a los vigilados a nivel nacional</t>
  </si>
  <si>
    <t>Prestar sus servicios profesionales como experto en la Delegatura de Puertos, apoyando las estrategias de seguimiento que permite evaluar el impacto social de la vigilancia, inspección y control, para el fortalecimiento de la supervisión integral a los vigilados a nivel nacional</t>
  </si>
  <si>
    <t>RUBEN DARIO CASTRO</t>
  </si>
  <si>
    <t>02_292</t>
  </si>
  <si>
    <t>02_292 Prestar servicios profesionales en la Dirección de Promoción y Prevención de Tránsito y Transporte Terrestre, brindando apoyo técnico en la revisión, análisis y verificación de la información financiera reportada por los sujetos vigilados, atendiendo solicitudes y requerimientos de información, así como en la elaboración de informes, conceptos técnicos y demás documentos en materia contable y financiera que le sean requeridos.</t>
  </si>
  <si>
    <t>Prestar servicios profesionales en la Dirección de Promoción y Prevención de Tránsito y Transporte Terrestre, brindando apoyo técnico en la revisión, análisis y verificación de la información financiera reportada por los sujetos vigilados, atendiendo solicitudes y requerimientos de información, así como en la elaboración de informes, conceptos técnicos y demás documentos en materia contable y financiera que le sean requeridos.</t>
  </si>
  <si>
    <t>Direccion de Promoción y Prevención de Tránsito</t>
  </si>
  <si>
    <t>LISETH PAOLA MALVIDO</t>
  </si>
  <si>
    <t>02_293</t>
  </si>
  <si>
    <t>02_293 Prestar servicios profesionales para la Dirección de Prevención, Promoción y Atención a Usuarios del Sector Transporte en la elaboración de estudios de mercado orientados a la caracterización del consumidor promedio en todos los modos de transporte en Colombia, como insumo para el fortalecimiento de las estrategias institucionales.</t>
  </si>
  <si>
    <t>Prestar servicios profesionales para la Dirección de Prevención, Promoción y Atención a Usuarios del Sector Transporte en la elaboración de estudios de mercado orientados a la caracterización del consumidor promedio en todos los modos de transporte en Colombia, como insumo para el fortalecimiento de las estrategias institucionales.</t>
  </si>
  <si>
    <t>LUIS FERNANDO TAPIA ZAMBRANO</t>
  </si>
  <si>
    <t>02_294</t>
  </si>
  <si>
    <t>02_294 Prestar servicios profesionales como experto en el Despacho de la Delegatura de Puertos, brindando acompañamiento en la inspección, vigilancia y control efectuada en el marco de la supervisión de la prestación del servicio portuario del país.</t>
  </si>
  <si>
    <t>Prestar servicios profesionales como experto en el Despacho de la Delegatura de Puertos, brindando acompañamiento en la inspección, vigilancia y control efectuada en el marco de la supervisión de la prestación del servicio portuario del país.</t>
  </si>
  <si>
    <t>ANDRÉS MAURICIO CHICANGO</t>
  </si>
  <si>
    <t>02_295</t>
  </si>
  <si>
    <t>02_295 Prestar servicios profesionales en la Dirección de Promoción y Prevención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</si>
  <si>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Prestar servicios profesionales en la Dirección de Promoción y Prevención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t>
  </si>
  <si>
    <t>Dirección de Promoción y Prevención de Concesiones e Infraestructura</t>
  </si>
  <si>
    <t>JESUS CAMILO MARTINEZ DABOBETTH</t>
  </si>
  <si>
    <t>02_296</t>
  </si>
  <si>
    <t>02_296 Prestar sus servicios como experto en la Delegada de Tránsito y Transporte Terrestre, apoyando el seguimiento de los Planes Enfocados a la Seguridad Vial que reporten los vigilados, así como su implementación y registro.</t>
  </si>
  <si>
    <t>Prestar sus servicios como experto en la Delegada de Tránsito y Transporte Terrestre, apoyando el seguimiento de los Planes Enfocados a la Seguridad Vial que reporten los vigilados, así como su implementación y registro.</t>
  </si>
  <si>
    <t>CARLOS ALBERTO VEGA MAESTRE</t>
  </si>
  <si>
    <t>02_297</t>
  </si>
  <si>
    <t>02_297 Prestar servicios profesionales a la Dirección de Promoción y Prevención de Concesiones e Infraestructura, proporcionando apoyo en el desarrollo de las actividades necesarias para el fortalecimiento de los programas especiales orientados a garantizar, a nivel general, factores como la seguridad vial, el mantenimiento de la infraestructura, la prestación del servicio en operaciones de alto flujo y riesgo, la implementación de buenas prácticas para el cumplimiento normativo técnico y operativo, así como la accesibilidad.</t>
  </si>
  <si>
    <t>Prestar servicios profesionales a la Dirección de Promoción y Prevención de Concesiones e Infraestructura, proporcionando apoyo en el desarrollo de las actividades necesarias para el fortalecimiento de los programas especiales orientados a garantizar, a nivel general, factores como la seguridad vial, el mantenimiento de la infraestructura, la prestación del servicio en operaciones de alto flujo y riesgo, la implementación de buenas prácticas para el cumplimiento normativo técnico y operativo, así como la accesibilidad.</t>
  </si>
  <si>
    <t>JOSE MANUEL ANTELIS ALVAREZ</t>
  </si>
  <si>
    <t>02_298</t>
  </si>
  <si>
    <t>02_298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t>
  </si>
  <si>
    <t>JUAN SEBASTIAN GONGORA</t>
  </si>
  <si>
    <t xml:space="preserve">Profesional I </t>
  </si>
  <si>
    <t>02_299</t>
  </si>
  <si>
    <t>02_299 Prestar servicios profesionales a la Superintendencia de Transporte para apoyar actividades de supervisión, vigilancia y control de los distintos modos de transporte en las regiones que le sean asignadas.</t>
  </si>
  <si>
    <t>Ketty Lucia Garces Lozano</t>
  </si>
  <si>
    <t>02_304</t>
  </si>
  <si>
    <t>02_304 Prestar servicios de apoyo a la gestión documental del Grupo Interno de Trabajo de IUIT de la Dirección de Investigaciones de Tránsito y Transporte Terrestre en la conformación y manejo de los expedientes a cargo del mismo.</t>
  </si>
  <si>
    <t>Prestar servicios de apoyo a la gestión documental del Grupo Interno de Trabajo de IUIT de la Dirección de Investigaciones de Tránsito y Transporte Terrestre en la conformación y manejo de los expedientes a cargo del mismo.</t>
  </si>
  <si>
    <t>ADQUIS. DE BYS - SERVICIO DE SUPERVISIÓN EN EL CUMPLIMIENTO DE LOS REQUISITOS EN EL SECTOR TRANSPORTE - FORTALECIMIENTO A LA SUPERVISIÓN INTEGRAL A LOS VIGILADOS A NIVEL  NACIONAL</t>
  </si>
  <si>
    <t>JUAN DE JESUS BERNAL</t>
  </si>
  <si>
    <t>02_305</t>
  </si>
  <si>
    <t>02_305 Prestar servicios de apoyo a la gestión de la Dirección de Investigación de Tránsito y Transporte terrestre en el trámite para la notificación de los proyectos de actos administrativos que se expidan en el marco de sus funciones.</t>
  </si>
  <si>
    <t>Prestar servicios de apoyo a la gestión de la Dirección de Investigación de Tránsito y Transporte terrestre en el trámite para la notificación de los proyectos de actos administrativos que se expidan en el marco de sus funciones.</t>
  </si>
  <si>
    <t xml:space="preserve">
DANNA ISTLEY CORTES CASTAÑEDA </t>
  </si>
  <si>
    <t>02_306</t>
  </si>
  <si>
    <t>02_306 Prestar servicios de apoyo a la gestión en el proceso de gestión documental de la Dirección de Investigaciones de Tránsito y Transporte Terrestre, en cuanto a la estructuración de los expedientes como resultado de la clasificación y depuración de denuncias.</t>
  </si>
  <si>
    <t>Prestar servicios de apoyo a la gestión en el proceso de gestión documental de la Dirección de Investigaciones de Tránsito y Transporte Terrestre, en cuanto a la estructuración de los expedientes como resultado de la clasificación y depuración de denuncias.</t>
  </si>
  <si>
    <t>LUZ ADRIANA GALINDO RINCON</t>
  </si>
  <si>
    <t>02_307</t>
  </si>
  <si>
    <t>02_307 Prestar servicios de apoyo a la gestión documental del Grupo Interno de Trabajo de IUIT de la Dirección de Investigaciones de Tránsito y Transporte Terrestre en la conformación y manejo de los expedientes a cargo del mismo.</t>
  </si>
  <si>
    <t>LUZ MARINA PALACIOS</t>
  </si>
  <si>
    <t>02_308</t>
  </si>
  <si>
    <t>02_308 Prestar servicios de apoyo a la gestión en el proceso de gestión documental de la Dirección de Investigaciones de Tránsito y Transporte Terrestre, en cuanto a la estructuración de los expedientes como resultado de la clasificación y depuración de denuncias.</t>
  </si>
  <si>
    <t>JOEL SANTIAGO TORRES SILVA</t>
  </si>
  <si>
    <t>02_309</t>
  </si>
  <si>
    <t>02_309 Prestar servicios de apoyo a la gestión documental del Grupo Interno de Trabajo de IUIT de la Dirección de Investigaciones de Tránsito y Transporte Terrestre en la conformación y manejo de los expedientes a cargo del mismo.</t>
  </si>
  <si>
    <t>ERLIN LUCIA TINOCO</t>
  </si>
  <si>
    <t>02_310</t>
  </si>
  <si>
    <t>02_310 Prestar servicios profesionales especializados a la Dirección de Investigaciones Tránsito y Transporte Terrestre, para preparar, presentar, revisar y tramitar los proyectos de actos administrativos que se generan con ocasión al Proceso Administrativo Sancionatorio.</t>
  </si>
  <si>
    <t>Prestar servicios profesionales especializados a la Dirección de Investigaciones Tránsito y Transporte Terrestre, para preparar, presentar, revisar y tramitar los proyectos de actos administrativos que se generan con ocasión al Proceso Administrativo Sancionatorio.</t>
  </si>
  <si>
    <t>YENNY ANDREA SANCHEZ LESMES</t>
  </si>
  <si>
    <t>02_311</t>
  </si>
  <si>
    <t>02_311 Prestar servicios profesionales especializados a la Dirección de Investigaciones Tránsito y Transporte Terrestre, para preparar, presentar, revisar y tramitar los proyectos de actos administrativos que se generan con ocasión al Proceso Administrativo Sancionatorio.</t>
  </si>
  <si>
    <t>MARY ELISA BLANCO</t>
  </si>
  <si>
    <t>02_312</t>
  </si>
  <si>
    <t>02_312 Prestar servicios profesionales especializados a la Dirección de Investigaciones Tránsito y Transporte Terrestre, para preparar, presentar, revisar y tramitar los proyectos de actos administrativos que se generan con ocasión al Proceso Administrativo Sancionatorio.</t>
  </si>
  <si>
    <t>DIANA ROCIO AMADO MOSQUERA</t>
  </si>
  <si>
    <t>02_313</t>
  </si>
  <si>
    <t>02_313 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t>
  </si>
  <si>
    <t>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t>
  </si>
  <si>
    <t>HANNER LEANDRO MONGUI URREA</t>
  </si>
  <si>
    <t>02_314</t>
  </si>
  <si>
    <t>02_314 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t>
  </si>
  <si>
    <t xml:space="preserve">PAOLA ALEJANDRA GUALTERO ESQUIVEL </t>
  </si>
  <si>
    <t>02_315</t>
  </si>
  <si>
    <t xml:space="preserve">02_315 Prestar servicios profesionales especializados a la Dirección de Investigaciones de Tránsito y Transporte Terrestre, en la revisión de actos administrativos, trámite de requerimientos internos y externos, así como en la preparación de informes que se requieran </t>
  </si>
  <si>
    <t xml:space="preserve">Prestar servicios profesionales especializados a la Dirección de Investigaciones de Tránsito y Transporte Terrestre, en la revisión de actos administrativos, trámite de requerimientos internos y externos, así como en la preparación de informes que se requieran </t>
  </si>
  <si>
    <t>PEDRO ALFREDO MANTILLA</t>
  </si>
  <si>
    <t>02_316</t>
  </si>
  <si>
    <t xml:space="preserve">02_316 Prestar servicios profesionales especializados a la Dirección de Investigaciones de Tránsito y Transporte Terrestre, en la revisión de actos administrativos, trámite de requerimientos internos y externos, así como en la preparación de informes que se requieran </t>
  </si>
  <si>
    <t>LUISA FERNANDA GUERRERO OLMOS</t>
  </si>
  <si>
    <t>02_317</t>
  </si>
  <si>
    <t>02_317 Prestar servicios profesionales a la Dirección de Investigaciones de Tránsito y Transporte Terrestre, apoyando el análisis de las solicitudes de salida de los vehículos inmovilizados, validando que las mismas se encuentran de conformidad con la normatividad vigente.</t>
  </si>
  <si>
    <t>Prestar servicios profesionales a la Dirección de Investigaciones de Tránsito y Transporte Terrestre, apoyando el análisis de las solicitudes de salida de los vehículos inmovilizados, validando que las mismas se encuentran de conformidad con la normatividad vigente.</t>
  </si>
  <si>
    <t>KAROL NATHALIA TRUJILLO HERNANDEZ</t>
  </si>
  <si>
    <t>02_318</t>
  </si>
  <si>
    <t>02_318 Prestar servicios profesionales a la Dirección de Investigaciones de Tránsito y Transporte Terrestre, en la proyección de los actos administrativos, que deben adelantarse por el incumplimiento de las normas de transporte.</t>
  </si>
  <si>
    <t>Prestar servicios profesionales a la Dirección de Investigaciones de Tránsito y Transporte Terrestre, en la proyección de los actos administrativos, que deben adelantarse por el incumplimiento de las normas de transporte.</t>
  </si>
  <si>
    <t xml:space="preserve">CAMILO ANDRES BONILLA </t>
  </si>
  <si>
    <t>02_319</t>
  </si>
  <si>
    <t>02_319 Prestar servicios profesionales a la Dirección de Investigaciones de Tránsito y Transporte Terrestre, en la proyección de los actos administrativos, que deben adelantarse por el incumplimiento de las normas de transporte.</t>
  </si>
  <si>
    <t>MARYURY TORRES CARVAJALINO</t>
  </si>
  <si>
    <t>02_320</t>
  </si>
  <si>
    <t>02_320 Prestar servicios profesionales a la Dirección de Investigaciones de Tránsito y Transporte Terrestre, apoyando las actividades de Gestión Documental, en el manejo de expedientes y transferencia documental en los Grupos Internos de trabajo.</t>
  </si>
  <si>
    <t>Prestar servicios profesionales a la Dirección de Investigaciones de Tránsito y Transporte Terrestre, apoyando las actividades de Gestión Documental, en el manejo de expedientes y transferencia documental en los Grupos Internos de trabajo.</t>
  </si>
  <si>
    <t>YENY CONSTANZA PEÑA GARZÓN</t>
  </si>
  <si>
    <t>02_321</t>
  </si>
  <si>
    <t>02_321 Prestar servicios profesionales a la Dirección de Investigaciones de Tránsito y Transporte Terrestre, en la proyección de los actos administrativos, que deben adelantarse por el incumplimiento de las normas de transporte.</t>
  </si>
  <si>
    <t>MARÍA PAULA PERDOMO ALMANZA</t>
  </si>
  <si>
    <t>02_322</t>
  </si>
  <si>
    <t>02_322 Prestar servicios profesionales a la Dirección de Investigaciones de Tránsito y Transporte Terrestre, en la proyección de los actos administrativos, que deben adelantarse por el incumplimiento de las normas de transporte.</t>
  </si>
  <si>
    <t>JUAN CAMILO LOPEZ ROJAS</t>
  </si>
  <si>
    <t>02_323</t>
  </si>
  <si>
    <t>02_323 Prestar servicios de apoyo al trámite de gestión documental de la Dirección de Investigaciones de Tránsito y Transporte Terrestre, en cuanto al control, manejo de las matrices, reparto y alistamiento de IUIT.</t>
  </si>
  <si>
    <t>Prestar servicios de apoyo al trámite de gestión documental de la Dirección de Investigaciones de Tránsito y Transporte Terrestre, en cuanto al control, manejo de las matrices, reparto y alistamiento de IUIT.</t>
  </si>
  <si>
    <t>ANGEE MARCELA ALVARADO GUTIERREZ</t>
  </si>
  <si>
    <t>02_325</t>
  </si>
  <si>
    <t>02_325 Prestar servicios profesionales a la Dirección de Investigaciones de Tránsito y Transporte Terrestre, para adelantar el trámite y proyección de las actuaciones relacionadas con el proceso administrativo sancionatorio como resultado de las PQRSFD y/o informes</t>
  </si>
  <si>
    <t>Prestar servicios profesionales a la Dirección de Investigaciones de Tránsito y Transporte Terrestre, para adelantar el trámite y proyección de las actuaciones relacionadas con el proceso administrativo sancionatorio como resultado de las PQRSFD y/o informes</t>
  </si>
  <si>
    <t>LAURA ALEJANDRA BURGOS</t>
  </si>
  <si>
    <t>02_326</t>
  </si>
  <si>
    <t>02_326 Prestar servicios profesionales a la Dirección de Investigaciones de Tránsito y Transporte Terrestre, para adelantar el trámite y proyección de las actuaciones relacionadas con el proceso administrativo sancionatorio como resultado de las PQRSFD y/o informes</t>
  </si>
  <si>
    <t>KATHERIN DIMAS CARREÑO</t>
  </si>
  <si>
    <t>02_327</t>
  </si>
  <si>
    <t>02_327 Prestar servicios profesionales a la Dirección de Investigaciones de Tránsito y Transporte Terrestre, para adelantar el trámite y proyección de las actuaciones relacionadas con el proceso administrativo sancionatorio como resultado de las PQRSFD y/o informes</t>
  </si>
  <si>
    <t>DANIELA ESPERANZA CABUYA PALACIOS</t>
  </si>
  <si>
    <t>02_328</t>
  </si>
  <si>
    <t>02_328 Prestar servicios profesionales a la Dirección de Investigaciones de Tránsito y Transporte Terrestre, para adelantar el trámite y proyección de las actuaciones relacionadas con el proceso administrativo sancionatorio como resultado de las PQRSFD y/o informes</t>
  </si>
  <si>
    <t>JENIFFER VARGAS DIAZ</t>
  </si>
  <si>
    <t>02_329</t>
  </si>
  <si>
    <t>02_329 Prestar servicios profesionales a la Dirección de Investigaciones de Tránsito y Transporte Terrestre, para adelantar el trámite y proyección de las actuaciones relacionadas con el proceso administrativo sancionatorio como resultado de las PQRSFD y/o informes</t>
  </si>
  <si>
    <t>JUAN SEBASTIÁN MURILLO</t>
  </si>
  <si>
    <t>02_330</t>
  </si>
  <si>
    <t>02_330 Prestar servicios profesionales a la Dirección de Investigaciones de Tránsito y Transporte Terrestre, para adelantar el trámite y proyección de las actuaciones relacionadas con el proceso administrativo sancionatorio como resultado de las PQRSFD y/o informes</t>
  </si>
  <si>
    <t>ANDREA CAROLINA BARON SANDOVAL</t>
  </si>
  <si>
    <t>02_331</t>
  </si>
  <si>
    <t>02_331 Prestar servicios de apoyo a la gestión, en la clasificación y depuración de la documentación allegada a la Dirección de Investigaciones de Tránsito y Transporte Terrestre, así como en la asignación oportuna de los radicados de entrada.</t>
  </si>
  <si>
    <t>ANDRÉS DAVID CALDERÓN OLAYA - PENDIENTE CONFIRMAR</t>
  </si>
  <si>
    <t>02_332</t>
  </si>
  <si>
    <t>02_332 Prestar servicios profesionales a la Dirección de Investigaciones de Tránsito y Transporte Terrestre, para adelantar el trámite y proyección de las actuaciones relacionadas con el proceso administrativo sancionatorio como resultado de las PQRSFD y/o informes</t>
  </si>
  <si>
    <t>LEIDY NATALI PABON</t>
  </si>
  <si>
    <t>02_333</t>
  </si>
  <si>
    <t>02_333 Prestar servicios profesionales a la Dirección de Investigaciones de Tránsito y Transporte Terrestre, para adelantar el trámite y proyección de las actuaciones relacionadas con el proceso administrativo sancionatorio como resultado de las PQRSFD y/o informes</t>
  </si>
  <si>
    <t>JUANA GABRIELA GARZON</t>
  </si>
  <si>
    <t>02_334</t>
  </si>
  <si>
    <t>02_334 Prestar servicios profesionales a la Dirección de Investigaciones de Tránsito y Transporte Terrestre, en la proyección de los actos administrativos, que deben adelantarse por el incumplimiento de las normas de transporte.</t>
  </si>
  <si>
    <t>JENNYFER TATIANA BARUSIN VEGA</t>
  </si>
  <si>
    <t>02_335</t>
  </si>
  <si>
    <t>02_335 Prestar servicios profesionales a la Dirección de Investigaciones de Tránsito y Transporte Terrestre, para adelantar el trámite y proyección de las actuaciones relacionadas con el proceso administrativo sancionatorio como resultado de las PQRSFD y/o informes</t>
  </si>
  <si>
    <t>JESSICA PAOLA LAMILLA RUGELES</t>
  </si>
  <si>
    <t>02_336</t>
  </si>
  <si>
    <t>02_336 Prestar servicios profesionales a la Dirección de Investigaciones de Tránsito y Transporte Terrestre, en la proyección y revisión de las actuaciones relacionadas con el proceso administrativo sancionatorio, PQRSFD y acciones constitucionales.</t>
  </si>
  <si>
    <t>Prestar servicios profesionales a la Dirección de Investigaciones de Tránsito y Transporte Terrestre, en la proyección y revisión de las actuaciones relacionadas con el proceso administrativo sancionatorio, PQRSFD y acciones constitucionales.</t>
  </si>
  <si>
    <t>STEVEN JOSE CASTELLON ALVAREZ</t>
  </si>
  <si>
    <t>02_337</t>
  </si>
  <si>
    <t>02_337 Prestar servicios profesionales a la Dirección de Investigaciones de Tránsito y Transporte Terrestre, para el seguimiento, análisis, proyección y gestión de PQRSFD y acciones constitucionales</t>
  </si>
  <si>
    <t>Prestar servicios profesionales a la Dirección de Investigaciones de Tránsito y Transporte Terrestre, para el seguimiento, análisis, proyección y gestión de PQRSFD y acciones constitucionales</t>
  </si>
  <si>
    <t>CARLOS ANDRES MEDINE PITRE</t>
  </si>
  <si>
    <t>02_338</t>
  </si>
  <si>
    <t>02_338 Prestar servicios profesionales a la Dirección de Investigaciones de Tránsito y Transporte Terrestre, para el seguimiento, análisis, proyección y gestión de PQRSFD y acciones constitucionales</t>
  </si>
  <si>
    <t>Nicolas Moreno Molano</t>
  </si>
  <si>
    <t>02_339</t>
  </si>
  <si>
    <t>02_339 Prestar servicios profesionales a la Dirección de Investigaciones de Tránsito y Transporte Terrestre, apoyando la gestión documental de los Grupos Internos de trabajo.</t>
  </si>
  <si>
    <t>Prestar servicios profesionales a la Dirección de Investigaciones de Tránsito y Transporte Terrestre, apoyando la gestión documental de los Grupos Internos de trabajo.</t>
  </si>
  <si>
    <t xml:space="preserve">MARICEL ALEJANDRA MONROY ZAMBRANO </t>
  </si>
  <si>
    <t>02_340</t>
  </si>
  <si>
    <t xml:space="preserve">02_340 Prestar servicios profesionales a la Dirección de Investigaciones de Tránsito y Transporte Terrestre, en la elaboración y revisión de los proyectos de actos administrativos que se requieran en la dirección. </t>
  </si>
  <si>
    <t xml:space="preserve">Prestar servicios profesionales a la Dirección de Investigaciones de Tránsito y Transporte Terrestre, en la elaboración y revisión de los proyectos de actos administrativos que se requieran en la dirección. </t>
  </si>
  <si>
    <t>DEISY JOHANNA URREA MÉNDEZ</t>
  </si>
  <si>
    <t>02_341</t>
  </si>
  <si>
    <t xml:space="preserve">02_341 Prestar servicios profesionales a la Dirección de Investigaciones de Tránsito y Transporte Terrestre, en la elaboración y revisión de los proyectos de actos administrativos que se requieran en la dirección. </t>
  </si>
  <si>
    <t>MARIA JOSE GOMEZ VARGAS</t>
  </si>
  <si>
    <t>02_342</t>
  </si>
  <si>
    <t xml:space="preserve">02_342 Prestar servicios profesionales a la Dirección de Investigaciones de Tránsito y Transporte Terrestre, en la elaboración y revisión de los proyectos de actos administrativos que se requieran en la dirección. </t>
  </si>
  <si>
    <t>ANGELA PATRICIA GOMEZ QUINTANA</t>
  </si>
  <si>
    <t>02_343</t>
  </si>
  <si>
    <t xml:space="preserve">02_343 Prestar servicios profesionales a la Dirección de Investigaciones de Tránsito y Transporte Terrestre, en la elaboración y revisión de los proyectos de actos administrativos que se requieran en la dirección. </t>
  </si>
  <si>
    <t>CARLOS JAIR PALACIOS PALACIOS</t>
  </si>
  <si>
    <t>02_344</t>
  </si>
  <si>
    <t xml:space="preserve">02_344 Prestar servicios profesionales a la Dirección de Investigaciones de Tránsito y Transporte Terrestre, en la elaboración y revisión de los proyectos de actos administrativos que se requieran en la dirección. </t>
  </si>
  <si>
    <t>JUAN ALEJANDRO REY VIGOYA</t>
  </si>
  <si>
    <t>02_345</t>
  </si>
  <si>
    <t xml:space="preserve">02_345 Prestar servicios profesionales a la Dirección de Investigaciones de Tránsito y Transporte Terrestre, en la elaboración y revisión de los proyectos de actos administrativos que se requieran en la dirección. </t>
  </si>
  <si>
    <t xml:space="preserve">CAROLINA SUAREZ SOLANO </t>
  </si>
  <si>
    <t>02_346</t>
  </si>
  <si>
    <t>02_346 Prestar servicios profesionales a la Dirección de Investigaciones de Tránsito y Transporte Terrestre, para la elaboración y revisión de los proyectos de actos administrativos sancionatorios como resultado de las PQRSFD y/o informes.</t>
  </si>
  <si>
    <t>Prestar servicios profesionales a la Dirección de Investigaciones de Tránsito y Transporte Terrestre, para la elaboración y revisión de los proyectos de actos administrativos sancionatorios como resultado de las PQRSFD y/o informes.</t>
  </si>
  <si>
    <t>PEREZ MORALES MARILEN</t>
  </si>
  <si>
    <t>02_347</t>
  </si>
  <si>
    <t>02_347 Prestar servicios profesionales a la Dirección de Investigaciones de Tránsito y Transporte Terrestre, en la proyección y revisión de las actuaciones relacionadas con el proceso administrativo sancionatorio, PQRSFD y acciones constitucionales</t>
  </si>
  <si>
    <t>Prestar servicios profesionales a la Dirección de Investigaciones de Tránsito y Transporte Terrestre, en la proyección y revisión de las actuaciones relacionadas con el proceso administrativo sancionatorio, PQRSFD y acciones constitucionales</t>
  </si>
  <si>
    <t>PAULA LILIANA PALACIOS</t>
  </si>
  <si>
    <t>02_348</t>
  </si>
  <si>
    <t>02_348 Prestar servicios profesionales a la Dirección de Investigaciones de Tránsito y Transporte Terrestre, en la proyección y revisión de las actuaciones relacionadas con el proceso administrativo sancionatorio, PQRSFD y acciones constitucionales</t>
  </si>
  <si>
    <t>CONSTANZA JULIETA ROSALES PARRA</t>
  </si>
  <si>
    <t>02_349</t>
  </si>
  <si>
    <t>02_349 Prestar servicios profesionales a la Dirección de Investigaciones de Tránsito y Transporte Terrestre, en la proyección y revisión de las actuaciones relacionadas con el proceso administrativo sancionatorio, PQRSFD y acciones constitucionales</t>
  </si>
  <si>
    <t>VIVIAN PAOLA ESLAVA</t>
  </si>
  <si>
    <t>02_350</t>
  </si>
  <si>
    <t>02_350 Prestar servicios profesionales a la Dirección de Investigaciones de Tránsito y Transporte Terrestre, en la proyección y revisión de las actuaciones relacionadas con el proceso administrativo sancionatorio, PQRSFD y acciones constitucionales</t>
  </si>
  <si>
    <t>MARIA ALEJANDRA VARGAS CORREDOR</t>
  </si>
  <si>
    <t>02_351</t>
  </si>
  <si>
    <t>02_351 Prestar servicios de apoyo a la gestión, en la clasificación y depuración de la documentación allegada a la Dirección de Investigaciones de Tránsito y Transporte Terrestre, así como en la asignación oportuna de los radicados de entrada.</t>
  </si>
  <si>
    <t>Prestar servicios de apoyo a la gestión, en la clasificación y depuración de la documentación allegada a la Dirección de Investigaciones de Tránsito y Transporte Terrestre, así como en la asignación oportuna de los radicados de entrada.</t>
  </si>
  <si>
    <t>SERGIO ALEJANDRO GONZALEZ CALDERON</t>
  </si>
  <si>
    <t>02_352</t>
  </si>
  <si>
    <t>02_352 Prestar servicios de apoyo a la gestión, en la clasificación y depuración de la documentación allegada a la Dirección de Investigaciones de Tránsito y Transporte Terrestre, así como en la asignación oportuna de los radicados de entrada.</t>
  </si>
  <si>
    <t>MARIA ISABEL GONZALEZ GUZMAN</t>
  </si>
  <si>
    <t>02_353</t>
  </si>
  <si>
    <t>02_353 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t>
  </si>
  <si>
    <t>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t>
  </si>
  <si>
    <t>LUZ ELENA ROMERO</t>
  </si>
  <si>
    <t>02_354</t>
  </si>
  <si>
    <t>02_354 Prestar servicios de apoyo a la gestión en la Dirección de Investigaciones de Tránsito y Transporte Terrestre en la verificación de la documentación allegada en razón a los vehículos inmovilizados, validando si hay lugar a la aprobación o rechazo de las solicitudes.</t>
  </si>
  <si>
    <t>Prestar servicios de apoyo a la gestión en la Dirección de Investigaciones de Tránsito y Transporte Terrestre en la verificación de la documentación allegada en razón a los vehículos inmovilizados, validando si hay lugar a la aprobación o rechazo de las solicitudes.</t>
  </si>
  <si>
    <t>ELTON ANDRES POSADA BENEDETTI</t>
  </si>
  <si>
    <t>02_355</t>
  </si>
  <si>
    <t>02_355 Prestar servicios de apoyo a la gestión en la Dirección de Investigaciones de Tránsito y Transporte Terrestre en la verificación de la documentación allegada en razón a los vehículos inmovilizados, validando si hay lugar a la aprobación o rechazo de las solicitudes.</t>
  </si>
  <si>
    <t xml:space="preserve">ANDREA CATHERIN CHAPARRO SALAMANCA </t>
  </si>
  <si>
    <t>02_356</t>
  </si>
  <si>
    <t>02_356 Prestar servicios de apoyo a la gestión en los trámites documentales del Grupo Interno de Trabajo de IUIT de la Dirección de Investigaciones de Tránsito y Transporte Terrestre, en cuanto al control, manejo de las matrices, reparto y alistamiento de IUIT.</t>
  </si>
  <si>
    <t>Prestar servicios de apoyo a la gestión en los trámites documentales del Grupo Interno de Trabajo de IUIT de la Dirección de Investigaciones de Tránsito y Transporte Terrestre, en cuanto al control, manejo de las matrices, reparto y alistamiento de IUIT.</t>
  </si>
  <si>
    <t>SERGIO CRUZ LEÓN</t>
  </si>
  <si>
    <t>02_357</t>
  </si>
  <si>
    <t>02_357 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t>
  </si>
  <si>
    <t>ANGELICA JANETH CORTES GARCIA</t>
  </si>
  <si>
    <t>02_358</t>
  </si>
  <si>
    <t>02_358 Prestar servicios de apoyo a la gestión a la Dirección de Investigaciones de Tránsito y Transporte Terrestre, para acompañar la conformación de expedientes en cada una de las investigaciones que se adelantan.</t>
  </si>
  <si>
    <t>SONIA YAZMIN GARCIA RODRIGUEZ</t>
  </si>
  <si>
    <t>02_359</t>
  </si>
  <si>
    <t>02_359 Prestar servicios de apoyo a la gestión a la Dirección de Investigaciones de Tránsito y Transporte Terrestre, para acompañar la conformación de expedientes en cada una de las investigaciones que se adelantan.</t>
  </si>
  <si>
    <t>Prestar servicios de apoyo a la gestión a la Dirección de Investigaciones de Tránsito y Transporte Terrestre, para acompañar la conformación de expedientes en cada una de las investigaciones que se adelantan.</t>
  </si>
  <si>
    <t>LEIDY VIVIANA LÓPEZ ZAMBRANO</t>
  </si>
  <si>
    <t>02_360</t>
  </si>
  <si>
    <t>02_360 Prestar servicios de apoyo a la gestión al proceso documental de la Dirección de Investigaciones de Tránsito y Transporte Terrestre, para acompañar la distribución documental y tramite de PQRSFD a través de los aplicativos que maneja la Dirección.</t>
  </si>
  <si>
    <t>Prestar servicios de apoyo a la gestión al proceso documental de la Dirección de Investigaciones de Tránsito y Transporte Terrestre, para acompañar la distribución documental y tramite de PQRSFD a través de los aplicativos que maneja la Dirección.</t>
  </si>
  <si>
    <t xml:space="preserve">INGRIT LORENA BOHÓRQUEZ ORTIZ </t>
  </si>
  <si>
    <t>02_361</t>
  </si>
  <si>
    <t>02_361 Prestar servicios profesionales especializados en la Dirección de Promoción y Prevención de Tránsito y Transporte Terrestre, realizando acciones de supervisión dirigidas a los Organismos de Apoyo al Tránsito, con el fin de fortalecer el cumplimiento de la normatividad del sector.</t>
  </si>
  <si>
    <t>Prestar servicios profesionales especializados en la Dirección de Promoción y Prevención de Tránsito y Transporte Terrestre, realizando acciones de supervisión dirigidas a los Organismos de Apoyo al Tránsito, con el fin de fortalecer el cumplimiento de la normatividad del sector.</t>
  </si>
  <si>
    <t>JUAN DANIEL HERNANDEZ MORA</t>
  </si>
  <si>
    <t>02_362</t>
  </si>
  <si>
    <t>02_362 Prestar servicios profesionales especializados en la Dirección de Promoción y Prevención de Tránsito y Transporte Terrestre,  en el análisis de la información objetiva reportada por los vigilados, con el fin de determinar la situación de la empresa y así establecer el procedimiento a seguir.</t>
  </si>
  <si>
    <t>Prestar servicios profesionales especializados en la Dirección de Promoción y Prevención de Tránsito y Transporte Terrestre,  en el análisis de la información objetiva reportada por los vigilados, con el fin de determinar la situación de la empresa y así establecer el procedimiento a seguir.</t>
  </si>
  <si>
    <t>Lorena Andrea Varon</t>
  </si>
  <si>
    <t>02_363</t>
  </si>
  <si>
    <t>02_363 Prestar servicios profesionales especializados en la Dirección de Promoción y Prevención de Tránsito y Transporte Terrestre, realizando el análisis de los Planes Estratégicos de Seguridad Vial reportados por los vigilados, con el fin de verificar su implementación, generando los reportes correspondientes.</t>
  </si>
  <si>
    <t>Prestar servicios profesionales especializados en la Dirección de Promoción y Prevención de Tránsito y Transporte Terrestre, realizando el análisis de los Planes Estratégicos de Seguridad Vial reportados por los vigilados, con el fin de verificar su implementación, generando los reportes correspondientes.</t>
  </si>
  <si>
    <t>Juan Sebastian Cano Rincon</t>
  </si>
  <si>
    <t>02_364</t>
  </si>
  <si>
    <t>02_364 Prestar servicios profesionales en la Dirección de Promoción y Prevención de Tránsito y Transporte Terrestre, analizando la observancia de los Planes Estratégicos de Seguridad Vial reportados por los vigilados.</t>
  </si>
  <si>
    <t>Prestar servicios profesionales en la Dirección de Promoción y Prevención de Tránsito y Transporte Terrestre, analizando la observancia de los Planes Estratégicos de Seguridad Vial reportados por los vigilados.</t>
  </si>
  <si>
    <t>Andres Felipe Galvis Bustos</t>
  </si>
  <si>
    <t>02_365</t>
  </si>
  <si>
    <t>02_365 Prestar servicios profesionales especializados en la Dirección de Promoción y Prevención de Tránsito y Transporte Terrestre, verificando los Planes Estratégicos de Seguridad Vial reportados por los vigilados y ejecutando acciones dirigidas a promover su implementación.</t>
  </si>
  <si>
    <t>Prestar servicios profesionales especializados en la Dirección de Promoción y Prevención de Tránsito y Transporte Terrestre, verificando los Planes Estratégicos de Seguridad Vial reportados por los vigilados y ejecutando acciones dirigidas a promover su implementación.</t>
  </si>
  <si>
    <t>Ricardo Muñoz Vargas</t>
  </si>
  <si>
    <t>02_366</t>
  </si>
  <si>
    <t>02_366 Prestar servicios profesionales especializados en la Dirección de Promoción y Prevención de Tránsito y Transporte Terrestre, verificando los Planes Estratégicos de Seguridad Vial reportados por los vigilados, diseñando estrategias dirigidas a promover su implementación, reportando información estadística.</t>
  </si>
  <si>
    <t>Prestar servicios profesionales especializados en la Dirección de Promoción y Prevención de Tránsito y Transporte Terrestre, verificando los Planes Estratégicos de Seguridad Vial reportados por los vigilados, diseñando estrategias dirigidas a promover su implementación, reportando información estadística.</t>
  </si>
  <si>
    <t>Nicolas Leiva Aranzales</t>
  </si>
  <si>
    <t>02_367</t>
  </si>
  <si>
    <t>02_367 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t>
  </si>
  <si>
    <t>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t>
  </si>
  <si>
    <t>GLORIA ENID ROJAS</t>
  </si>
  <si>
    <t>02_368</t>
  </si>
  <si>
    <t>02_368 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t>
  </si>
  <si>
    <t>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t>
  </si>
  <si>
    <t>Ana Carolina Orozco Osorio</t>
  </si>
  <si>
    <t>02_369</t>
  </si>
  <si>
    <t>02_369 Prestar servicios profesionales en la Dirección de Promoción y Prevención de Tránsito y Transporte Terrestre, en la verificación de la información financiera y contable reportada por los vigilados para su posterior consolidación y análisis en la base de datos.</t>
  </si>
  <si>
    <t>Prestar servicios profesionales en la Dirección de Promoción y Prevención de Tránsito y Transporte Terrestre, en la verificación de la información financiera y contable reportada por los vigilados para su posterior consolidación y análisis en la base de datos.</t>
  </si>
  <si>
    <t>CRISTIAN JEYMAR ACOSTA OBANDO</t>
  </si>
  <si>
    <t>02_370</t>
  </si>
  <si>
    <t>02_370 Prestar servicios profesionales en la Dirección de Promoción y Prevención de Tránsito y Transporte Terrestre, realizando el análisis de la información de orden societario, administrativo y jurídico reportada por los vigilados con el fin de establecer el estado de la empresa</t>
  </si>
  <si>
    <t>Prestar servicios profesionales en la Dirección de Promoción y Prevención de Tránsito y Transporte Terrestre, realizando el análisis de la información de orden societario, administrativo y jurídico reportada por los vigilados con el fin de establecer el estado de la empresa</t>
  </si>
  <si>
    <t>KEVIN ANDRES BOLAÑOS RODRIGUEZ</t>
  </si>
  <si>
    <t>02_371</t>
  </si>
  <si>
    <t>02_371 Prestar servicios profesionales en la Dirección de Promoción y Prevención de Tránsito y Transporte Terrestre, analizando y caracterizando la información contable y financiera reportada por los vigilados, para identificar posibles riesgos.</t>
  </si>
  <si>
    <t>Prestar servicios profesionales en la Dirección de Promoción y Prevención de Tránsito y Transporte Terrestre, analizando y caracterizando la información contable y financiera reportada por los vigilados, para identificar posibles riesgos.</t>
  </si>
  <si>
    <t>Maria Camila Niño Vadillo</t>
  </si>
  <si>
    <t>02_372</t>
  </si>
  <si>
    <t>02_372 Prestar servicios profesionales en la Dirección de Promoción y Prevención de Tránsito y Transporte Terrestre, analizando y caracterizando la información contable y financiera reportada por los vigilados, para identificar posibles riesgos.</t>
  </si>
  <si>
    <t>Yolanda Rodriguez Sanchez</t>
  </si>
  <si>
    <t>02_373</t>
  </si>
  <si>
    <t>02_373 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t>
  </si>
  <si>
    <t>Laura Daniela Torres</t>
  </si>
  <si>
    <t>02_374</t>
  </si>
  <si>
    <t>02_374 Prestar servicios profesionales en la Dirección de Promoción y Prevención, realizando el análisis de la información subjetiva reportada por los vigilados.</t>
  </si>
  <si>
    <t>Prestar servicios profesionales en la Dirección de Promoción y Prevención, realizando el análisis de la información subjetiva reportada por los vigilados.</t>
  </si>
  <si>
    <t>Leidy Yazmin Suarez Montoya</t>
  </si>
  <si>
    <t>02_375</t>
  </si>
  <si>
    <t>02_375 Prestar servicios de apoyo a la gestión en la Dirección de Promoción y Prevención de Tránsito y Transporte Terrestre, realizando actividades de preparación y custodia de la documentación física y virtual producida, así como la actualización de las bases de datos, de acuerdo con la legislación vigente y tablas de retención documental establecidas por la Entidad</t>
  </si>
  <si>
    <t>Prestar servicios de apoyo a la gestión en la Dirección de Promoción y Prevención de Tránsito y Transporte Terrestre, realizando actividades de preparación y custodia de la documentación física y virtual producida, así como la actualización de las bases de datos, de acuerdo con la legislación vigente y tablas de retención documental establecidas por la Entidad</t>
  </si>
  <si>
    <t>Rosy Milena Diaz Mayorga</t>
  </si>
  <si>
    <t>02_376</t>
  </si>
  <si>
    <t>02_376 Prestar servicios de apoyo a la gestión en la Dirección de Promoción y Prevención de Tránsito y Transporte Terrestre, en el proceso de conciliación de los datos financieros reportados por los sujetos vigilados.</t>
  </si>
  <si>
    <t>Prestar servicios de apoyo a la gestión en la Dirección de Promoción y Prevención de Tránsito y Transporte Terrestre, en el proceso de conciliación de los datos financieros reportados por los sujetos vigilados.</t>
  </si>
  <si>
    <t>Johana Lorena Vasquez Rivero</t>
  </si>
  <si>
    <t>02_377</t>
  </si>
  <si>
    <t>02_377 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t>
  </si>
  <si>
    <t>Mary Luz Mantilla Jaimes</t>
  </si>
  <si>
    <t>02_378</t>
  </si>
  <si>
    <t>02_378 Prestar servicios profesionales especializados en la Dirección de Promoción y Prevención de Tránsito y Transporte Terrestre,  en el análisis de la información objetiva reportada por los vigilados.</t>
  </si>
  <si>
    <t>Prestar servicios profesionales especializados en la Dirección de Promoción y Prevención de Tránsito y Transporte Terrestre,  en el análisis de la información objetiva reportada por los vigilados.</t>
  </si>
  <si>
    <t>Juan Lyons Muskus</t>
  </si>
  <si>
    <t>02_379</t>
  </si>
  <si>
    <t>02_379 Prestar servicios profesionales especializados en la Dirección de Promoción y Prevención de Tránsito y Transporte Terrestre,  en el análisis de la información objetiva reportada por los vigilados.</t>
  </si>
  <si>
    <t>Yolanda Sagbini</t>
  </si>
  <si>
    <t>02_380</t>
  </si>
  <si>
    <t>02_380 Prestar servicios profesionales en la Dirección de Promoción y Prevención de Tránsito y Transporte Terrestre, analizando la información objetiva reportada por los vigilados y apoyando la planeación estratégica y construcción de indicadores.</t>
  </si>
  <si>
    <t>Prestar servicios profesionales en la Dirección de Promoción y Prevención de Tránsito y Transporte Terrestre, analizando la información objetiva reportada por los vigilados y apoyando la planeación estratégica y construcción de indicadores.</t>
  </si>
  <si>
    <t>Nicolas Arturo Castro Florez</t>
  </si>
  <si>
    <t>80111621; 80111601</t>
  </si>
  <si>
    <t>02_381</t>
  </si>
  <si>
    <t xml:space="preserve">02_381 Prestar servicios profesionales en la Dirección de Promoción y Prevención de Tránsito y Transporte Terrestre,  analizando la información reportada por los vigilados y realizando acciones de divulgación.
</t>
  </si>
  <si>
    <t xml:space="preserve">Prestar servicios profesionales en la Dirección de Promoción y Prevención de Tránsito y Transporte Terrestre,  analizando la información reportada por los vigilados y realizando acciones de divulgación.
</t>
  </si>
  <si>
    <t>Jamis Rocio Díaz</t>
  </si>
  <si>
    <t>02_383</t>
  </si>
  <si>
    <t>02_383 Prestar servicios profesionales a la Dirección de Investigaciones de Tránsito y Transporte Terrestre, con el fin de analizar las PQRSD a su cargo, adelantar el trámite de las averiguaciones preliminares que correspondan para su posterior direccionamiento a los grupos internos de trabajo, así como sustanciar y revisar los asuntos que se requieran.</t>
  </si>
  <si>
    <t>Prestar servicios profesionales a la Dirección de Investigaciones de Tránsito y Transporte Terrestre, en la elaboración y revisión de los proyectos de actos administrativos que se requieran en la dirección.</t>
  </si>
  <si>
    <t>SANDRA PATRICIA PEÑA</t>
  </si>
  <si>
    <t>02_384</t>
  </si>
  <si>
    <t>02_384 Prestar servicios profesionales a la Superintendencia de Transporte para apoyar actividades de supervisión, vigilancia y control de los distintos modos de transporte en las regiones que le sean asignadas.</t>
  </si>
  <si>
    <t>Acevedo Gutiérrez Sergio</t>
  </si>
  <si>
    <t>02_385</t>
  </si>
  <si>
    <t>02_385 Prestar servicios profesionales a la Superintendencia de Transporte para apoyar actividades de supervisión, vigilancia y control de los distintos modos de transporte en las regiones que le sean asignadas.</t>
  </si>
  <si>
    <t>Aristizabal Jaime Orlando</t>
  </si>
  <si>
    <t>02_386</t>
  </si>
  <si>
    <t>02_386 Prestar servicios profesionales a la Superintendencia de Transporte para apoyar actividades de supervisión, vigilancia y control de los distintos modos de transporte en las regiones que le sean asignadas.</t>
  </si>
  <si>
    <t>Pacheco Gil Erwin de Jesus </t>
  </si>
  <si>
    <t>02_387</t>
  </si>
  <si>
    <t>02_387 Prestar servicios profesionales a la Superintendencia de Transporte para apoyar actividades de supervisión, vigilancia y control de los distintos modos de transporte en las regiones que le sean asignadas.</t>
  </si>
  <si>
    <t>Lopez Anacona Manuel Ernesto </t>
  </si>
  <si>
    <t>02_388</t>
  </si>
  <si>
    <t>02_388 Prestar servicios profesionales a la Superintendencia de Transporte para apoyar actividades de supervisión, vigilancia y control de los distintos modos de transporte en las regiones que le sean asignadas.</t>
  </si>
  <si>
    <t>Fajardo Andrade Javier Alexander</t>
  </si>
  <si>
    <t>02_389</t>
  </si>
  <si>
    <t>02_389 Prestar servicios profesionales a la Superintendencia de Transporte para apoyar actividades de supervisión, vigilancia y control de los distintos modos de transporte en las regiones que le sean asignadas.</t>
  </si>
  <si>
    <t>KAROL VIVIANA BARRERA SUAREZ</t>
  </si>
  <si>
    <t>02_390</t>
  </si>
  <si>
    <t>02_390 Prestar servicios profesionales a la Superintendencia de Transporte para apoyar actividades de supervisión, vigilancia y control de los distintos modos de transporte en las regiones que le sean asignadas.</t>
  </si>
  <si>
    <t>ESPAÑA NIEVES RONALD JAVIER</t>
  </si>
  <si>
    <t>02_391</t>
  </si>
  <si>
    <t>02_391 Prestar servicios profesionales especializados en la Superintendencia Delegada de Tránsito y Transporte Terrestre en la estructuración, análisis y revisión de los documentos que se requieran para los procesos del Sistema de Control y Vigilancia- SICOV, así como en la inspección y vigilancia a los Organismos de Apoyo al Tránsito.</t>
  </si>
  <si>
    <t>Prestar servicios profesionales especializados en la Superintendencia Delegada de Tránsito y Transporte Terrestre en la estructuración, análisis y revisión de los documentos que se requieran para los procesos del Sistema de Control y Vigilancia- SICOV, así como en la inspección y vigilancia a los Organismos de Apoyo al Tránsito.</t>
  </si>
  <si>
    <t>LUIS JAVIER CHAUTA RODRIGUEZ</t>
  </si>
  <si>
    <t>02_392</t>
  </si>
  <si>
    <t>02_392 Prestar servicios profesionales a la Superintendencia de Transporte para apoyar actividades de supervisión, vigilancia y control de los distintos modos de transporte en las regiones que le sean asignadas.</t>
  </si>
  <si>
    <t>CRISTIAN JOSÉ MANCIPE ESPINEL</t>
  </si>
  <si>
    <t>02_393</t>
  </si>
  <si>
    <t>02_393 Prestar servicios profesionales jurídicos a la Dirección de Investigaciones de Puertos para revisar, analizar y gestionar las actuaciones administrativas que le sean asignadas.</t>
  </si>
  <si>
    <t>Sebastián Cabrera Portilla</t>
  </si>
  <si>
    <t>02_394</t>
  </si>
  <si>
    <t>02_394 Prestar servicios profesionales con plena autonomía técnica y administrativa, para apoyar la evaluación de las actividades portuarias y fluviales que desarrollan los vigilados por la Delegatura de Puertos, con la finalidad de contribuir con el fortalecimiento a la supervisión integral a los vigilados a nivel nacional.</t>
  </si>
  <si>
    <t>Prestar servicios profesionales con plena autonomía técnica y administrativa, para apoyar la evaluación de las actividades portuarias y fluviales que desarrollan los vigilados por la Delegatura de Puertos, con la finalidad de contribuir con el fortalecimiento a la supervisión integral a los vigilados a nivel nacional.</t>
  </si>
  <si>
    <t>EDWARD STEVEN TAVERA MUÑOZ</t>
  </si>
  <si>
    <t>03</t>
  </si>
  <si>
    <t>Funcionamiento</t>
  </si>
  <si>
    <t>03_Prestar servicios profesionales y de apoyo a la gestión a la Superintendencia de Transporte, para el desarrollo de actividades requeridas por las dependencias misionales y de apoyo de la entidad.</t>
  </si>
  <si>
    <t>Prestar servicios profesionales y de apoyo a la gestión a la Superintendencia de Transporte, para el desarrollo de actividades requeridas por las dependencias misionales y de apoyo de la entidad.</t>
  </si>
  <si>
    <t>03_001</t>
  </si>
  <si>
    <t>03_001 Prestar servicios profesionales en el Grupo de Cobro por Jurisdicción Coactiva, apoyando el análisis y elaboración de documentos jurídicos para el avance de los procesos, incluyendo el trámite de títulos de depósito judicial, los acuerdos de pago, conforme a los lineamientos de la Superintendencia de Transporte.</t>
  </si>
  <si>
    <t>Prestar servicios profesionales en el Grupo de Cobro por Jurisdicción Coactiva, apoyando el análisis y elaboración de documentos jurídicos para el avance de los procesos, incluyendo el trámite de títulos de depósito judicial, los acuerdos de pago, conforme a los lineamientos de la Superintendencia de Transporte.</t>
  </si>
  <si>
    <t>A-02-02-02-008-002</t>
  </si>
  <si>
    <t>SERVICIOS JURÍDICOS Y CONTABLES</t>
  </si>
  <si>
    <t xml:space="preserve">HEIDY VIVIANA BELLO CARRILLO </t>
  </si>
  <si>
    <t>03_002</t>
  </si>
  <si>
    <t>03_002 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t>
  </si>
  <si>
    <t>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t>
  </si>
  <si>
    <t>DOMINGO ROJAS</t>
  </si>
  <si>
    <t>03_003</t>
  </si>
  <si>
    <t>03_003 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t>
  </si>
  <si>
    <t xml:space="preserve">MARIA JOSÉ COBO </t>
  </si>
  <si>
    <t>03_004</t>
  </si>
  <si>
    <t>03_004 Prestar servicios de apoyo a la gestion en el Grupo de Cobro por Jurisdicción Coactiva, respecto a la gestión administrativa y documental de los procesos de cobro, mediante la proyección de actuaciones, el manejo archivístico y la gestión de notificaciones.</t>
  </si>
  <si>
    <t>Prestar servicios de apoyo a la gestion en el Grupo de Cobro por Jurisdicción Coactiva, respecto a la gestión administrativa y documental de los procesos de cobro, mediante la proyección de actuaciones, el manejo archivístico y la gestión de notificaciones.</t>
  </si>
  <si>
    <t>A-02-02-02-008-005</t>
  </si>
  <si>
    <t>SERVICIOS DE SOPORTE</t>
  </si>
  <si>
    <t>ASTRID XIOMARA TORRES ARIZA</t>
  </si>
  <si>
    <t>03_005</t>
  </si>
  <si>
    <t>03_005 Prestar servicios especializados en el Grupo de Cobro por Jurisdicción Coactiva, brindando apoyo en el análisis y elaboración de documentos en los procesos de cobro y la preparacion de insumos para la atencion de requerimientos de entes de control, en concordancia con las directrices de la Superintendencia de Transporte.</t>
  </si>
  <si>
    <t>Prestar servicios especializados en el Grupo de Cobro por Jurisdicción Coactiva, brindando apoyo en el análisis y elaboración de documentos en los procesos de cobro y la preparacion de insumos para la atencion de requerimientos de entes de control, en concordancia con las directrices de la Superintendencia de Transporte.</t>
  </si>
  <si>
    <t xml:space="preserve">ANGIE TATIANA CAICEDO </t>
  </si>
  <si>
    <t>03_006</t>
  </si>
  <si>
    <t>03_006 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t>
  </si>
  <si>
    <t>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t>
  </si>
  <si>
    <t xml:space="preserve">YESSICA CHACÓN </t>
  </si>
  <si>
    <t>03_007</t>
  </si>
  <si>
    <t>03_007 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t>
  </si>
  <si>
    <t xml:space="preserve">JORGE ANDRES BRITO </t>
  </si>
  <si>
    <t>03_008</t>
  </si>
  <si>
    <t>03_008 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t>
  </si>
  <si>
    <t>ANGIE CAROLINA  RODRIGUEZ ARDILA</t>
  </si>
  <si>
    <t>03_009</t>
  </si>
  <si>
    <t>03_009 Prestar servicios profesionales al Grupo de Cobro por Jurisdicción Coactiva, coadyuvando la gestión de sustanciación y revisión de los documentos relacionados con los procesos de cobro, garantizando las acciones para la recuperación de los valores adeudados a la Superintendencia de Transporte.</t>
  </si>
  <si>
    <t>Prestar servicios profesionales al Grupo de Cobro por Jurisdicción Coactiva, coadyuvando la gestión de sustanciación y revisión de los documentos relacionados con los procesos de cobro, garantizando las acciones para la recuperación de los valores adeudados a la Superintendencia de Transporte.</t>
  </si>
  <si>
    <t xml:space="preserve">JESUS FERNANDO GARAY CEBALLOS </t>
  </si>
  <si>
    <t>03_010</t>
  </si>
  <si>
    <t>03_010 Prestar servicios de apoyo a la gestión en el Grupo de Cobro por Jurisdicción Coactiva realizando la radicación de documentos y trámites relacionados con procesos de cobro, así como la comunicacion de actos administrativos en la gestión documental.</t>
  </si>
  <si>
    <t>Prestar servicios de apoyo a la gestión en el Grupo de Cobro por Jurisdicción Coactiva realizando la radicación de documentos y trámites relacionados con procesos de cobro, así como la comunicacion de actos administrativos en la gestión documental.</t>
  </si>
  <si>
    <t>MARIA ALEJANDRA GARCIA GONZALEZ</t>
  </si>
  <si>
    <t>03_011</t>
  </si>
  <si>
    <t>03_011 Prestar servicios profesionales especializados como experto en apoyo jurídico y técnico a la Delegatura de Puertos de la Superintendencia de Transporte, orientados a la estructuración, revisión y seguimiento de procesos administrativos y contractuales, la elaboración de conceptos jurídicos en materia de derecho administrativo, contratación estatal y régimen portuario.</t>
  </si>
  <si>
    <t>Prestar servicios profesionales especializados como experto en apoyo jurídico y técnico a la Delegatura de Puertos de la Superintendencia de Transporte, orientados a la estructuración, revisión y seguimiento de procesos administrativos y contractuales, la elaboración de conceptos jurídicos en materia de derecho administrativo, contratación estatal y régimen portuario.</t>
  </si>
  <si>
    <t>ALBERTO JOSÉ PEÑA PÉREZ</t>
  </si>
  <si>
    <t>03_012</t>
  </si>
  <si>
    <t>03_012 Prestar sus servicios profesionales como experto en la Superintendencia de Transporte, apoyando la ejecución de actividades relacionadas a la planeación, ejecución y seguimiento en el marco de la vigilancia e inspección.</t>
  </si>
  <si>
    <t>Prestar sus servicios profesionales como experto en la Superintendencia de Transporte, apoyando la ejecución de actividades relacionadas a la planeación, ejecución y seguimiento en el marco de la vigilancia e inspección.</t>
  </si>
  <si>
    <t>A-02-02-02-008-003</t>
  </si>
  <si>
    <t>SERVICIOS PROFESIONALES, CIENTÍFICOS Y TÉCNICOS (EXCEPTO LOS SERVICIOS DE INVESTIGACION, URBANISMO, JURÍDICOS Y DE CONTABILIDAD)</t>
  </si>
  <si>
    <t>RAFAEL LUIS DIAZ PÉREZ</t>
  </si>
  <si>
    <t>03_013</t>
  </si>
  <si>
    <t>03_013 Prestar servicios profesionales como experto a la Superintendencia de Transporte, proyectando actos administrativos, oficios y efectuando revisiones a las diferentes etapas de las actuaciones administrativas relacionada con los derechos de los usuarios</t>
  </si>
  <si>
    <t>Prestar servicios profesionales como experto a la Superintendencia de Transporte, proyectando actos administrativos, oficios y efectuando revisiones a las diferentes etapas de las actuaciones administrativas relacionada con los derechos de los usuarios</t>
  </si>
  <si>
    <t>CARLOS ANTONIO GUERRA</t>
  </si>
  <si>
    <t>03_014</t>
  </si>
  <si>
    <t>03_014 Prestar sus servicios profesionales como experto para apoyar la gestión de la Dirección Administrativa y sus procesos</t>
  </si>
  <si>
    <t>Prestar sus servicios profesionales como experto para apoyar la gestión de la Dirección Administrativa y sus procesos</t>
  </si>
  <si>
    <t>LUIS ALBERTO SANTIAGO SILVERA</t>
  </si>
  <si>
    <t>03_015</t>
  </si>
  <si>
    <t>03_015 Prestar sus servicios profesionales especializados a la Superintendencia de Transporte, para atender la contingencia con el fin de trasladar o dar respuesta de fondo al volumen de PQRSDF que tiene la Entidad</t>
  </si>
  <si>
    <t>Prestar sus servicios profesionales especializados a la Superintendencia de Transporte, para atender la contingencia con el fin de trasladar o dar respuesta de fondo al volumen de PQRSDF que tiene la Entidad</t>
  </si>
  <si>
    <t>MARIA VICTORIA ANDRADE</t>
  </si>
  <si>
    <t>03_016</t>
  </si>
  <si>
    <t>03_016 Prestar servicios profesionales como experto al despacho del Superintendente, mediante la elaboración y revisión de conceptos, actos administrativos y documentos jurídicos que le sean asignados, de acuerdo con el marco normativo, jurisprudencial y doctrinal vigente.</t>
  </si>
  <si>
    <t>Prestar servicios profesionales como experto al despacho del Superintendente, mediante la elaboración y revisión de conceptos, actos administrativos y documentos jurídicos que le sean asignados, de acuerdo con el marco normativo, jurisprudencial y doctrinal vigente.</t>
  </si>
  <si>
    <t>URIEL ANDRES PEREZ MUÑOZ</t>
  </si>
  <si>
    <t>03_017</t>
  </si>
  <si>
    <t>03_017 Prestar Servicios Profesionales a la Dirección Administrativa para apoyar la validación, control, seguimiento y soporte de los procesos operativos y administrativos a cargo de la dependencia</t>
  </si>
  <si>
    <t>Prestar Servicios Profesionales a la Dirección Administrativa para apoyar la validación, control, seguimiento y soporte de los procesos operativos y administrativos a cargo de la dependencia</t>
  </si>
  <si>
    <t>JOHAN SEBASTIAN TORRES MARTINEZ</t>
  </si>
  <si>
    <t>03_018</t>
  </si>
  <si>
    <t>03_018 Prestar servicios profesionales como experto a la Dirección administrativa para acompañar todos los procesos a cargo de la dependencia articulando  y haciendo seguimiento a los informe técnicos requeridos</t>
  </si>
  <si>
    <t>Prestar servicios profesionales como experto a la Dirección administrativa para acompañar todos los procesos a cargo de la dependencia articulando  y haciendo seguimiento a los informe técnicos requeridos</t>
  </si>
  <si>
    <t>MARIA DEL PILAR SANCHEZ TORRES</t>
  </si>
  <si>
    <t>03_020</t>
  </si>
  <si>
    <t>03_020 Prestar Servicios de Apoyo a la Gestión a la Dirección Administrativa para apoyar los trámites operativos y administrativos de la dependencia</t>
  </si>
  <si>
    <t>Prestar Servicios de Apoyo a la Gestión a la Dirección Administrativa para apoyar los trámites operativos y administrativos de la dependencia</t>
  </si>
  <si>
    <t>Jonatan Alexander Mora Carillo</t>
  </si>
  <si>
    <t>03_021</t>
  </si>
  <si>
    <t>03_021 Prestar servicios profesionales a la Dirección Administrativa para apoyar la gestión ambiental, la formulación, implementación y seguimiento de planes, programas y acciones ambientales institucionales</t>
  </si>
  <si>
    <t>Prestar servicios profesionales a la Dirección Administrativa para apoyar la gestión ambiental, la formulación, implementación y seguimiento de planes, programas y acciones ambientales institucionales</t>
  </si>
  <si>
    <t xml:space="preserve">LAURA MARIA MELENDEZ GALVIS </t>
  </si>
  <si>
    <t>03_022</t>
  </si>
  <si>
    <t>03_022 Prestar servicios profesionales como experto a la Dirección Administrativa y sus Grupos Internos de Trabajo para soportar jurídicamente los procesos contractuales en todas sus etapas</t>
  </si>
  <si>
    <t>Prestar servicios profesionales como experto a la Dirección Administrativa y sus Grupos Internos de Trabajo para soportar jurídicamente los procesos contractuales en todas sus etapas</t>
  </si>
  <si>
    <t xml:space="preserve">NICOLAS ANDRÉS GUZMAN PADILLA </t>
  </si>
  <si>
    <t>03_023</t>
  </si>
  <si>
    <t>03_023 Prestar servicios profesionales a la Dirección Administrativa y sus Grupos Internos de Trabajo para apoyar jurídicamente la estructuración de procesos de Contratación</t>
  </si>
  <si>
    <t>Prestar servicios profesionales a la Dirección Administrativa y sus Grupos Internos de Trabajo para apoyar jurídicamente la estructuración de procesos de Contratación</t>
  </si>
  <si>
    <t xml:space="preserve">CRISTIAN DAVID GUTIERREZ OSPINA </t>
  </si>
  <si>
    <t>03_024</t>
  </si>
  <si>
    <t>03_024 Prestar Servicios Profesionales especializados a la Dirección Administrativa para apoyar la supervisión, gestion de cuentas y seguimiento de los contratos supervisados por la dependencia</t>
  </si>
  <si>
    <t>Prestar Servicios Profesionales especializados a la Dirección Administrativa para apoyar la supervisión, gestion de cuentas y seguimiento de los contratos supervisados por la dependencia</t>
  </si>
  <si>
    <t xml:space="preserve">DIANA PAOLA FERNANDEZ FERNANDEZ </t>
  </si>
  <si>
    <t>03_025</t>
  </si>
  <si>
    <t>03_025 Prestar Servicios Profesionales especializadosa la Dirección Administrativa para apoyar la supervisión, gestion de cuentas y seguimiento de los contratos supervisados por la dependencia</t>
  </si>
  <si>
    <t>Prestar Servicios Profesionales especializadosa la Dirección Administrativa para apoyar la supervisión, gestion de cuentas y seguimiento de los contratos supervisados por la dependencia</t>
  </si>
  <si>
    <t>IVONNE MARIANA BELTRAN MESA</t>
  </si>
  <si>
    <t>03_027</t>
  </si>
  <si>
    <t>03_027 Prestar servicios profesionales para la proyección de estados de cuenta y el apoyo administrativo en el seguimiento, control y gestión del recaudo de la Superintendencia de Transporte.</t>
  </si>
  <si>
    <t>Prestar servicios profesionales para la proyección de estados de cuenta y el apoyo administrativo en el seguimiento, control y gestión del recaudo de la Superintendencia de Transporte.</t>
  </si>
  <si>
    <t>Dirección Financiera</t>
  </si>
  <si>
    <t xml:space="preserve"> Gissel Oriana Gómez </t>
  </si>
  <si>
    <t>80111605-80111601</t>
  </si>
  <si>
    <t>03_028</t>
  </si>
  <si>
    <t xml:space="preserve">03_028 Prestar los servicios profesionales especializados en la Direccion Financiera para la actualizacion, depuración y seguimiento de la cartera de la superintendencia de transporte. </t>
  </si>
  <si>
    <t xml:space="preserve">Prestar los servicios profesionales especializados en la Direccion Financiera para la actualizacion, depuración y seguimiento de la cartera de la superintendencia de transporte. </t>
  </si>
  <si>
    <t>Carlos Arturo Mojica Rangel</t>
  </si>
  <si>
    <t>80111605 -80111601</t>
  </si>
  <si>
    <t>03_029</t>
  </si>
  <si>
    <t>03_029 Prestar servicios profesionales en el Grupo de Análisis y Gestión del Recaudo de la Dirección Financiera, apoyando la revisión, registro y control de títulos ejecutivos, monitoreo del cobro persuasivo y generación de reportes para cobro coactivo</t>
  </si>
  <si>
    <t>Prestar servicios profesionales en el Grupo de Análisis y Gestión del Recaudo de la Dirección Financiera, apoyando la revisión, registro y control de títulos ejecutivos, monitoreo del cobro persuasivo y generación de reportes para cobro coactivo</t>
  </si>
  <si>
    <t>Liliana Patricia Ordoñez Meneses (Funcionaria)</t>
  </si>
  <si>
    <t>03_030</t>
  </si>
  <si>
    <t>03_030 Prestar servicios profesionales en el Grupo de Análisis y Gestión del Recaudo de la Dirección Financiera de la Superintendencia de Transporte, apoyando las acciones administrativas para adelantar el cobro de las obligaciones a favor de la Entidad</t>
  </si>
  <si>
    <t>Prestar servicios profesionales en el Grupo de Análisis y Gestión del Recaudo de la Dirección Financiera de la Superintendencia de Transporte, apoyando las acciones administrativas para adelantar el cobro de las obligaciones a favor de la Entidad</t>
  </si>
  <si>
    <t>Jorge Bernudez Betancourt</t>
  </si>
  <si>
    <t>03_031</t>
  </si>
  <si>
    <t>03_031 Prestar servicios de apoyo  a la gestión en el Grupo de Análisis y Gestión del Recaudo para atender y registrar solicitudes del chat financiero, así como desarrollar actividades técnicas de gestión y seguimiento del cobro persuasivo</t>
  </si>
  <si>
    <t>Prestar servicios de apoyo  a la gestión en el Grupo de Análisis y Gestión del Recaudo para atender y registrar solicitudes del chat financiero, así como desarrollar actividades técnicas de gestión y seguimiento del cobro persuasivo</t>
  </si>
  <si>
    <t>Claudia Espinosa Hortua</t>
  </si>
  <si>
    <t>03_032</t>
  </si>
  <si>
    <t>03_032 Prestar servicios profesionales en el Grupo de Análisis y Gestión del Recaudo de la Dirección Financiera de la Superintendencia de Transporte, realizando llamadas y enviando correos para lograr el cobro persuasivo de las obligaciones a favor de la Entidad</t>
  </si>
  <si>
    <t>Prestar servicios profesionales en el Grupo de Análisis y Gestión del Recaudo de la Dirección Financiera de la Superintendencia de Transporte, realizando llamadas y enviando correos para lograr el cobro persuasivo de las obligaciones a favor de la Entidad</t>
  </si>
  <si>
    <t>ELINA ALEXANDRA ORDOÑEZ LARA</t>
  </si>
  <si>
    <t>03_033</t>
  </si>
  <si>
    <t>03_033 Prestar servicios de apoyo en la Dirección Financiera de la Superintendencia de Transporte para conformar expedientes virtuales, actualizar el FUID de obligaciones financieras y registrar fechas de pago de cuentas de cobro en SECOP.</t>
  </si>
  <si>
    <t>Prestar servicios de apoyo en la Dirección Financiera de la Superintendencia de Transporte para conformar expedientes virtuales, actualizar el FUID de obligaciones financieras y registrar fechas de pago de cuentas de cobro en SECOP.</t>
  </si>
  <si>
    <t>Eduar Esneider Vasquez Pulido</t>
  </si>
  <si>
    <t>03_034</t>
  </si>
  <si>
    <t>03_034 Prestar servicios profesionales en el Grupo de Análisis y Gestión del Recaudo de la Superintendencia de Transporte, apoyando el seguimiento de acuerdos de pago en cobro persuasivo y la atención de PQRSDF de la Dependencia</t>
  </si>
  <si>
    <t>Prestar servicios profesionales en el Grupo de Análisis y Gestión del Recaudo de la Superintendencia de Transporte, apoyando el seguimiento de acuerdos de pago en cobro persuasivo y la atención de PQRSDF de la Dependencia</t>
  </si>
  <si>
    <t>Oscar Yoany Pardo Romero</t>
  </si>
  <si>
    <t>80111601; 80111604; 80111616</t>
  </si>
  <si>
    <t>03_035</t>
  </si>
  <si>
    <t>03_035 Prestar servicios profesionales para la revisión jurídica y proyección de actos administrativos sobre liquidación y pago de sentencias, conciliaciones, reconocimiento de saldos y otros asuntos jurídicos de la Dirección Financiera de la Superintendencia de Transporte</t>
  </si>
  <si>
    <t>Prestar servicios profesionales para la revisión jurídica y proyección de actos administrativos sobre liquidación y pago de sentencias, conciliaciones, reconocimiento de saldos y otros asuntos jurídicos de la Dirección Financiera de la Superintendencia de Transporte</t>
  </si>
  <si>
    <t>Tania Michelle PeñaMoreno</t>
  </si>
  <si>
    <t>03_036</t>
  </si>
  <si>
    <t>03_036 Prestar servicios profesionales especializados en la Dirección Financiera de la Superintendencia de Transporte, apoyando la revisión y trámite de asuntos jurídicos asignados, así como la atención de  PQRSFD de competencia de la Dependencia</t>
  </si>
  <si>
    <t>Prestar servicios profesionales especializados en la Dirección Financiera de la Superintendencia de Transporte, apoyando la revisión y trámite de asuntos jurídicos asignados, así como la atención de  PQRSFD de competencia de la Dependencia</t>
  </si>
  <si>
    <t>HANS CRISTIAN RANGEL MORENO</t>
  </si>
  <si>
    <t>03_037</t>
  </si>
  <si>
    <t>03_037 Prestar servicios profesionales especializados  para acompañar a la Dirección Financiera en la ejecución de las actuaciones y operaciones administrativas necesarias para el seguimiento y gestión de la ejecución presupuestal, así como apoyar el direccionamiento, en el trámite y seguimiento de las PQRSDF y demás documentos internos generados en el marco de las funciones de la Dirección.</t>
  </si>
  <si>
    <t>Prestar servicios profesionales especializados  para acompañar a la Dirección Financiera en la ejecución de las actuaciones y operaciones administrativas necesarias para el seguimiento y gestión de la ejecución presupuestal, así como apoyar el direccionamiento, en el trámite y seguimiento de las PQRSDF y demás documentos internos generados en el marco de las funciones de la Dirección.</t>
  </si>
  <si>
    <t>Leidy Paola Lopez Montañez</t>
  </si>
  <si>
    <t>03_038</t>
  </si>
  <si>
    <t>03_038 Prestar servicios profesionales en la Dirección Financiera de la Superintendencia de Transporte, apoyando los  asuntos jurídicos de la Dependencia</t>
  </si>
  <si>
    <t>Prestar servicios profesionales en la Dirección Financiera de la Superintendencia de Transporte, apoyando los  asuntos jurídicos de la Dependencia</t>
  </si>
  <si>
    <t>David Felipe Vega Bejarano</t>
  </si>
  <si>
    <t>03_039</t>
  </si>
  <si>
    <t>03_039 Prestar servicios profesionales en el Grupo de Gestión Financiera, Presupuestal y Contable, realizando recepción, revisión, validación y liquidación de obligaciones financieras, elaborando informes de contratistas y dando seguimiento al cumplimiento de pagos</t>
  </si>
  <si>
    <t>Prestar servicios profesionales en el Grupo de Gestión Financiera, Presupuestal y Contable, realizando recepción, revisión, validación y liquidación de obligaciones financieras, elaborando informes de contratistas y dando seguimiento al cumplimiento de pagos</t>
  </si>
  <si>
    <t>Daniel Felipe Rodrígez Pulgarin</t>
  </si>
  <si>
    <t>03_040</t>
  </si>
  <si>
    <t>03_040 Prestar servicios profesionales en el Grupo de Gestión Financiera, Presupuestal y Contable, apoyando en la revisión, liquidación y causación de obligaciones financieras, y en la proyección de memorandos de seguimiento a saldos por obligar.</t>
  </si>
  <si>
    <t>Prestar servicios profesionales en el Grupo de Gestión Financiera, Presupuestal y Contable, apoyando en la revisión, liquidación y causación de obligaciones financieras, y en la proyección de memorandos de seguimiento a saldos por obligar.</t>
  </si>
  <si>
    <t>Luz Elena Morantes Quintero</t>
  </si>
  <si>
    <t>03_041</t>
  </si>
  <si>
    <t>03_041 Prestar servicios profesionales  en el Grupo de Gestión Financiera, Presupuestal y Contable, apoyando el seguimiento del proceso contable, reportes CHIP, elaboración y transmisión de información exógena y novedades en el Boletín de Deudores Morosos</t>
  </si>
  <si>
    <t>Prestar servicios profesionales  en el Grupo de Gestión Financiera, Presupuestal y Contable, apoyando el seguimiento del proceso contable, reportes CHIP, elaboración y transmisión de información exógena y novedades en el Boletín de Deudores Morosos</t>
  </si>
  <si>
    <t>VICTOR CAMILO ARCINIEGAS MORALES</t>
  </si>
  <si>
    <t>03_043</t>
  </si>
  <si>
    <t>03_043 Prestar servicios profesionales para apoyar las actividades operativas, administrativas y de seguimiento del Grupo Interno de Trabajo de Gestión Documental de la Superintendencia de Transporte.</t>
  </si>
  <si>
    <t>Prestar servicios profesionales para apoyar las actividades operativas, administrativas y de seguimiento del Grupo Interno de Trabajo de Gestión Documental de la Superintendencia de Transporte.</t>
  </si>
  <si>
    <t xml:space="preserve">Derly Yurany Moreno Montoya </t>
  </si>
  <si>
    <t>03_044</t>
  </si>
  <si>
    <t>03_044 Prestar servicios de apoyo a la gestión para el desarrollo de actividades orientadas a la clasificación, organización y distribución de los documentos recibidos por los diferentes canales oficiales de la entidad, en el Grupo Interno de Trabajo de Gestión Documental.</t>
  </si>
  <si>
    <t>Prestar servicios de apoyo a la gestión para el desarrollo de actividades orientadas a la clasificación, organización y distribución de los documentos recibidos por los diferentes canales oficiales de la entidad, en el Grupo Interno de Trabajo de Gestión Documental.</t>
  </si>
  <si>
    <t>GILBERTO VALBUENA PARRA</t>
  </si>
  <si>
    <t>03_045</t>
  </si>
  <si>
    <t>03_045 Prestar servicios de apoyo a la gestión en el Grupo Interno de Trabajo GIT de Gestión Documental, para el desarrollo de actividades relacionadas con la clasificación, organización y distribución de los documentos recibidos a través de los distintos canales oficiales de la entidad.</t>
  </si>
  <si>
    <t>Prestar servicios de apoyo a la gestión en el Grupo Interno de Trabajo GIT de Gestión Documental, para el desarrollo de actividades relacionadas con la clasificación, organización y distribución de los documentos recibidos a través de los distintos canales oficiales de la entidad.</t>
  </si>
  <si>
    <t>Leidy Natalia Salinas Ayerbe</t>
  </si>
  <si>
    <t xml:space="preserve"> Tecnólogo I </t>
  </si>
  <si>
    <t>03_046</t>
  </si>
  <si>
    <t>03_046 Prestar servicios de apoyo a la gestión para el desarrollo de actividades orientadas a la clasificación, organización y distribución de los documentos recibidos por los diferentes canales oficiales de la entidad, en el Grupo Interno de Trabajo de Gestión Documental.</t>
  </si>
  <si>
    <t xml:space="preserve">Mayra Alejandra Paez Rincón </t>
  </si>
  <si>
    <t>03_047</t>
  </si>
  <si>
    <t>03_047 Prestar servicios profesionales al Grupo Interno de Trabajo de Comunicaciones de la Superintendencia de Transporte, en la realización de las estrategias de comunicaciones y gestión de redes sociales de la entidad.</t>
  </si>
  <si>
    <t>Prestar servicios profesionales al Grupo Interno de Trabajo de Comunicaciones de la Superintendencia de Transporte, en la realización de las estrategias de comunicaciones y gestión de redes sociales de la entidad.</t>
  </si>
  <si>
    <t>GIT de Comunicaciones</t>
  </si>
  <si>
    <t>GARCIA VARGAS CESAR AUGUSTO</t>
  </si>
  <si>
    <t>03_048</t>
  </si>
  <si>
    <t>03_048 Prestar servicios profesionales como experto en el  Grupo Interno de Trabajo de Comunicaciones de la Superintendencia de Transporte, participando en el diseño, coordinación y ejecución de estrategias de comunicación externa que fortalezcan el posisionamiento institucional</t>
  </si>
  <si>
    <t>Prestar servicios profesionales como experto en el  Grupo Interno de Trabajo de Comunicaciones de la Superintendencia de Transporte, participando en el diseño, coordinación y ejecución de estrategias de comunicación externa que fortalezcan el posisionamiento institucional</t>
  </si>
  <si>
    <t>JIMENEZ MARTINEZ DIANA LORENA</t>
  </si>
  <si>
    <t>03_049</t>
  </si>
  <si>
    <t xml:space="preserve">03_049 Prestar servicios profesionales al Grupo Interno de Trabajo de Comunicaciones de la Superintendencia de Transporte, en la elaboración, diseño y desarrollo de piezas gráficas y digitales de la entidad. </t>
  </si>
  <si>
    <t xml:space="preserve">Prestar servicios profesionales al Grupo Interno de Trabajo de Comunicaciones de la Superintendencia de Transporte, en la elaboración, diseño y desarrollo de piezas gráficas y digitales de la entidad. </t>
  </si>
  <si>
    <t>VELASQUEZ SALAZAR MARIANA</t>
  </si>
  <si>
    <t>03_050</t>
  </si>
  <si>
    <t>03_050 Prestar servicios profesionales al Grupo Interno de Trabajo de Comunicaciones en el desarrollo y ejecución de las comunicaciones internas de la entidad</t>
  </si>
  <si>
    <t>Prestar servicios profesionales al Grupo Interno de Trabajo de Comunicaciones en el desarrollo y ejecución de las comunicaciones internas de la entidad</t>
  </si>
  <si>
    <t>MUESES CUARAN WILSON ARMANDO</t>
  </si>
  <si>
    <t>03_051</t>
  </si>
  <si>
    <t>03_051 Prestar servicios profesionales al Grupo Interno De Trabajo de Relacionamiento con el Ciudadano, respecto de la proyección y revisión de respuestas, actos administrativos, comunicaciones y demás asuntos competencia de la dependencia, de conformidad con la normatividad vigente y los lineamientos institucionales.</t>
  </si>
  <si>
    <t>Prestar servicios profesionales al Grupo Interno De Trabajo de Relacionamiento con el Ciudadano, respecto de la proyección y revisión de respuestas, actos administrativos, comunicaciones y demás asuntos competencia de la dependencia, de conformidad con la normatividad vigente y los lineamientos institucionales.</t>
  </si>
  <si>
    <t>WARLY DE JESUS PEINADO</t>
  </si>
  <si>
    <t>03_052</t>
  </si>
  <si>
    <t>03_052 Prestar servicios profesionales como experto  al Grupo Interno de Trabajo de Gestión Contractual, para la planeación, estructuración y seguimiento integral de los procesos de contratación de la entidad en todas sus modalidades</t>
  </si>
  <si>
    <t>Prestar servicios profesionales como experto  al Grupo Interno de Trabajo de Gestión Contractual, para la planeación, estructuración y seguimiento integral de los procesos de contratación de la entidad en todas sus modalidades</t>
  </si>
  <si>
    <t>ANA MARIA PRADO LOZANO</t>
  </si>
  <si>
    <t>03_053</t>
  </si>
  <si>
    <t>03_053 Prestar servicios profesionales especializados en materia financiera y económica para apoyar al Grupo Interno de Trabajo de Gestión Contractual, en el análisis, elaboración y revisión de documentos, estudios y trámites propios de la gestión precontractual, contractual y poscontractual.</t>
  </si>
  <si>
    <t>Prestar servicios profesionales especializados en materia financiera y económica para apoyar al Grupo Interno de Trabajo de Gestión Contractual, en el análisis, elaboración y revisión de documentos, estudios y trámites propios de la gestión precontractual, contractual y poscontractual.</t>
  </si>
  <si>
    <t>LINA MARCELA OSORIO GIRALDO</t>
  </si>
  <si>
    <t>03_054</t>
  </si>
  <si>
    <t>03_054 Prestar servicios profesionales especializados para la validación y estructuración financiera de la actividad contractual del Grupo Interno de Trabajo de Gestión Contractual, liderando el análisis, la estimación y asignación de riesgos económicos en la etapa precontractual, asi como el seguimiento al desarrollo económico de los contratos durante su ejecución y liquidación</t>
  </si>
  <si>
    <t>Prestar servicios profesionales especializados para la validación y estructuración financiera de la actividad contractual del Grupo Interno de Trabajo de Gestión Contractual, liderando el análisis, la estimación
y asignación de riesgos económicos en la etapa precontractual, asi como el seguimiento al desarrollo económico de los contratos durante su ejecución y liquidación</t>
  </si>
  <si>
    <t>NORMA ELENA GONZALEZ HERNANDEZ</t>
  </si>
  <si>
    <t>03_055</t>
  </si>
  <si>
    <t>03_055 Prestar servicios de apoyo a la gestión al Grupo Interno de Trabajo de Gestión Contractual de la Superintendencia de Transporte, mediante el apoyo y acompañamiento en las diferentes actividades administrativas necesarias para el adecuado desarrollo de los procesos a cargo del área.</t>
  </si>
  <si>
    <t>Prestar servicios de apoyo a la gestión al Grupo Interno de Trabajo de Gestión Contractual de la Superintendencia de Transporte, mediante el apoyo y acompañamiento en las diferentes actividades administrativas necesarias para el adecuado desarrollo de los procesos a cargo del área.</t>
  </si>
  <si>
    <t>LIDA PADILLA</t>
  </si>
  <si>
    <t>03_056</t>
  </si>
  <si>
    <t xml:space="preserve">03_056 Prestar servicios profesionales especializados para apoyar  al GIT de Gestión Contractual en las etapas precontractual, contractual y postcontractual de los procesos que le sean asignados. </t>
  </si>
  <si>
    <t xml:space="preserve">Prestar servicios profesionales especializados para apoyar  al GIT de Gestión Contractual en las etapas precontractual, contractual y postcontractual de los procesos que le sean asignados. </t>
  </si>
  <si>
    <t>EDITH JOHANA VARGAS PEÑA</t>
  </si>
  <si>
    <t>03_057</t>
  </si>
  <si>
    <t>03_057 Prestar servicios profesionales como experto  al Grupo Interno de Trabajo de Gestión Contractual, para la planeación, estructuración y seguimiento integral de los procesos de contratación de la entidad en todas sus modalidades</t>
  </si>
  <si>
    <t>Prestar servicios profesionales como experto  al Grupo Interno de Trabajo de Gestión Contractual, para la planeación, estructuración y seguimiento integral de los procesos de contratación de la entidad en todas sus modalidades</t>
  </si>
  <si>
    <t>YORDI AGUDELO</t>
  </si>
  <si>
    <t>03_058</t>
  </si>
  <si>
    <t>03_058 Prestar servicios profesionales como experto  al Grupo Interno de Trabajo de Gestión Contractual, orientados a la definición, análisis y seguimiento de los aspectos técnicos de la planeación y estructuración de los procesos de contratación de la Entidad, en todas sus modalidades.</t>
  </si>
  <si>
    <t>Prestar servicios profesionales como experto  al Grupo Interno de Trabajo de Gestión Contractual, orientados a la definición, análisis y seguimiento de los aspectos técnicos de la planeación y estructuración de los procesos de contratación de la Entidad, en todas sus modalidades.</t>
  </si>
  <si>
    <t>JOSE GALVIS</t>
  </si>
  <si>
    <t>03_059</t>
  </si>
  <si>
    <t>03_059 Prestar servicios profesionales como experto  al Grupo Interno de Trabajo de Gestión Contractual, para la planeación, estructuración y seguimiento integral de los procesos de contratación de la entidad en todas sus modalidades</t>
  </si>
  <si>
    <t>MILTON MARINO MENESES SAAVEDRA</t>
  </si>
  <si>
    <t>03_060</t>
  </si>
  <si>
    <t>03_060 Prestar servicios profesionales como experto al Grupo Interno de Trabajo de Gestión Contractual, para la planeación, estructuración, ejecución, seguimiento y cierre de los procesos de contratación de la Entidad en todas sus modalidades, incluyendo el impulso y seguimiento integral de los procesos de liquidación contractual.</t>
  </si>
  <si>
    <t>Prestar servicios profesionales como experto al Grupo Interno de Trabajo de Gestión Contractual, para la planeación, estructuración, ejecución, seguimiento y cierre de los procesos de contratación de la Entidad en todas sus modalidades, incluyendo el impulso y seguimiento integral de los procesos de liquidación contractual.</t>
  </si>
  <si>
    <t>KARINA MILAGRO MOSCOTE</t>
  </si>
  <si>
    <t>03_061</t>
  </si>
  <si>
    <t xml:space="preserve">03_061 Prestar servicios profesionales especializados en el  Grupo Interno de Trabajo de Gestión Contractual, para apoyar  la proyección de documentos previos, alistamiento documental y publicidad de los procesos de contratación en las diferentes modalidades.  </t>
  </si>
  <si>
    <t xml:space="preserve">Prestar servicios profesionales especializados en el  Grupo Interno de Trabajo de Gestión Contractual, para apoyar  la proyección de documentos previos, alistamiento documental y publicidad de los procesos de contratación en las diferentes modalidades.  </t>
  </si>
  <si>
    <t>JOSE MANUEL GARAY OVALLE</t>
  </si>
  <si>
    <t>INGESCORP S.A.S.</t>
  </si>
  <si>
    <t>03_062</t>
  </si>
  <si>
    <t xml:space="preserve">03_062 Prestar servicios profesionales especializados al Grupo Interno de Trabajo de Gestión Contractual, orientados a la gestión, seguimiento y verificación de los asuntos relacionados con el Sistema de Gestión de Calidad, así como a la elaboración, consolidación y entrega oportuna de los informes requeridos. </t>
  </si>
  <si>
    <t xml:space="preserve">Prestar servicios profesionales especializados al Grupo Interno de Trabajo de Gestión Contractual, orientados a la gestión, seguimiento y verificación de los asuntos relacionados con el Sistema de Gestión de Calidad, así como a la elaboración, consolidación y entrega oportuna de los informes requeridos. </t>
  </si>
  <si>
    <t>EVELYN DONOSO - CALIDAD</t>
  </si>
  <si>
    <t>INTERNEXA S.A</t>
  </si>
  <si>
    <t>03_063</t>
  </si>
  <si>
    <t>03_063 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t>
  </si>
  <si>
    <t>SANDRA PATRICIA GAITAN</t>
  </si>
  <si>
    <t>03_064</t>
  </si>
  <si>
    <t>03_064 Prestar servicios profesionales al Grupo Interno de Trabajo de Gestión Contractual, orientados a la gestión integral de todas las etapas de los procesos de contratación de la Entidad, incluyendo el impulso y seguimiento de los procesos de liquidación contractual.</t>
  </si>
  <si>
    <t>Prestar servicios profesionales al Grupo Interno de Trabajo de Gestión Contractual, orientados a la gestión integral de todas las etapas de los procesos de contratación de la Entidad, incluyendo el impulso y seguimiento de los procesos de liquidación contractual.</t>
  </si>
  <si>
    <t>GERMAN CHIVATÁ</t>
  </si>
  <si>
    <t>INVERSIONES FACTURAS Y CARTERAS SAS</t>
  </si>
  <si>
    <t>03_065</t>
  </si>
  <si>
    <t>03_065 Prestar servicios profesionales al Grupo Interno de Trabajo de Gestión Contractual, mediante el apoyo y acompañamiento en las actividades administrativas y de gestión documental necesarias para el adecuado desarrollo de los procesos a cargo del área.</t>
  </si>
  <si>
    <t>Prestar servicios profesionales al Grupo Interno de Trabajo de Gestión Contractual, mediante el apoyo y acompañamiento en las actividades administrativas y de gestión documental necesarias para el adecuado desarrollo de los procesos a cargo del área.</t>
  </si>
  <si>
    <t>LILIA ESPERANZA TIBADUIZA VEGA</t>
  </si>
  <si>
    <t>03_066</t>
  </si>
  <si>
    <t xml:space="preserve">03_066 Prestar servicios profesionales en el Grupo Interno de Trabajo de Gestión Contractual, para apoyar y gestionar las diferentes etapas de la actividad contractual, así como, la implementación, utilización, soporte, seguimiento y capacitación en el uso del Sistema Electrónico de Contratación Pública (SECOP II). </t>
  </si>
  <si>
    <t xml:space="preserve">Prestar servicios profesionales en el Grupo Interno de Trabajo de Gestión Contractual, para apoyar y gestionar las diferentes etapas de la actividad contractual, así como, la implementación, utilización, soporte, seguimiento y capacitación en el uso del Sistema Electrónico de Contratación Pública (SECOP II). </t>
  </si>
  <si>
    <t>MARIA ALEJANDRA LUQUE</t>
  </si>
  <si>
    <t>03_067</t>
  </si>
  <si>
    <t>03_067 Prestar servicios profesionales al Grupo Interno de Trabajo de Gestión Contractual, orientados al desarrollo y ejecución de actividades operativas, de trámite y de preparación de documentos en las distintas etapas de los procesos de contratación de la Entidad.</t>
  </si>
  <si>
    <t>Prestar servicios profesionales al Grupo Interno de Trabajo de Gestión Contractual, orientados al desarrollo y ejecución de actividades operativas, de trámite y de preparación de documentos en las distintas etapas de los procesos de contratación de la Entidad.</t>
  </si>
  <si>
    <t>KEVIN ANDRÉS KLINGER CANDELO</t>
  </si>
  <si>
    <t>03_068</t>
  </si>
  <si>
    <t>03_068 Prestar servicios profesionales al Grupo de Relacionamiento con el Ciudadano, mediante el acompañamiento jurídico para orientar y articular la implementación de las políticas de relación Estado–Ciudadano, así como en la elaboración de conceptos, respuestas e informes que contribuyan al fortalecimiento institucional y a la consolidación de una atención efectiva hacia la ciudadanía.</t>
  </si>
  <si>
    <t>Prestar servicios profesionales al Grupo de Relacionamiento con el Ciudadano, mediante el acompañamiento jurídico para orientar y articular la implementación de las políticas de relación Estado–Ciudadano, así como en la elaboración de conceptos, respuestas e informes que contribuyan al fortalecimiento institucional y a la consolidación de una atención efectiva hacia la ciudadanía.</t>
  </si>
  <si>
    <t>LUIS FELIPE ESCOBAR BOLIVAR</t>
  </si>
  <si>
    <t>03_069</t>
  </si>
  <si>
    <t xml:space="preserve">03_069 Prestar servicios de apoyo a la gestión al Grupo de Control Interno Disciplinario, en el monitoreo y seguimiento de los trámites administrativos y actuaciones a su cargo. </t>
  </si>
  <si>
    <t xml:space="preserve">Prestar servicios de apoyo a la gestión al Grupo de Control Interno Disciplinario, en el monitoreo y seguimiento de los trámites administrativos y actuaciones a su cargo. </t>
  </si>
  <si>
    <t>LUISA FERNANDA CANO</t>
  </si>
  <si>
    <t>Técnologo I</t>
  </si>
  <si>
    <t>03_070</t>
  </si>
  <si>
    <t>03_070 Prestar servicios de apoyo a la gestión al Grupo de Control Interno Disciplinario, en la gestion e impulso de los trámites administrativos que sean requeridos en la etapa de instruccion.</t>
  </si>
  <si>
    <t>Prestar servicios de apoyo a la gestión al Grupo de Control Interno Disciplinario, en la gestion e impulso de los trámites administrativos que sean requeridos en la etapa de instruccion.</t>
  </si>
  <si>
    <t>BARRERA SALAMANCA DANIELA</t>
  </si>
  <si>
    <t>03_071</t>
  </si>
  <si>
    <t>03_071 Prestar los servicios profesionales al Grupo de Talento Humano apoyando la implementación y seguimiento del Plan de Trabajo del Sistema de Gestión de Seguridad y Salud en el Trabajo (SGSST) de la Entidad.</t>
  </si>
  <si>
    <t>Prestar los servicios profesionales al Grupo de Talento Humano apoyando la implementación y seguimiento del Plan de Trabajo del Sistema de Gestión de Seguridad y Salud en el Trabajo (SGSST) de la Entidad.</t>
  </si>
  <si>
    <t>KAREN DAYANNA TORRES NOCUA</t>
  </si>
  <si>
    <t>03_072</t>
  </si>
  <si>
    <t>03_072 Prestar los servicios profesionales al Grupo de Talento Humano, en la implementación y seguimiento del Plan Anual de Sistema de Gestión de Seguridad y Salud en el Trabajo (SGSST) y del Plan Estratégico de Seguridad Vial (PESV) de la Entidad.</t>
  </si>
  <si>
    <t>Prestar los servicios profesionales al Grupo de Talento Humano, en la implementación y seguimiento del Plan Anual de Sistema de Gestión de Seguridad y Salud en el Trabajo (SGSST) y del Plan Estratégico de Seguridad Vial (PESV) de la Entidad.</t>
  </si>
  <si>
    <t>OSCAR ALEJANDRO RODRIGUEZ RUIZ</t>
  </si>
  <si>
    <t>03_073</t>
  </si>
  <si>
    <t>03_073 Prestar los servicios profesionales al Grupo de Talento Humano, en el registro de novedades y proyección de la nómina del personal vinculado a la Superintendencia de Transporte.</t>
  </si>
  <si>
    <t>Prestar los servicios profesionales al Grupo de Talento Humano, en el registro de novedades y proyección de la nómina del personal vinculado a la Superintendencia de Transporte.</t>
  </si>
  <si>
    <t>LUIS EFREN MURILLO GAMBOA</t>
  </si>
  <si>
    <t>03_074</t>
  </si>
  <si>
    <t>03_074 Prestar los servicios profesionales como abogado en el apoyo, acompañamiento y asesoría al grupo de talento humanos en la ejecución de las actividades relacionadas con conceptos, políticas y atención a PQRSD</t>
  </si>
  <si>
    <t>Prestar los servicios profesionales como abogado en el apoyo, acompañamiento y asesoría al grupo de talento humanos en la ejecución de las actividades relacionadas con conceptos, políticas y atención a PQRSD</t>
  </si>
  <si>
    <t>YADIRA ROSA BARBOSA BLANCO</t>
  </si>
  <si>
    <t>03_075</t>
  </si>
  <si>
    <t xml:space="preserve">03_075 Prestar servicios jurídicos al Grupo de Talento Humano en las activades que deban desarrollarse dentro procesos internos  de carrera admisnistrativa de la superintendencia de transporte. </t>
  </si>
  <si>
    <t xml:space="preserve">Prestar servicios jurídicos al Grupo de Talento Humano en las activades que deban desarrollarse dentro procesos internos  de carrera admisnistrativa de la superintendencia de transporte. </t>
  </si>
  <si>
    <t>VANESSA OROZCO D'AMIRE</t>
  </si>
  <si>
    <t>03_076</t>
  </si>
  <si>
    <t>03_076 Prestar servicios profesionales al Grupo de Talento Humano, ejerciendo autonomía técnica y administrativa en la planeación, ejecución y seguimiento de las actividades requeridas para el fortalecimiento del clima laboral en la Superintendencia de Transporte, de conformidad con los lineamientos institucionales.</t>
  </si>
  <si>
    <t>Prestar servicios profesionales al Grupo de Talento Humano, ejerciendo autonomía técnica y administrativa en la planeación, ejecución y seguimiento de las actividades requeridas para el fortalecimiento del clima laboral en la Superintendencia de Transporte, de conformidad con los lineamientos institucionales.</t>
  </si>
  <si>
    <t>CAMILA DUARTE SANCHEZ</t>
  </si>
  <si>
    <t>03_077</t>
  </si>
  <si>
    <t>03_077 Prestar servicios profesionales al Grupo de Talento Humano, en  articulanción con las  áreas, gestionando y dando seguimiento a requerimientos y coordinando la ejecución del Plan Estratégico de Talento Humano.</t>
  </si>
  <si>
    <t>Prestar servicios profesionales al Grupo de Talento Humano, en  articulanción con las  áreas, gestionando y dando seguimiento a requerimientos y coordinando la ejecución del Plan Estratégico de Talento Humano.</t>
  </si>
  <si>
    <t>CAMILO ANDRES MORENO SAAVEDRA</t>
  </si>
  <si>
    <t>03_078</t>
  </si>
  <si>
    <t>03_078 Prestar los servicios de apoyo a la gestión en la ejecución de actividades administrativas, distribución de tareas y seguimientos solicitados por la coordinación en el Grupo de Talento Humano.</t>
  </si>
  <si>
    <t>Prestar los servicios de apoyo a la gestión en la ejecución de actividades administrativas, distribución de tareas y seguimientos solicitados por la coordinación en el Grupo de Talento Humano.</t>
  </si>
  <si>
    <t>VIVIANA PALACIO PALACIOS</t>
  </si>
  <si>
    <t>03_079</t>
  </si>
  <si>
    <t>03_079 Prestar servicios profesionales al Grupo de Talento Humano, ejerciendo autonomía técnica y administrativa en la planeación, ejecución y seguimiento de las actividades del Plan de Bienestar Social e Incentivos, de acuerdo con los lineamientos institucionales y la normativa aplicable.</t>
  </si>
  <si>
    <t>Prestar servicios profesionales al Grupo de Talento Humano, ejerciendo autonomía técnica y administrativa en la planeación, ejecución y seguimiento de las actividades del Plan de Bienestar Social e Incentivos, de acuerdo con los lineamientos institucionales y la normativa aplicable.</t>
  </si>
  <si>
    <t>PAULA ALEJANDRA MORENO SALINAS</t>
  </si>
  <si>
    <t>03_080</t>
  </si>
  <si>
    <t>03_080 Prestar los servicios de apoyo a la gestión al Grupo de Talento Humano de la Superintendencia de Transporte, mediante el registro, consolidación, organización y custodia de la documentación allegada al grupo, de acuerdo con los lineamientos institucionales y la normativa aplicable.</t>
  </si>
  <si>
    <t>Prestar los servicios de apoyo a la gestión al Grupo de Talento Humano de la Superintendencia de Transporte, mediante el registro, consolidación, organización y custodia de la documentación allegada al grupo, de acuerdo con los lineamientos institucionales y la normativa aplicable.</t>
  </si>
  <si>
    <t xml:space="preserve">ANA SIVELLYT VELÁSQUEZ ROJAS  </t>
  </si>
  <si>
    <t>03_081</t>
  </si>
  <si>
    <t>03_081 Prestar los servicios de apoyo a la gestión al Grupo de Talento Humano, mediante la recepción, digitalización, clasificación y organización de la información correspondiente al proceso de gestión documental, conforme a los lineamientos institucionales y la normativa aplicable.</t>
  </si>
  <si>
    <t>Prestar los servicios de apoyo a la gestión al Grupo de Talento Humano, mediante la recepción, digitalización, clasificación y organización de la información correspondiente al proceso de gestión documental, conforme a los lineamientos institucionales y la normativa aplicable.</t>
  </si>
  <si>
    <t>YERLI YAHIRA TARAZONA PEÑARANDA</t>
  </si>
  <si>
    <t>03_082</t>
  </si>
  <si>
    <t>03_082 Prestar los servicios de apoyo a la gestión en la ejecución de actividades administrativas y consolidación del proceso gestión documental del Grupo de Talento Humano.</t>
  </si>
  <si>
    <t>Prestar los servicios de apoyo a la gestión en la ejecución de actividades administrativas y consolidación del proceso gestión documental del Grupo de Talento Humano.</t>
  </si>
  <si>
    <t>GLADYS ELENA LEON MARTIN</t>
  </si>
  <si>
    <t>03_085</t>
  </si>
  <si>
    <t>03_085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t>
  </si>
  <si>
    <t>Camilo Santiago Merchan Balaguera</t>
  </si>
  <si>
    <t>03_086</t>
  </si>
  <si>
    <t>03_086 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t>
  </si>
  <si>
    <t>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t>
  </si>
  <si>
    <t>Gabriel Benitez Leal</t>
  </si>
  <si>
    <t>03_087</t>
  </si>
  <si>
    <t xml:space="preserve">03_087 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
 </t>
  </si>
  <si>
    <t>DAYANA PAOLA CHARRIS MENDOZA</t>
  </si>
  <si>
    <t>03_088</t>
  </si>
  <si>
    <t>03_088 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t>
  </si>
  <si>
    <t>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t>
  </si>
  <si>
    <t>Lina Fernanda Espinosa Caicedo</t>
  </si>
  <si>
    <t>03_089</t>
  </si>
  <si>
    <t>03_089 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t>
  </si>
  <si>
    <t>Kelly Johanna Hernandez Garcia</t>
  </si>
  <si>
    <t>03_090</t>
  </si>
  <si>
    <t>03_090 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t>
  </si>
  <si>
    <t>JUAN FELIPE GONZALEZ CALDERON</t>
  </si>
  <si>
    <t>03_091</t>
  </si>
  <si>
    <t>03_091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t>
  </si>
  <si>
    <t>ORLAS GIL SEBASTIAN</t>
  </si>
  <si>
    <t>03_093</t>
  </si>
  <si>
    <t>03_093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t>
  </si>
  <si>
    <t>YENIFER VALENTINA FORERO GOMEZ</t>
  </si>
  <si>
    <t>03_094</t>
  </si>
  <si>
    <t>03_094 Prestar servicios profesionales a la Oficina de Control Interno en la ejecución, seguimiento y documentación del Plan Anual de Auditorías OCI 2026, garantizando la actualización, organización y mejora continua de los instrumentos y registros del proceso, con el fin de fortalecer la evaluación independiente y el cumplimiento de los estándares institucionales.</t>
  </si>
  <si>
    <t>Prestar servicios profesionales a la Oficina de Control Interno en la ejecución, seguimiento y documentación del Plan Anual de Auditorías OCI 2026, garantizando la actualización, organización y mejora continua de los instrumentos y registros del proceso, con el fin de fortalecer la evaluación independiente y el cumplimiento de los estándares institucionales.</t>
  </si>
  <si>
    <t>Oficina Control Interno</t>
  </si>
  <si>
    <t>ANGELICA SANJUAN</t>
  </si>
  <si>
    <t>03_095</t>
  </si>
  <si>
    <t>03_095 Prestar servicios profesionales a la Oficina de Control Interno de la Superintendencia de Transporte en la planeación, ejecución, seguimiento y documentación de las actividades asociadas a los roles misionales de la dependencia, conforme al Plan Anual de Auditorías de la vigencia 2026.</t>
  </si>
  <si>
    <t>Prestar servicios profesionales a la Oficina de Control Interno de la Superintendencia de Transporte en la planeación, ejecución, seguimiento y documentación de las actividades asociadas a los roles misionales de la dependencia, conforme al Plan Anual de Auditorías de la vigencia 2026.</t>
  </si>
  <si>
    <t>DANNA MELISA SIERRA NEIRA</t>
  </si>
  <si>
    <t>03_096</t>
  </si>
  <si>
    <t>03_096 Prestar servicios profesionales a la Oficina de Control Interno para apoyar el desarrollo, seguimiento y cumplimiento del proceso de evaluación independiente correspondiente a la vigencia 2026, asegurando la correcta ejecución de las actividades inherentes a dicho proceso conforme a la normativa aplicable.</t>
  </si>
  <si>
    <t>Prestar servicios profesionales a la Oficina de Control Interno para apoyar el desarrollo, seguimiento y cumplimiento del proceso de evaluación independiente correspondiente a la vigencia 2026, asegurando la correcta ejecución de las actividades inherentes a dicho proceso conforme a la normativa aplicable.</t>
  </si>
  <si>
    <t>HEREDIA MALAGON MARTHA LILIANA</t>
  </si>
  <si>
    <t>03_097</t>
  </si>
  <si>
    <t>03_097 Prestar servicios profesionales especializados para asegurar el cumplimiento del Plan Anual de Auditorías 2026 del proceso de Evaluación Independiente</t>
  </si>
  <si>
    <t>Prestar servicios profesionales especializados para asegurar el cumplimiento del Plan Anual de Auditorías 2026 del proceso de Evaluación Independiente</t>
  </si>
  <si>
    <t>NOVA DIAZ LADY ODILIA</t>
  </si>
  <si>
    <t>03_098</t>
  </si>
  <si>
    <t>03_098 Prestación de servicios profesionales como experto en Infraestructura Vial y de Transporte, para brindar soporte técnico y estratégico al  despacho del Superintendente de Transporte.</t>
  </si>
  <si>
    <t>Prestación de servicios profesionales como experto en Infraestructura Vial y de Transporte, para brindar soporte técnico y estratégico al  despacho del Superintendente de Transporte.</t>
  </si>
  <si>
    <t>Despacho Superintendente</t>
  </si>
  <si>
    <t>ALBERTO JOSÉ LARA DEL CASTILLO</t>
  </si>
  <si>
    <t>03_099</t>
  </si>
  <si>
    <t xml:space="preserve">03_099 Prestar servicios profesionales especializados a la Oficina Asesora Jurídica, representando a la Entidad en los procesos extrajudiciales y judiciales, así como los trámites administrativos que le sean asignados, desarrollando la totalidad de las etapas y actuaciones correspondientes, conforme a la normativa vigente. </t>
  </si>
  <si>
    <t xml:space="preserve">Prestar servicios profesionales especializados a la Oficina Asesora Jurídica, representando a la Entidad en los procesos extrajudiciales y judiciales, así como los trámites administrativos que le sean asignados, desarrollando la totalidad de las etapas y actuaciones correspondientes, conforme a la normativa vigente. </t>
  </si>
  <si>
    <t xml:space="preserve">ARTURO ROBLES </t>
  </si>
  <si>
    <t>03_100</t>
  </si>
  <si>
    <t>03_100 Prestar servicios profesionales a la Oficina Asesora Jurídica en la elaboración y revisión de documentos contractuales, la recopilación, análisis y sistematización de información jurídica, así como en el apoyo a las labores de supervisión contractual a cargo de la dependencia.</t>
  </si>
  <si>
    <t>Prestar servicios profesionales a la Oficina Asesora Jurídica en la elaboración y revisión de documentos contractuales, la recopilación, análisis y sistematización de información jurídica, así como en el apoyo a las labores de supervisión contractual a cargo de la dependencia.</t>
  </si>
  <si>
    <t xml:space="preserve">YEOSCARINE NAVARRO MARTINEZ  </t>
  </si>
  <si>
    <t>03_101</t>
  </si>
  <si>
    <t>03_101 Prestar servicios profesionales como experto a la Oficina Asesora Jurídica, representando a la Entidad en los procesos extrajudiciales y judiciales, así como en la proyección de los documentos jurídicos que le sean asignados, conforme a la normativa vigente.</t>
  </si>
  <si>
    <t>Prestar servicios profesionales como experto a la Oficina Asesora Jurídica, representando a la Entidad en los procesos extrajudiciales y judiciales, así como en la proyección de los documentos jurídicos que le sean asignados, conforme a la normativa vigente.</t>
  </si>
  <si>
    <t xml:space="preserve">SERGIO ANDRES RODRIGUEZ GONZALEZ </t>
  </si>
  <si>
    <t>03_102</t>
  </si>
  <si>
    <t>03_102 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t>
  </si>
  <si>
    <t>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t>
  </si>
  <si>
    <t>MARIBEL MARTINEZ VEGA</t>
  </si>
  <si>
    <t>03_103</t>
  </si>
  <si>
    <t>03_103 Prestar servicios profesionales a la Oficina Asesora Jurídica de la Superintendencia de Transporte, representando a la entidad en los procesos judiciales, administrativos y constitucionales que le sean asignados, así como orientando y asesorando a la entidad en materia laboral, disciplinaria y sindical, así como en la atención y seguimiento de auditorías internas y externas.</t>
  </si>
  <si>
    <t>Prestar servicios profesionales a la Oficina Asesora Jurídica de la Superintendencia de Transporte, representando a la entidad en los procesos judiciales, administrativos y constitucionales que le sean asignados, así como orientando y asesorando a la entidad en materia laboral, disciplinaria y sindical, así como en la atención y seguimiento de auditorías internas y externas.</t>
  </si>
  <si>
    <t xml:space="preserve">Q&amp;Q LEGAL </t>
  </si>
  <si>
    <t>03_104</t>
  </si>
  <si>
    <t>03_104 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t>
  </si>
  <si>
    <t>HAIVER LOPEZ LOPEZ</t>
  </si>
  <si>
    <t>03_106</t>
  </si>
  <si>
    <t xml:space="preserve">03_106 Prestar servicios profesionales a la Oficina Asesora Jurídica, representando a la entidad en las diferentes etapas de  los procesos  constitucionales que le sean asignados. </t>
  </si>
  <si>
    <t xml:space="preserve">Prestar servicios profesionales a la Oficina Asesora Jurídica, representando a la entidad en las diferentes etapas de  los procesos  constitucionales que le sean asignados. </t>
  </si>
  <si>
    <t xml:space="preserve">EFRAIN MENDOZA MORENO </t>
  </si>
  <si>
    <t>03_107</t>
  </si>
  <si>
    <t xml:space="preserve">03_107 Prestar servicios profesionales a la Oficina Asesora Jurídica, representando a la entidad en las diferentes etapas de  los procesos  constitucionales que le sean asignados. </t>
  </si>
  <si>
    <t xml:space="preserve">DANIELA DIAZ HOYOS </t>
  </si>
  <si>
    <t>03_108</t>
  </si>
  <si>
    <t xml:space="preserve">03_108 Prestar servicios profesionales a la Oficina Asesora Jurídica, representando a la entidad en las diferentes etapas de  los procesos  constitucionales que le sean asignados. </t>
  </si>
  <si>
    <t xml:space="preserve">JUAN DAVID ACOSTA  </t>
  </si>
  <si>
    <t>03_109</t>
  </si>
  <si>
    <t xml:space="preserve">03_109 Prestar servicios profesionales como experto a la Oficina Asesora Jurídica, adelantando actuaciones frente a empresas sometidas a control y aplicando el procedimiento administrativo vigente, así como realizando la elaboración y revisión de documentos juridicos. </t>
  </si>
  <si>
    <t xml:space="preserve">Prestar servicios profesionales como experto a la Oficina Asesora Jurídica, adelantando actuaciones frente a empresas sometidas a control y aplicando el procedimiento administrativo vigente, así como realizando la elaboración y revisión de documentos juridicos. </t>
  </si>
  <si>
    <t>ALVARO GUTIERREZ BOTERO</t>
  </si>
  <si>
    <t>03_110</t>
  </si>
  <si>
    <t>03_110 Prestar servicios profesionales como experto,  en la Oficina Asesora Jurídica, en asuntos de derecho societario, medidas de vigilancia subjetiva y sometimiento a control, así como en el análisis normativo y jurisprudencial requerido para la emisión de conceptos jurídicos conforme al marco legal vigente.</t>
  </si>
  <si>
    <t>Prestar servicios profesionales como experto,  en la Oficina Asesora Jurídica, en asuntos de derecho societario, medidas de vigilancia subjetiva y sometimiento a control, así como en el análisis normativo y jurisprudencial requerido para la emisión de conceptos jurídicos conforme al marco legal vigente.</t>
  </si>
  <si>
    <t>ENVER FEDERICO CASTELLANO</t>
  </si>
  <si>
    <t>03_111</t>
  </si>
  <si>
    <t xml:space="preserve">03_111 Prestar servicios profesionales especializados a la Oficina Asesora Juridica, relacionados con el sometimiento a control, insolvencia y reestructuración empresarial, mediante análisis normativo y elaboración de documentos jurídicos de acuerdo  con los procedimientos administrativos correspondientes. </t>
  </si>
  <si>
    <t xml:space="preserve">Prestar servicios profesionales especializados a la Oficina Asesora Juridica, relacionados con el sometimiento a control, insolvencia y reestructuración empresarial, mediante análisis normativo y elaboración de documentos jurídicos de acuerdo  con los procedimientos administrativos correspondientes. </t>
  </si>
  <si>
    <t xml:space="preserve">OLIVERIO TORRES SERRANO  </t>
  </si>
  <si>
    <t>03_112</t>
  </si>
  <si>
    <t>03_112 Prestar servicios profesionales especializados a la Oficina Asesora Jurídica en el análisis contable y financiero de las empresas vigiladas, aplicando procedimientos administrativos y criterios técnicos para evaluar estados financieros, indicadores de solvencia y planes de recuperación.</t>
  </si>
  <si>
    <t>Prestar servicios profesionales especializados a la Oficina Asesora Jurídica en el análisis contable y financiero de las empresas vigiladas, aplicando procedimientos administrativos y criterios técnicos para evaluar estados financieros, indicadores de solvencia y planes de recuperación.</t>
  </si>
  <si>
    <t xml:space="preserve">ALBERTO REDONDO MEZA </t>
  </si>
  <si>
    <t>03_113</t>
  </si>
  <si>
    <t xml:space="preserve">03_113 Prestar servicios profesionales como experto a la Oficina Asesora Jurídica, en la elaboración y revisión de documentos juridicos y trámites administrativos, así como en el acompañamiento en los diferentes Comités que le sean asignados. </t>
  </si>
  <si>
    <t xml:space="preserve">Prestar servicios profesionales como experto a la Oficina Asesora Jurídica, en la elaboración y revisión de documentos juridicos y trámites administrativos, así como en el acompañamiento en los diferentes Comités que le sean asignados. </t>
  </si>
  <si>
    <t>ALEE PEREZ PIERRE ALEXANDER</t>
  </si>
  <si>
    <t>03_114</t>
  </si>
  <si>
    <t xml:space="preserve">03_114 Prestar servicios profesionales especializados a la Oficina Asesora Jurídica, representando a la entidad en las diferentes etapas de  los procesos penales y elaboración y revisión de los documentos de los procesos disciplinarios que le sean asignados. </t>
  </si>
  <si>
    <t xml:space="preserve">Prestar servicios profesionales especializados a la Oficina Asesora Jurídica, representando a la entidad en las diferentes etapas de  los procesos penales y elaboración y revisión de los documentos de los procesos disciplinarios que le sean asignados. </t>
  </si>
  <si>
    <t xml:space="preserve">FRANK JIMMY GONZALEZ  </t>
  </si>
  <si>
    <t>03_115</t>
  </si>
  <si>
    <t>03_115 Prestar servicios profesionales como experto a la Oficina Asesora Jurídica y  apoyo transversal a las áreas que lo requieran, mediante la aplicación del marco normativo, jurisprudencial y doctrinal vigente.</t>
  </si>
  <si>
    <t>Prestar servicios profesionales como experto a la Oficina Asesora Jurídica y  apoyo transversal a las áreas que lo requieran, mediante la aplicación del marco normativo, jurisprudencial y doctrinal vigente.</t>
  </si>
  <si>
    <t xml:space="preserve">ANDRES FELIPE LOPEZ GOMEZ </t>
  </si>
  <si>
    <t>03_116</t>
  </si>
  <si>
    <t xml:space="preserve">03_116 Prestar servicios profesionales especializados  al Grupo de Arbitraje, Conciliación y Amigable Composición del sector infraestructura y transporte de la Superintendencia de Transporte, adelantando los tramites conciliatorios y administrativos  que le sean asignados. </t>
  </si>
  <si>
    <t xml:space="preserve">Prestar servicios profesionales especializados  al Grupo de Arbitraje, Conciliación y Amigable Composición del sector infraestructura y transporte de la Superintendencia de Transporte, adelantando los tramites conciliatorios y administrativos  que le sean asignados. </t>
  </si>
  <si>
    <t xml:space="preserve">JULIO ERNESTO NOBLES </t>
  </si>
  <si>
    <t>03_117</t>
  </si>
  <si>
    <t>03_117 Prestar servicios profesionales especializados a la Oficina Asesora Jurídica, representando a la Entidad en los procesos y trámites extrajudiciales, judiciales y administrativos que le sean asignados, desarrollando las etapas y actuaciones correspondientes conforme a la normativa aplicable.</t>
  </si>
  <si>
    <t>Prestar servicios profesionales especializados a la Oficina Asesora Jurídica, representando a la Entidad en los procesos y trámites extrajudiciales, judiciales y administrativos que le sean asignados, desarrollando las etapas y actuaciones correspondientes conforme a la normativa aplicable.</t>
  </si>
  <si>
    <t>NATALIA POLANIA OSOSRIO</t>
  </si>
  <si>
    <t>03_119</t>
  </si>
  <si>
    <t>03_119 Prestar servicios profesionales a la Oficina Asesora Jurídica para la elaboración, revisión y respuesta de PQRSDF y de los tramites que le sean asignados, garantizando el cumplimiento del marco normativo vigente y  los lineamientos institucionales.</t>
  </si>
  <si>
    <t>Prestar servicios profesionales a la Oficina Asesora Jurídica para la elaboración, revisión y respuesta de PQRSDF y de los tramites que le sean asignados, garantizando el cumplimiento del marco normativo vigente y  los lineamientos institucionales.</t>
  </si>
  <si>
    <t xml:space="preserve">ANDRES FELIPE MUÑOZ </t>
  </si>
  <si>
    <t>03_120</t>
  </si>
  <si>
    <t>03_120 Prestar servicios profesionales en el Grupo de Arbitraje, Conciliación y Amigable Composición del sector de infraestructura y transporte de la Superintendencia de Transporte, adelantando las diferentes etapas conciliatorias conforme a la normativa aplicable y elaborando los informes y reportes requeridos.</t>
  </si>
  <si>
    <t>Prestar servicios profesionales en el Grupo de Arbitraje, Conciliación y Amigable Composición del sector de infraestructura y transporte de la Superintendencia de Transporte, adelantando las diferentes etapas conciliatorias conforme a la normativa aplicable y elaborando los informes y reportes requeridos.</t>
  </si>
  <si>
    <t>REYES CHAMORRO ELIANA FERNANDA</t>
  </si>
  <si>
    <t>03_121</t>
  </si>
  <si>
    <t>03_121 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t>
  </si>
  <si>
    <t>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t>
  </si>
  <si>
    <t xml:space="preserve">NANCY PAOLA CARREÑO </t>
  </si>
  <si>
    <t>03_122</t>
  </si>
  <si>
    <t>03_122 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t>
  </si>
  <si>
    <t xml:space="preserve">MARIA ALEJANDRA GARCIA CARDOSO </t>
  </si>
  <si>
    <t>03_123</t>
  </si>
  <si>
    <t>03_123 Prestar servicios profesionales como experto para apoyar a la Secretaría General en la revisión y acompañamiento de los procesos de contratación en las etapas precontractual, contractual y poscontractual, conforme a la normatividad vigente.</t>
  </si>
  <si>
    <t>Prestar servicios profesionales como experto para apoyar a la Secretaría General en la revisión y acompañamiento de los procesos de contratación en las etapas precontractual, contractual y poscontractual, conforme a la normatividad vigente.</t>
  </si>
  <si>
    <t>Monica Johana Hernandez</t>
  </si>
  <si>
    <t>03_124</t>
  </si>
  <si>
    <t xml:space="preserve">03_124 Prestar servicios profesionales especializados a la Secretaría General, en la  proyección y revisión de actos administrativos, así como en la atención de requerimientos internos y externos asignados, conforme a la normatividad vigente. </t>
  </si>
  <si>
    <t xml:space="preserve">Prestar servicios profesionales especializados a la Secretaría General, en la  proyección y revisión de actos administrativos, así como en la atención de requerimientos internos y externos asignados, conforme a la normatividad vigente. </t>
  </si>
  <si>
    <t>Milton Andrés Pinilla Cardenas</t>
  </si>
  <si>
    <t>03_125</t>
  </si>
  <si>
    <t>03_125 Prestar servicios profesionales para apoyar la gestión jurídica de la Secretaría General de manera transversal a sus grupos internos de trabajo atendiendo los requerimientos y trámites que le sean asignados.</t>
  </si>
  <si>
    <t>Prestar servicios profesionales para apoyar la gestión jurídica de la Secretaría General de manera transversal a sus grupos internos de trabajo atendiendo los requerimientos y trámites que le sean asignados.</t>
  </si>
  <si>
    <t>Jonathan Yesid Barreto Moreno</t>
  </si>
  <si>
    <t>03_126</t>
  </si>
  <si>
    <t>03_126 Prestar servicios profesionales especializados a la Secretaría General, para impulsar y proyectar las actuaciones disciplinarias en etapa de juzgamiento que sean asignadas,  conforme a la normatividad vigente.</t>
  </si>
  <si>
    <t>Prestar servicios profesionales especializados a la Secretaría General, para impulsar y proyectar las actuaciones disciplinarias en etapa de juzgamiento que sean asignadas,  conforme a la normatividad vigente.</t>
  </si>
  <si>
    <t>Camilo Garcia (disciplinario)</t>
  </si>
  <si>
    <t>03_127</t>
  </si>
  <si>
    <t>03_127 Prestar servicios profesionales a la Secretaría General para apoyar la optimización de sus procesos así como la consolidación de la información estratégica con el fin de fortalecer la eficiencia institucional.</t>
  </si>
  <si>
    <t>Prestar servicios profesionales a la Secretaría General para apoyar la optimización de sus procesos así como la consolidación de la información estratégica con el fin de fortalecer la eficiencia institucional.</t>
  </si>
  <si>
    <t>Maira Alejandra Sanchez Rojas</t>
  </si>
  <si>
    <t>80111614; 80111607</t>
  </si>
  <si>
    <t>03_128</t>
  </si>
  <si>
    <t>03_128 Prestar servicios a la Dirección Financiera  profesionales como experto para apoyo técnico, económico y estrategico en la formulación, análisis, seguimiento y evaluación de la gestión financiera, presupuestal y fiscal de la Superintendencia de Transporte, de confomidad con la norma vigente.</t>
  </si>
  <si>
    <t>JOSE FERNANDO BEDOYA HASBUN</t>
  </si>
  <si>
    <t>03_129</t>
  </si>
  <si>
    <t>03_129 Prestar servicios profesionales como experto al Grupo Interno de Trabajo de Talento Humano, para diseñar, implementar, ejecutar, acompañar y hacer seguimiento a planes, estrategias y actividades orientadas al fortalecimiento, mejora y sostenibilidad del clima laboral y el bienestar organizacional de los servidores de la entidad, de conformidad con los lineamientos institucionales, las políticas de gestión del talento humano y la normativa vigente aplicable.</t>
  </si>
  <si>
    <t>Prestar servicios profesionales como experto al Grupo Interno de Trabajo de Talento Humano, para diseñar, implementar, ejecutar, acompañar y hacer seguimiento a planes, estrategias y actividades orientadas al fortalecimiento, mejora y sostenibilidad del clima laboral y el bienestar organizacional de los servidores de la entidad, de conformidad con los lineamientos institucionales, las políticas de gestión del talento humano y la normativa vigente aplicable.</t>
  </si>
  <si>
    <t>Natalia Pino Garcia</t>
  </si>
  <si>
    <t>03_130</t>
  </si>
  <si>
    <t>03_130  Prestar servicios profesionales como experto en la Oficina Asesora Jurídica de la Superintendencia de Transporte, orientados al análisis, estructuración y emisión de conceptos técnicos y jurídicos relacionados con la formulación y revisión de proyectos de ley, decretos, acuerdos, resoluciones y demás actos administrativos que la entidad deba expedir, adoptar o proponer en el marco de sus competencias.</t>
  </si>
  <si>
    <t>Prestar servicios profesionales como experto en la Oficina Asesora Jurídica de la Superintendencia de Transporte, orientados al análisis, estructuración y emisión de conceptos técnicos y jurídicos relacionados con la formulación y revisión de proyectos de ley, decretos, acuerdos, resoluciones y demás actos administrativos que la entidad deba expedir, adoptar o proponer en el marco de sus competencias.</t>
  </si>
  <si>
    <t>Marcela del Pilar Sanchez Cruz</t>
  </si>
  <si>
    <t>03_131</t>
  </si>
  <si>
    <t>03_131 Prestar servicios profesionales al Grupo Interno de Trabajo de Talento Humano, ejerciendo acompañamiento psicológico en la ejecución del Sistema de Gestión de Salud y Seguridad en el Trabajo, de conformidad con la normatividad vigente y los lineamientos institucionales.</t>
  </si>
  <si>
    <t>Prestar servicios profesionales al Grupo Interno de Trabajo de Talento Humano, ejerciendo acompañamiento psicológico en la ejecución del Sistema de Gestión de Salud y Seguridad en el Trabajo, de conformidad con la normatividad vigente y los lineamientos institucionales.</t>
  </si>
  <si>
    <t>Rosalba Agudelo</t>
  </si>
  <si>
    <t>03_132</t>
  </si>
  <si>
    <t>03_132 Prestar servicios profesionales jurídicos, en la gestión y trámite de las actuaciones a cargo del Grupo Interno de Trabajo de Talento Humano, de conformidad con los lineamientos institucionales y la normatividad vigente.</t>
  </si>
  <si>
    <t>Prestar servicios profesionales jurídicos, en la gestión y trámite de las actuaciones a cargo del Grupo Interno de Trabajo de Talento Humano, de conformidad con los lineamientos institucionales y la normatividad vigente.</t>
  </si>
  <si>
    <t>Maria Paula Acevedo Tibavija</t>
  </si>
  <si>
    <t>03_133</t>
  </si>
  <si>
    <t>03_133 Prestar servicios profesionales a la Dirección Financiera de la Superintendencia de Transporte, para acompañar jurídicamente los asuntos financieros, presupuestales, contractuales y administrativos en el marco normativo vigente.</t>
  </si>
  <si>
    <t>Prestar servicios profesionales a la Dirección Financiera de la Superintendencia de Transporte, para acompañar jurídicamente los asuntos financieros, presupuestales, contractuales y administrativos en el marco normativo vigente.</t>
  </si>
  <si>
    <t>JUAN SEBASTIAN PORRAS</t>
  </si>
  <si>
    <t>03_134</t>
  </si>
  <si>
    <t>03_134 Prestar servicios profesionales como experto a la Superintendencia de Transporte, para impulsar y acompañar  la implementación del sistema de vigilancia para los programas especiales y los factores de interes general.</t>
  </si>
  <si>
    <t>Prestar servicios profesionales como experto a la Superintendencia de Transporte, para impulsar y acompañar  la implementación del sistema de vigilancia para los programas especiales y los factores de interes general.</t>
  </si>
  <si>
    <t>JUDITH ASTRID ANTOLINEZ AMAYA</t>
  </si>
  <si>
    <t>03_136</t>
  </si>
  <si>
    <t>03_136 Prestar Servicios Profesionales como experto a la Dirección Administrativa para revisión, seguimiento, consolidación y control de legalidad de las actividades relacionadas con la gestión contractual de conformidad con la normativa vigente</t>
  </si>
  <si>
    <t>Prestar Servicios Profesionales como experto a la Dirección Administrativa para revisión, seguimiento, consolidación y control de legalidad de las actividades relacionadas con la gestión contractual de conformidad con la normativa vigente</t>
  </si>
  <si>
    <t>Yurani Katherin Montaña Poveda </t>
  </si>
  <si>
    <t>03_137</t>
  </si>
  <si>
    <t>03_137 Prestar Servicios Profesionales como experto a la Dirección Administrativa en la identificación y mitigación de riesgos legales asociados a los procesos administrativos en el marco normativo vigente</t>
  </si>
  <si>
    <t>Prestar Servicios Profesionales como experto a la Dirección Administrativa en la identificación y mitigación de riesgos legales asociados a los procesos administrativos en el marco normativo vigente</t>
  </si>
  <si>
    <t>Orley Mauricio Aguirre Obando</t>
  </si>
  <si>
    <t>03_138</t>
  </si>
  <si>
    <t>03_138 Prestar servicios profesionales en la Dirección Administrativa y el GIT de Gestión Documental para apoyar los procesos operativos, administrativos y técnicos en el fortalecimiento del Sistema de Gestión Documental Electrónico de Archivo</t>
  </si>
  <si>
    <t>Eliana Carolina Villalba Aguilera</t>
  </si>
  <si>
    <t>03_139</t>
  </si>
  <si>
    <t>03_139 Prestar servicios profesionales para apoyar a la Dirección Administrativa en el seguimiento y gestión de la asignación de los recursos físicos de la Superintendencia de Transporte</t>
  </si>
  <si>
    <t>Prestar servicios profesionales para apoyar a la Dirección Administrativa en el seguimiento y gestión de la asignación de los recursos físicos de la Superintendencia de Transporte</t>
  </si>
  <si>
    <t>Yina Jaisela Benavidez</t>
  </si>
  <si>
    <t>04 Prestar servicios técnicos especializados en la Delegatura de Puertos apoyando la gestión de actividades en la validación de aspectos tecnológicos relacionados con la actividad portuaria.</t>
  </si>
  <si>
    <t>Prestar servicios técnicos especializados en la Delegatura de Puertos apoyando la gestión de actividades en la validación de aspectos tecnológicos relacionados con la actividad portuaria.</t>
  </si>
  <si>
    <t>Días</t>
  </si>
  <si>
    <t>BYS</t>
  </si>
  <si>
    <t>SGD PLUS</t>
  </si>
  <si>
    <t>05 Implementar las mejoras operativas, tecnológicas, metodológicas y normativas identificadas por la Entidad en relación con los sujetos sometidos a inspección, vigilancia y control, así como en la aplicación de la metodología de la contribución especial de vigilancia, mediante un acompañamiento integral de carácter jurídico, financiero, económico y técnico, orientado a la ampliación del universo de vigilados, el fortalecimiento de la eficiencia administrativa y el análisis, ajuste y actualización de los instrumentos jurídicos y normativos.</t>
  </si>
  <si>
    <t>Implementar las mejoras operativas, tecnológicas, metodológicas y normativas identificadas por la Entidad en relación con los sujetos sometidos a inspección, vigilancia y control, así como en la aplicación de la metodología de la contribución especial de vigilancia, mediante un acompañamiento integral de carácter jurídico, financiero, económico y técnico, orientado a la ampliación del universo de vigilados, el fortalecimiento de la eficiencia administrativa y el análisis, ajuste y actualización de los instrumentos jurídicos y normativos.</t>
  </si>
  <si>
    <t>Servicios tecnológicos</t>
  </si>
  <si>
    <t>Adquisición de hardware y repotencialización de la plataforma tecnológica</t>
  </si>
  <si>
    <t>C-2499-0600-2-51102D-2499067-02</t>
  </si>
  <si>
    <t>ADQUIS. DE BYS - SERVICIOS TECNOLÓGICOS - MEJORAMIENTO DE LA GESTIÓN Y CAPACIDAD INSTITUCIONAL PARA LA SUPERVISIÓN INTEGRAL A LOS VIGILADOS A NIVEL NACIONAL</t>
  </si>
  <si>
    <t>93151501; 93151510; 93151605</t>
  </si>
  <si>
    <t>06</t>
  </si>
  <si>
    <t>06 Aunar esfuerzos técnicos,administrativos y financieros entre laSuperintendencia de Transporte y laAgencia Nacional Digital – AND, paraimplementar la Fase II del proyectoinstitucional de ciberseguridad, orientada alfortalecimiento integral de la gestión deseguridad digital de la Entidad, mediante laadopción y puesta en operación delineamientos, controles, procedimientos,capacidades y transferencia deconocimiento que permitan proteger losactivos de información, fortalecer laresiliencia tecnológica institucional yasegurar la prevención, detección,respuesta y recuperación frente a riesgos yamenazas cibernéticas, en concordanciacon los resultados del diagnóstico y el plande mejoramiento definidos en la Fase I.</t>
  </si>
  <si>
    <t>Aunar esfuerzos técnicos,administrativos y financieros entre laSuperintendencia de Transporte y laAgencia Nacional Digital – AND, paraimplementar la Fase II del proyectoinstitucional de ciberseguridad, orientada alfortalecimiento integral de la gestión deseguridad digital de la Entidad, mediante laadopción y puesta en operación delineamientos, controles, procedimientos,capacidades y transferencia deconocimiento que permitan proteger losactivos de información, fortalecer laresiliencia tecnológica institucional yasegurar la prevención, detección,respuesta y recuperación frente a riesgos yamenazas cibernéticas, en concordanciacon los resultados del diagnóstico y el plande mejoramiento definidos en la Fase I.</t>
  </si>
  <si>
    <t>Contar con servicios informáticos conexos</t>
  </si>
  <si>
    <t>52161505; 43211509; 43211508; 45121500; 45111616; 43191501; 52161505</t>
  </si>
  <si>
    <t>07</t>
  </si>
  <si>
    <t xml:space="preserve">07 Prestar el servicio de mantenimiento preventivo y correctivo con el suministro de repuestos para los vehículos que integren el parque automotor de la Superintendencia de Transporte </t>
  </si>
  <si>
    <t xml:space="preserve">Prestar el servicio de mantenimiento preventivo y correctivo con el suministro de repuestos para los vehículos que integren el parque automotor de la Superintendencia de Transporte </t>
  </si>
  <si>
    <t>SELECCIÓN ABREVIADA - ACUERDO MARCO</t>
  </si>
  <si>
    <t>A-02-02-02-008-007</t>
  </si>
  <si>
    <t>SERVICIOS DE MANTENIMIENTO, REPARACIÓN E INSTALACIÓN (EXCEPTO SERVICIOS DE CONSTRUCCIÓN)</t>
  </si>
  <si>
    <t>78181500; 25172600; 25172000; 25171700</t>
  </si>
  <si>
    <t>08</t>
  </si>
  <si>
    <t>08 Adquisición de elementos de papelería y útiles de oficina para las dependencias de la Supertransporte</t>
  </si>
  <si>
    <t>Adquisición de elementos de papelería y útiles de oficina para las dependencias de la Supertransporte</t>
  </si>
  <si>
    <t>FEBRERO</t>
  </si>
  <si>
    <t>SELECCIÓN ABREVIADA - SUBASTA INVERSA</t>
  </si>
  <si>
    <t>A-02-02-01-003-002</t>
  </si>
  <si>
    <t>PASTA O PULPA, PAPEL Y PRODUCTOS DE PAPEL; IMPRESOS Y ARTÍCULOS SIMILARES</t>
  </si>
  <si>
    <t>441215; 441216; 441217; 441218; 441220; 441221; 441116; 441115; 441118; 141115; 141114</t>
  </si>
  <si>
    <t>09</t>
  </si>
  <si>
    <t>09 Mantenimiento y recarga de los extintores de la Superintendencia de Transporte</t>
  </si>
  <si>
    <t>Mantenimiento y recarga de los extintores de la Superintendencia de Transporte</t>
  </si>
  <si>
    <t>NOVIEMBRE</t>
  </si>
  <si>
    <t>Mínima cuantía</t>
  </si>
  <si>
    <t>46191601; 72101509</t>
  </si>
  <si>
    <t>10</t>
  </si>
  <si>
    <t>10 Prestación de servicios de publicación en el Diario Oficial de la Imprenta Nacional de Colombia de los actos administrativos expedidos por la Superintendencia de Transporte que legalmente lo requiera</t>
  </si>
  <si>
    <t>Prestación de servicios de publicación en el Diario Oficial de la Imprenta Nacional de Colombia de los actos administrativos expedidos por la Superintendencia de Transporte que legalmente lo requiera</t>
  </si>
  <si>
    <t>JUNIO</t>
  </si>
  <si>
    <t>IMPRENTA NACIONAL DE COLOMBIA</t>
  </si>
  <si>
    <t>Hasta el 31/07/2026</t>
  </si>
  <si>
    <t>11</t>
  </si>
  <si>
    <t>11 Adquisición de dispositivos de sistema de posicionamiento global - GPS para el parque automotor de la superintendencia de transporte y la prestación del servicio de monitoreo</t>
  </si>
  <si>
    <t>Adquisición de dispositivos de sistema de posicionamiento global - GPS para el parque automotor de la superintendencia de transporte y la prestación del servicio de monitoreo</t>
  </si>
  <si>
    <t>32101656; 43221722; 25173107</t>
  </si>
  <si>
    <t>12</t>
  </si>
  <si>
    <t>12 Contratar las pólizas de seguros que amparen los intereses patrimoniales actuales y futuros, así como los bienes de propiedad de la superintendencia de transporte, que estén bajo su responsabilidad y custodia, y aquellos que sean adquiridos para desarrollar las funciones inherentes a su actividad y cualquier otra póliza de seguros que requiera la entidad en virtud de disposición legal o contractual y soat para vehículos de propiedad de la supertransporte</t>
  </si>
  <si>
    <t>Contratar las pólizas de seguros que amparen los intereses patrimoniales actuales y futuros, así como los bienes de propiedad de la superintendencia de transporte, que estén bajo su responsabilidad y custodia, y aquellos que sean adquiridos para desarrollar las funciones inherentes a su actividad y cualquier otra póliza de seguros que requiera la entidad en virtud de disposición legal o contractual y soat para vehículos de propiedad de la supertransporte</t>
  </si>
  <si>
    <t>SEPTIEMBRE</t>
  </si>
  <si>
    <t>SELECCIÓN ABREVIADA - MENOR CUANTIA</t>
  </si>
  <si>
    <t>A-02-02-02-007-001</t>
  </si>
  <si>
    <t>SERVICIOS FINANCIEROS Y SERVICIOS CONEXOS</t>
  </si>
  <si>
    <t>13</t>
  </si>
  <si>
    <t>13 Contratar el servicio de transporte para los funcionarios de la Superintendencia de Transporte</t>
  </si>
  <si>
    <t>Contratar el servicio de transporte para los funcionarios de la Superintendencia de Transporte</t>
  </si>
  <si>
    <t>A-02-02-02-006-004</t>
  </si>
  <si>
    <t>SERVICIOS DE TRANSPORTE DE PASAJEROS</t>
  </si>
  <si>
    <t>14</t>
  </si>
  <si>
    <t>14 Entregar a título de arrendamiento debidamente dotadas las oficinas, locales y parqueaderos, de acuerdo con el alcance del objeto, del inmueble para el funcionamiento de la sede principal de la Superintendencia de Transporte</t>
  </si>
  <si>
    <t>Entregar a título de arrendamiento debidamente dotadas las oficinas, locales y parqueaderos, de acuerdo con el alcance del objeto, del inmueble para el funcionamiento de la sede principal de la Superintendencia de Transporte</t>
  </si>
  <si>
    <t>JULIO</t>
  </si>
  <si>
    <t>A-02-02-02-007-002</t>
  </si>
  <si>
    <t>SERVICIOS INMOBILIARIOS</t>
  </si>
  <si>
    <t>SOLINOFF CORPORATION SAS</t>
  </si>
  <si>
    <t>Hasta el 24/07/2026</t>
  </si>
  <si>
    <t>15</t>
  </si>
  <si>
    <t>15 Suministrar el combustible (gasolina corriente, gasolina extra y diesel - ACPM), para el funcionamiento del parque automotor de la Superintendencia de Transporte, con el fin de garantizar el cabal cumplimiento de las actividades propias de la Entidad</t>
  </si>
  <si>
    <t>Suministrar el combustible (gasolina corriente, gasolina extra y diesel - ACPM), para el funcionamiento del parque automotor de la Superintendencia de Transporte, con el fin de garantizar el cabal cumplimiento de las actividades propias de la Entidad</t>
  </si>
  <si>
    <t>A-02-02-01-003-003</t>
  </si>
  <si>
    <t>PRODUCTOS DE HORNOS DE COQUE; PRODUCTOS DE REFINACIÓN DE PETRÓLEO Y COMBUSTIBLE NUCLEAR</t>
  </si>
  <si>
    <t>ORGANIZACION TERPEL SA</t>
  </si>
  <si>
    <t>Hasta el 30/06/2026</t>
  </si>
  <si>
    <t>15101505; 15101506</t>
  </si>
  <si>
    <t>16</t>
  </si>
  <si>
    <t>16 Prestar el servicio integral de vigilancia y seguridad privada en las modalidades que se requieran, con armas y sin armas de fuego, con medio de apoyo humano y tecnológico, para los funcionarios, usuarios, bienes e inmuebles en las sedes de la Superintendencia de Transporte y en las que llegare a ser responsable la entidad</t>
  </si>
  <si>
    <t>Prestar el servicio integral de vigilancia y seguridad privada en las modalidades que se requieran, con armas y sin armas de fuego, con medio de apoyo humano y tecnológico, para los funcionarios, usuarios, bienes e inmuebles en las sedes de la Superintendencia de Transporte y en las que llegare a ser responsable la entidad</t>
  </si>
  <si>
    <t>MARZO</t>
  </si>
  <si>
    <t>LICITACION PUBLICA</t>
  </si>
  <si>
    <t>SEGURIDAD ACROPOLIS LIMITADA</t>
  </si>
  <si>
    <t>46171619; 92121504; 92121701</t>
  </si>
  <si>
    <t>17</t>
  </si>
  <si>
    <t>17 Adquisición del servicio integral de Aseo y Cafetería para las instalaciones de la Superintendencia de Transporte, de acuerdo con las especificaciones y necesidades de la entidad</t>
  </si>
  <si>
    <t>Adquisición del servicio integral de Aseo y Cafetería para las instalaciones de la Superintendencia de Transporte, de acuerdo con las especificaciones y necesidades de la entidad</t>
  </si>
  <si>
    <t>A-02-02-02-006-003
A-02-02-02-008-005</t>
  </si>
  <si>
    <t>ALOJAMIENTO; SERVICIOS DE SUMINISTROS DE COMIDAS Y BEBIDAS
SERVICIOS DE SOPORTE</t>
  </si>
  <si>
    <t>ASECOLBAS LIMITADA</t>
  </si>
  <si>
    <t>hasta el 28/02/2026</t>
  </si>
  <si>
    <t>90101700; 76111501</t>
  </si>
  <si>
    <t xml:space="preserve">18 Entregar a título de arrendamiento un espacio físico para el funcionamiento del archivo de gestión y central de la Superintendencia de Transporte </t>
  </si>
  <si>
    <t xml:space="preserve">Entregar a título de arrendamiento un espacio físico para el funcionamiento del archivo de gestión y central de la Superintendencia de Transporte </t>
  </si>
  <si>
    <t>GESTION INTELIGENTE DE PROCESOS SAS</t>
  </si>
  <si>
    <t>Inversión-Funcionamiento</t>
  </si>
  <si>
    <t>19 Suministrar tiquetes aéreos en rutas nacionales e internacionales para cubrir el desplazamiento de los servidores públicos y contratistas, requeridos para el desarrollo de las actividades propias de la misión la superintendencia de transporte</t>
  </si>
  <si>
    <t>Suministrar tiquetes aéreos en rutas nacionales e internacionales para cubrir el desplazamiento de los servidores públicos y contratistas, requeridos para el desarrollo de las actividades propias de la misión la superintendencia de transporte</t>
  </si>
  <si>
    <t>Mejoramiento de la gestión y capacidad institucional para la supervisión integral a los vigilados a nivel nacional y Fortalecimiento a la supervisión integral a los vigilados a nivel nacional</t>
  </si>
  <si>
    <t>Servicio de Implementación Sistemas de Gestión y Servicio de Supervisión</t>
  </si>
  <si>
    <t>Implementar procesos y procedimientos y Realizar acciones de auditoria y control</t>
  </si>
  <si>
    <t>C-2499-0600-2-51102D-2499060-02
C-2410-0600-3-51102D-2410002-02
A-02-02-02-006-004</t>
  </si>
  <si>
    <t>ADQUIS DE BYS - SERVICIO DE IMPLEMENTACIÓN SISTEMAS DE GESTIÓN - MEJORAMIENTO DE LA GESTIÓN Y CAPACIDAD INSTITUCIONAL PARA LA SUPERVISIÓN INTEGRAL A LOS VIGILADOS A NIVEL  NACIONAL
ADQUIS DE BYS - SERVICIO DE SUPERVISIÓN EN EL CUMPLIMIENTO DE LOS REQUISITOS EN EL SECTOR TRANSPORTE - FORTALECIMIENTO A LA SUPERVISIÓN INTEGRAL A LOS VIGILADOS A NIVEL  NACIONAL
SERVICIOS DE TRANSPORTE DE PASAJEROS</t>
  </si>
  <si>
    <t>78111500; 78111502; 90121603; 90121502</t>
  </si>
  <si>
    <t>20 Aunar esfuerzos técnicos, administrativos y financieros en el proceso de transformación digital de la Superintendencia de Transporte, mediante digitalización y descripción de metadatos; desarrollo del sistema SGDEA, y la parametrización e implementación de una solución tecnológica de planificación de recursos empresariales (ERP), con el fin de fortalecer la gestión documental, administrativa, financiera y operativa de la entidad</t>
  </si>
  <si>
    <t>Aunar esfuerzos técnicos, administrativos y financieros en el proceso de transformación digital de la Superintendencia de Transporte, mediante digitalización y descripción de metadatos; desarrollo del sistema SGDEA, y la parametrización e implementación de una solución tecnológica de planificación de recursos empresariales (ERP), con el fin de fortalecer la gestión documental, administrativa, financiera y operativa de la entidad</t>
  </si>
  <si>
    <t>43231505; 43231508; 43231513;  81111507; 81112222; 80101507; 80161500;  80111600; 81112000</t>
  </si>
  <si>
    <t>21 Prestación de servicios logísticos para la organización y ejecución de eventos conmemorativos y actividades de divulgación lideradas por la Superintendencia de Transporte, incluyendo la gestión de espacios, recursos técnicos, apoyo operativo y demás requerimientos necesarios para el desarrollo adecuado de dichas actividades</t>
  </si>
  <si>
    <t>Prestación de servicios logísticos para la organización y ejecución de eventos conmemorativos y actividades de divulgación lideradas por la Superintendencia de Transporte, incluyendo la gestión de espacios, recursos técnicos, apoyo operativo y demás requerimientos necesarios para el desarrollo adecuado de dichas actividades</t>
  </si>
  <si>
    <t>A-02-02-02-008-001</t>
  </si>
  <si>
    <t>SERVICIOS DE APOYO A LA GESTIÓN</t>
  </si>
  <si>
    <t>80111603; 80141902; 82101504; 82101601; 82101602; 82101603; 82101801; 83121701; 83121702; 83121703; 90101603; 90111500; 90111501; 90111603; 90121502</t>
  </si>
  <si>
    <t>22 Prestar servicios de Centro de Contacto, para soporte al Sistema Nacional de Supervisión al Transporte VIGIA, al Sistema Consola TAUX y al Sistema de Gestión Documental en los procedimientos de recepción, distribución (clasificación y asignación) de comunicaciones oficiales y de aquellos que sean inherentes a la prestación oportuna a los vigilados, ciudadanos y grupos de valor de la Superintendencia de Transporte.</t>
  </si>
  <si>
    <t>Prestar servicios de Centro de Contacto, para soporte al Sistema Nacional de Supervisión al Transporte VIGIA, al Sistema Consola TAUX y al Sistema de Gestión Documental en los procedimientos de recepción, distribución (clasificación y asignación) de comunicaciones oficiales y de aquellos que sean inherentes a la prestación oportuna a los vigilados, ciudadanos y grupos de valor de la Superintendencia de Transporte.</t>
  </si>
  <si>
    <t>Dirección Administrativa -GIT Relacionamiento con el Ciudadano</t>
  </si>
  <si>
    <t>HEIMCORE S.A.S</t>
  </si>
  <si>
    <t>Hasta el 31/03/2026</t>
  </si>
  <si>
    <t>83111507; 43231501; 
80161503</t>
  </si>
  <si>
    <t>23 Prestar los servicios postales a la Superintendencia de Transporte incluyendo la recolección, devolución, admisión, curso y entrega de la correspondencia física y electrónica generada por la entidad.</t>
  </si>
  <si>
    <t>Prestar los servicios postales a la Superintendencia de Transporte incluyendo la recolección, devolución, admisión, curso y entrega de la correspondencia física y electrónica generada por la entidad.</t>
  </si>
  <si>
    <t>A-02-02-02-006-008</t>
  </si>
  <si>
    <t>SERVICIOS POSTALES Y DE MENSAJERÍA</t>
  </si>
  <si>
    <t>Dirección Administrativa - Gestión Documental</t>
  </si>
  <si>
    <t>SERVICIOS POSTALES NACIONALES S.A.S</t>
  </si>
  <si>
    <t>24 Prestación de servicios de capacitación para actualizar y/o fortalecer las habilidades y conocimientos de las y los servidores públicos de la Superintendencia de Transporte a través de programas de formación, en cumplimiento de lo dispuesto en el Plan Institucional de Capacitación - PIC para la vigencia 2026.</t>
  </si>
  <si>
    <t>Prestación de servicios de capacitación para actualizar y/o fortalecer las habilidades y conocimientos de las y los servidores públicos de la Superintendencia de Transporte a través de programas de formación, en cumplimiento de lo dispuesto en el Plan Institucional de Capacitación - PIC para la vigencia 2026.</t>
  </si>
  <si>
    <t>A-02-02-02-009-002</t>
  </si>
  <si>
    <t>SERVICIOS DE EDUCACIÓN</t>
  </si>
  <si>
    <t>UNIVERSIDAD NACIONAL DE COLOMBIA</t>
  </si>
  <si>
    <t>25 Prestación de servicios de apoyo a la gestión para el desarrollo del programa de Bienestar Social e Incentivos, Clima Organizacional, Seguridad y Salud en el Trabajo - SGSST, para los servidores de la Superintendencia de Transporte.</t>
  </si>
  <si>
    <t>Prestación de servicios de apoyo a la gestión para el desarrollo del programa de Bienestar Social e Incentivos, Clima Organizacional, Seguridad y Salud en el Trabajo - SGSST, para los servidores de la Superintendencia de Transporte.</t>
  </si>
  <si>
    <t>A-02-02-02-009-006
A-02-02-02-009-003</t>
  </si>
  <si>
    <t>SERVICIOS RECREATIVOS, CULTURALES Y DEPORTIVOS
SERVICIOS PARA EL CUIDADO DE LA SALUD HUMANA Y SERVICIOS SOCIALES</t>
  </si>
  <si>
    <t>CAJA DE COMPENSACION FAMILIAR COMPENSAR</t>
  </si>
  <si>
    <t>26 Adquisición de las dotaciones de vestuario y calzado para las y los servidores públicos de la Superintendencia de Transporte con derecho a ella, de acuerdo con la normatividad vigente, para el año 2026.</t>
  </si>
  <si>
    <t>Adquisición de las dotaciones de vestuario y calzado para las y los servidores públicos de la Superintendencia de Transporte con derecho a ella, de acuerdo con la normatividad vigente, para el año 2026.</t>
  </si>
  <si>
    <t>Selección abreviada subasta inversa</t>
  </si>
  <si>
    <t>A-02-02-01-002-008</t>
  </si>
  <si>
    <t>DOTACIÓN (PRENDAS DE VESTIR Y CALZADO)</t>
  </si>
  <si>
    <t>27 Prestación del servicio de área protegida para servidores(as) públicos(as), contratistas y visitantes de la Superintendencia de Transporte.</t>
  </si>
  <si>
    <t>Prestación del servicio de área protegida para servidores(as) públicos(as), contratistas y visitantes de la Superintendencia de Transporte.</t>
  </si>
  <si>
    <t>A-02-02-02-009-003</t>
  </si>
  <si>
    <t>SERVICIOS PARA EL CUIDADO DE LA SALUD HUMANA Y SERVICIOS SOCIALES</t>
  </si>
  <si>
    <t>28 Adquisición de elementos de protección personal y otros elementos para los(las) colaboradores de la Superintendencia de Transporte</t>
  </si>
  <si>
    <t>Adquisición de elementos de protección personal y otros elementos para los(las) colaboradores de la Superintendencia de Transporte</t>
  </si>
  <si>
    <t>A-02-02-01-002-007
A-02-02-01-002-008
A-02-02-01-002-006
A-02-02-01-004-005
A-02-02-01-004-006
A-02-02-01-003-005
A-02-02-01-004-003
A-02-02-01-003-006
A-02-02-01-004-008
A-02-02-01-004-007
A-02-02-01-004-002
A-02-02-01-002-007</t>
  </si>
  <si>
    <t>ARTÍCULOS TEXTILES (EXCEPTO PRENDAS DE VESTIR)
DOTACIÓN (PRENDAS DE VESTIR Y CALZADO)
HILADOS E HILOS; TEJIDOS DE FIBRAS TEXTILES INCLUSO AFELPADOS
MAQUINARIA DE OFICINA, CONTABILIDAD E INFORMÁTICA
MAQUINARIA Y APARATOS ELÉCTRICOS
OTROS PRODUCTOS QUÍMICOS; FIBRAS ARTIFICIALES (O FIBRAS INDUSTRIALES HECHAS POR EL HOMBRE)
MAQUINARIA PARA USO GENERAL
PRODUCTOS DE CAUCHO Y PLÁSTICO
APARATOS MÉDICOS, INSTRUMENTOS ÓPTICOS Y DE PRECISIÓN, RELOJES
EQUIPO Y APARATOS DE RADIO, TELEVISIÓN Y COMUNICACIONES
PRODUCTOS METÁLICOS ELABORADOS (EXCEPTO MAQUINARIA Y EQUIPO)
ARTÍCULOS TEXTILES (EXCEPTO PRENDAS DE VESTIR)</t>
  </si>
  <si>
    <t>118 Se incluye para prendas institucionales)</t>
  </si>
  <si>
    <t>29 Prestar servicios profesionales especializados para la implementación y documentación del mapa de procesos propuesto en el estudio de rediseño institucional de la Superintendencia de Transporte, respecto de los procesos priorizados por la Oficina Asesora de Planeación.</t>
  </si>
  <si>
    <t>Prestar servicios profesionales especializados para la implementación y documentación del mapa de procesos propuesto en el estudio de rediseño institucional de la Superintendencia de Transporte, respecto de los procesos priorizados por la Oficina Asesora de Planeación.</t>
  </si>
  <si>
    <t>30 Prestar servicios profesionales especializados para la ejecución de la auditoría interna de calidad del proceso de Direccionamiento Estratégico de la Superintendencia de Transporte, orientada a la verificación del cumplimiento de los requisitos establecidos en la Norma ISO 9001:2015, como insumo para el proceso de certificación</t>
  </si>
  <si>
    <t>Prestar servicios profesionales especializados para la ejecución de la auditoría interna de calidad del proceso de Direccionamiento Estratégico de la Superintendencia de Transporte, orientada a la verificación del cumplimiento de los requisitos establecidos en la Norma ISO 9001:2015, como insumo para el proceso de certificación</t>
  </si>
  <si>
    <t>Auditor Interno</t>
  </si>
  <si>
    <t>80101504; 84111603</t>
  </si>
  <si>
    <t>31 Prestar servicios profesionales especializados para realizar la auditoría de certificación del proceso de Direccionamiento Estratégico de la Superintendencia de Transporte conforme a los requisitos de la Norma ISO9001:2015</t>
  </si>
  <si>
    <t>Prestar servicios profesionales especializados para realizar la auditoría de certificación del proceso de Direccionamiento Estratégico de la Superintendencia de Transporte conforme a los requisitos de la Norma ISO9001:2015</t>
  </si>
  <si>
    <t>Bureau Veritas</t>
  </si>
  <si>
    <t>32 Adquisición e implementación de una herramienta tecnológica para consultas de listas restrictivas y vinculantes, para la gestión integral de riesgos de lavado de activos, financiación del terrorismo y financiación de la proliferación de armas de destrucción masiva, en el marco del  "SIGRIP" de la Superintendencia de Transporte.</t>
  </si>
  <si>
    <t>Adquisición e implementación de una herramienta tecnológica para consultas de listas restrictivas y vinculantes, para la gestión integral de riesgos de lavado de activos, financiación del terrorismo y financiación de la proliferación de armas de destrucción masiva, en el marco del  "SIGRIP" de la Superintendencia de Transporte.</t>
  </si>
  <si>
    <t>33 Prestar servicios de apoyo a la gestión para la ejecución de actuaciones administrativas y operativas encaminadas a la recuperación de la cartera a favor de la Superintendencia de Transporte</t>
  </si>
  <si>
    <t>Prestar servicios de apoyo a la gestión para la ejecución de actuaciones administrativas y operativas encaminadas a la recuperación de la cartera a favor de la Superintendencia de Transporte</t>
  </si>
  <si>
    <t>34 Contratar la adquisición, arrendamiento o leasing de bienes y servicios tecnológicos, incluidos equipos de cómputo y periféricos, para la Superintendencia de Transporte.</t>
  </si>
  <si>
    <t>Contratar la adquisición, arrendamiento o leasing de bienes y servicios tecnológicos, incluidos equipos de cómputo y periféricos, para la Superintendencia de Transporte.</t>
  </si>
  <si>
    <t>A-02-02-01-004-005</t>
  </si>
  <si>
    <t>MAQUINARIA DE OFICINA, CONTABILIDAD E INFORMÁTICA</t>
  </si>
  <si>
    <t>35 Fortalecer la infraestructura institucional_x000D_de la Superintendencia de Transporte,_x000D_mediante el aprovisionamiento de_x000D_capacidades tecnológicas, orientadas a la_x000D_implementación de las estrategias de_x000D_transformación digital, la optimización de los_x000D_procesos misionales y administrativos, la_x000D_facilitación del uso y apropiación de_x000D_herramientas tecnológicas y la garantía de_x000D_la disponibilidad, movilidad y capacidad_x000D_operativa requeridas para el desarrollo de_x000D_las funciones de inspección, vigilancia y_x000D_control, así como para la atención eficiente_x000D_a los ciudadanos y vigilados.</t>
  </si>
  <si>
    <t>Fortalecer la infraestructura institucionalde la Superintendencia de Transporte,mediante el aprovisionamiento decapacidades tecnológicas, orientadas a laimplementación de las estrategias detransformación digital, la optimización de losprocesos misionales y administrativos, lafacilitación del uso y apropiación deherramientas tecnológicas y la garantía dela disponibilidad, movilidad y capacidadoperativa requeridas para el desarrollo delas funciones de inspección, vigilancia ycontrol, así como para la atención eficientea los ciudadanos y vigilados.</t>
  </si>
  <si>
    <t>80101507; 93151508; 93151512; 93151505; 45121500; 46151600; 81111500</t>
  </si>
  <si>
    <t>36 Adquirir la suscripción del licenciamiento de productos y servicios de Microsoft para la Superintendencia de Transporte, conforme a las especificaciones técnicas, condiciones de uso y normatividad vigente.</t>
  </si>
  <si>
    <t>Adquirir la suscripción del licenciamiento de productos y servicios de Microsoft para la Superintendencia de Transporte, conforme a las especificaciones técnicas, condiciones de uso y normatividad vigente.</t>
  </si>
  <si>
    <t>AGOSTO</t>
  </si>
  <si>
    <t>Acuerdo Marco de Precios</t>
  </si>
  <si>
    <t>A-02-02-01-004-007</t>
  </si>
  <si>
    <t>EQUIPO Y APARATOS DE RADIO, TELEVISIÓN Y COMUNICACIONES</t>
  </si>
  <si>
    <t>81112500;43232300;43232200;43231500;43232400</t>
  </si>
  <si>
    <t>37 Renovar el soporte, mantenimiento y las actualizaciones del licenciamiento de los productos y servicios de Oracle utilizados por la Superintendencia de Transporte, conforme a las condiciones técnicas, contractuales y a la normatividad vigente, garantizando la continuidad, seguridad y disponibilidad de la plataforma tecnológica institucional.</t>
  </si>
  <si>
    <t>Renovar el soporte, mantenimiento y las actualizaciones del licenciamiento de los productos y servicios de Oracle utilizados por la Superintendencia de Transporte, conforme a las condiciones técnicas, contractuales y a la normatividad vigente, garantizando la continuidad, seguridad y disponibilidad de la plataforma tecnológica institucional.</t>
  </si>
  <si>
    <t>MAYO</t>
  </si>
  <si>
    <t>Selección Abreviada</t>
  </si>
  <si>
    <t>81112501;81112209;81111805</t>
  </si>
  <si>
    <t>38 Prestar el servicio de mantenimiento y soporte del Sistema de Información y Gestión del Empleo Público (SIGEP) para la Superintendencia de Transporte, conforme a las condiciones técnicas, operativas y a la normatividad vigente, garantizando su continuidad, disponibilidad y correcto funcionamiento.</t>
  </si>
  <si>
    <t>Prestar el servicio de mantenimiento y soporte del Sistema de Información y Gestión del Empleo Público (SIGEP) para la Superintendencia de Transporte, conforme a las condiciones técnicas, operativas y a la normatividad vigente, garantizando su continuidad, disponibilidad y correcto funcionamiento.</t>
  </si>
  <si>
    <t>81112209;81111500</t>
  </si>
  <si>
    <t>39 Aunar esfuerzos técnicos,administrativos y financieros para estructurar, implementar, operar y mantener una solución integral de conectividad para la Superintendencia deTransporte, que garantice el acceso seguro, continuo y de calidad, mediante el aprovisionamiento de enlaces, equipos asociados, gestión y monitoreo, soportetécnico y mesa de ayuda, y mecanismos de continuidad y contingencia.</t>
  </si>
  <si>
    <t>Aunar esfuerzos técnicos,administrativos y financieros para estructurar, implementar, operar y mantener una solución integral de conectividad para la Superintendencia deTransporte, que garantice el acceso seguro, continuo y de calidad, mediante el aprovisionamiento de enlaces, equipos asociados, gestión y monitoreo, soportetécnico y mesa de ayuda, y mecanismos de continuidad y contingencia.</t>
  </si>
  <si>
    <t>A-02-02-02-008-004</t>
  </si>
  <si>
    <t>SERVICIOS DE TELECOMUNICACIONES, TRANSMISIÓN Y SUMINISTRO DE INFORMACIÓN</t>
  </si>
  <si>
    <t>MEDIA COMMERCE PARTNERS S A S</t>
  </si>
  <si>
    <t>Hasta el 12/06/2026</t>
  </si>
  <si>
    <t>43222600; 81112100; 83121700</t>
  </si>
  <si>
    <t>40 Prestar el servicio de mantenimiento de los equipos de cómputo, comunicaciones, conectividad, redes, accesorios y periféricos, incluyendo una bolsa de repuestos, para la Superintendencia de Transporte, conforme a las condiciones técnicas y normatividad vigente.</t>
  </si>
  <si>
    <t>Prestar el servicio de mantenimiento de los equipos de cómputo, comunicaciones, conectividad, redes, accesorios y periféricos, incluyendo una bolsa de repuestos, para la Superintendencia de Transporte, conforme a las condiciones técnicas y normatividad vigente.</t>
  </si>
  <si>
    <t>81112200;81111800;81112300</t>
  </si>
  <si>
    <t>41 Renovar el soporte, mantenimiento y las actualizaciones del licenciamiento de la herramienta Chilkat Crypt para la Superintendencia de Transporte, garantizando su continuidad operativa, seguridad y compatibilidad tecnológica, conforme a las condiciones técnicas y normatividad vigente.</t>
  </si>
  <si>
    <t>Renovar el soporte, mantenimiento y las actualizaciones del licenciamiento de la herramienta Chilkat Crypt para la Superintendencia de Transporte, garantizando su continuidad operativa, seguridad y compatibilidad tecnológica, conforme a las condiciones técnicas y normatividad vigente.</t>
  </si>
  <si>
    <t>42 Prestar el servicio de mantenimiento de los sistemas de aire acondicionado de precisión, incluyendo una bolsa de repuestos, para la Superintendencia de Transporte, conforme a las condiciones técnicas y normatividad vigente.</t>
  </si>
  <si>
    <t>Prestar el servicio de mantenimiento de los sistemas de aire acondicionado de precisión, incluyendo una bolsa de repuestos, para la Superintendencia de Transporte, conforme a las condiciones técnicas y normatividad vigente.</t>
  </si>
  <si>
    <t>ABRIL</t>
  </si>
  <si>
    <t>AQSERV S A S</t>
  </si>
  <si>
    <t>40101700;72101500</t>
  </si>
  <si>
    <t>43 Renovar el soporte, mantenimiento y las actualizaciones del software de gestión de impresión de la Superintendencia de Transporte, garantizando su continuidad operativa y correcto funcionamiento, conforme a las condiciones técnicas y normatividad vigente.</t>
  </si>
  <si>
    <t>Renovar el soporte, mantenimiento y las actualizaciones del software de gestión de impresión de la Superintendencia de Transporte, garantizando su continuidad operativa y correcto funcionamiento, conforme a las condiciones técnicas y normatividad vigente.</t>
  </si>
  <si>
    <t>43201537;43231511;44101724</t>
  </si>
  <si>
    <t>44 Adquirir y renovar hardware y software, así como el soporte y actualización del licenciamiento de los productos y servicios de la solución de seguridad perimetral y en la nube de la Superintendencia de Transporte, conforme a las especificaciones técnicas, condiciones de seguridad y normatividad vigente.</t>
  </si>
  <si>
    <t>Adquirir y renovar hardware y software, así como el soporte y actualización del licenciamiento de los productos y servicios de la solución de seguridad perimetral y en la nube de la Superintendencia de Transporte, conforme a las especificaciones técnicas, condiciones de seguridad y normatividad vigente.</t>
  </si>
  <si>
    <t>43222500;81111800</t>
  </si>
  <si>
    <t>45 Prestar el servicio de soporte y mantenimiento de las UPS y gabinetes autocontenidos, incluyendo una bolsa de repuestos marca Legrand, para la Superintendencia de Transporte, conforme a las condiciones técnicas y normatividad vigente.</t>
  </si>
  <si>
    <t>Prestar el servicio de soporte y mantenimiento de las UPS y gabinetes autocontenidos, incluyendo una bolsa de repuestos marca Legrand, para la Superintendencia de Transporte, conforme a las condiciones técnicas y normatividad vigente.</t>
  </si>
  <si>
    <t>NKH ELECTRONICA S A S</t>
  </si>
  <si>
    <t>72151500;39121000</t>
  </si>
  <si>
    <t>46 Adquirir y renovar certificados digitales para personas jurídicas, firmas digitales y certificados SSL para la Superintendencia de Transporte, conforme a las especificaciones técnicas, estándares de seguridad y normatividad vigente.</t>
  </si>
  <si>
    <t>Adquirir y renovar certificados digitales para personas jurídicas, firmas digitales y certificados SSL para la Superintendencia de Transporte, conforme a las especificaciones técnicas, estándares de seguridad y normatividad vigente.</t>
  </si>
  <si>
    <t>81111800;81161500</t>
  </si>
  <si>
    <t>47 Renovar el licenciamiento de los productos y servicios asociados a los equipos tecnológicos de conectividad y redes de telecomunicaciones internas de la Superintendencia de Transporte, conforme a las especificaciones técnicas, condiciones operativas y normatividad vigente.</t>
  </si>
  <si>
    <t>Renovar el licenciamiento de los productos y servicios asociados a los equipos tecnológicos de conectividad y redes de telecomunicaciones internas de la Superintendencia de Transporte, conforme a las especificaciones técnicas, condiciones operativas y normatividad vigente.</t>
  </si>
  <si>
    <t>48 Renovar el licenciamiento de la plataforma e-Learning para la Superintendencia de Transporte, conforme a las especificaciones técnicas, condiciones de uso y normatividad vigente.</t>
  </si>
  <si>
    <t>Renovar el licenciamiento de la plataforma e-Learning para la Superintendencia de Transporte, conforme a las especificaciones técnicas, condiciones de uso y normatividad vigente.</t>
  </si>
  <si>
    <t>49 Fortalecer e implementar los servicios de infraestructura tecnológica en la nube de Microsoft para la Superintendencia de Transporte, conforme a las especificaciones técnicas, condiciones de seguridad y normatividad vigente.</t>
  </si>
  <si>
    <t>Fortalecer e implementar los servicios de infraestructura tecnológica en la nube de Microsoft para la Superintendencia de Transporte, conforme a las especificaciones técnicas, condiciones de seguridad y normatividad vigente.</t>
  </si>
  <si>
    <t>81112100;81112500</t>
  </si>
  <si>
    <t>50 Adquirir la suscripción del licenciamiento de productos y servicios de antivirus para la Superintendencia de Transporte, conforme a las especificaciones técnicas, estándares de seguridad y normatividad vigente.</t>
  </si>
  <si>
    <t>Adquirir la suscripción del licenciamiento de productos y servicios de antivirus para la Superintendencia de Transporte, conforme a las especificaciones técnicas, estándares de seguridad y normatividad vigente.</t>
  </si>
  <si>
    <t>81112500;43231500;43222600;43233200</t>
  </si>
  <si>
    <t>51 Fortalecer e implementar los servicios de infraestructura tecnológica en la nube de Oracle para la Superintendencia de Transporte, conforme a las especificaciones técnicas, condiciones de seguridad y normatividad vigente.</t>
  </si>
  <si>
    <t>Fortalecer e implementar los servicios de infraestructura tecnológica en la nube de Oracle para la Superintendencia de Transporte, conforme a las especificaciones técnicas, condiciones de seguridad y normatividad vigente.</t>
  </si>
  <si>
    <t>81112500;81112100</t>
  </si>
  <si>
    <t>52 Adquirir la suscripción del licenciamiento y renovar el soporte, mantenimiento y las actualizaciones de los productos y servicios de ArcGIS para la Superintendencia de Transporte, conforme a las especificaciones técnicas y normatividad vigente.</t>
  </si>
  <si>
    <t>Adquirir la suscripción del licenciamiento y renovar el soporte, mantenimiento y las actualizaciones de los productos y servicios de ArcGIS para la Superintendencia de Transporte, conforme a las especificaciones técnicas y normatividad vigente.</t>
  </si>
  <si>
    <t>44101724;43232300;43232200;43231500;43232400</t>
  </si>
  <si>
    <t>53 Adquirir y renovar el licenciamiento de los productos y servicios del sistema de copias de respaldo de la información de la Superintendencia de Transporte, conforme a las especificaciones técnicas, estándares de seguridad y normatividad vigente.</t>
  </si>
  <si>
    <t>Adquirir y renovar el licenciamiento de los productos y servicios del sistema de copias de respaldo de la información de la Superintendencia de Transporte, conforme a las especificaciones técnicas, estándares de seguridad y normatividad vigente.</t>
  </si>
  <si>
    <t>54 Renovar el soporte, mantenimiento y las actualizaciones del licenciamiento de la herramienta Scriptcase para la Superintendencia de Transporte, conforme a las especificaciones técnicas, condiciones de uso y normatividad vigente.</t>
  </si>
  <si>
    <t>Renovar el soporte, mantenimiento y las actualizaciones del licenciamiento de la herramienta Scriptcase para la Superintendencia de Transporte, conforme a las especificaciones técnicas, condiciones de uso y normatividad vigente.</t>
  </si>
  <si>
    <t>55 Adquirir la suscripción del licenciamiento de los productos y servicios de Adobe Acrobat Pro Teams para la Superintendencia de Transporte, conforme a las especificaciones técnicas, condiciones de uso y normatividad vigente.</t>
  </si>
  <si>
    <t>Adquirir la suscripción del licenciamiento de los productos y servicios de Adobe Acrobat Pro Teams para la Superintendencia de Transporte, conforme a las especificaciones técnicas, condiciones de uso y normatividad vigente.</t>
  </si>
  <si>
    <t>43232100;43232200</t>
  </si>
  <si>
    <t>56 Adquirir la suscripción del licenciamiento de los productos y servicios de Adobe Creative Cloud para la Superintendencia de Transporte, conforme a las especificaciones técnicas, condiciones de uso y normatividad vigente.</t>
  </si>
  <si>
    <t>Adquirir la suscripción del licenciamiento de los productos y servicios de Adobe Creative Cloud para la Superintendencia de Transporte, conforme a las especificaciones técnicas, condiciones de uso y normatividad vigente.</t>
  </si>
  <si>
    <t>57 Adquirir una solución XDR (Extended Detection and Response) para fortalecer la protección integral de la infraestructura tecnológica de la Entidad frente a la creciente sofisticación de las amenazas cibernéticas, conforme a las especificaciones técnicas, estándares de seguridad y normatividad vigente.</t>
  </si>
  <si>
    <t>Adquirir una solución XDR (Extended Detection and Response) para fortalecer la protección integral de la infraestructura tecnológica de la Entidad frente a la creciente sofisticación de las amenazas cibernéticas, conforme a las especificaciones técnicas, estándares de seguridad y normatividad vigente.</t>
  </si>
  <si>
    <t>59 Adquirir un chaleco blindado de uso institucional debidamente certificado con el nivel de protección balística requerido destinado a la protección personal del Superintendente de Transporte</t>
  </si>
  <si>
    <t>Adquirir un chaleco blindado de uso institucional debidamente certificado con el nivel de protección balística requerido destinado a la protección personal del Superintendente de Transporte</t>
  </si>
  <si>
    <t>60 Adquisición de elementos distintivos para las actividades en las diferentes instancias de participación de la Supertransporte</t>
  </si>
  <si>
    <t>Adquisición de elementos distintivos para las actividades en las diferentes instancias de participación de la Supertransporte</t>
  </si>
  <si>
    <t>49221510; 53102516; 53101602; 53101604; 53103001</t>
  </si>
  <si>
    <t>61 Aunar esfuerzos técnicos, administrativos, operativos y jurídicos entre la Superintendencia de Transporte e INTERNEXA S.A., con el fin de articular, diseñar, implementar y fortalecer soluciones tecnológicas, de conectividad, infraestructura y plataformas digitales, que apoyen y fortalezcan el ejercicio de las funciones de inspección, vigilancia y control de la Superintendencia de Transporte, en concordancia con su planeación estratégica y tecnológica institucional</t>
  </si>
  <si>
    <t>Aunar esfuerzos técnicos, administrativos, operativos y jurídicos entre la Superintendencia de Transporte e INTERNEXA S.A., con el fin de articular, diseñar, implementar y fortalecer soluciones tecnológicas, de conectividad, infraestructura y plataformas digitales, que apoyen y fortalezcan el ejercicio de las funciones de inspección, vigilancia y control de la Superintendencia de Transporte, en concordancia con su planeación estratégica y tecnológica institucional</t>
  </si>
  <si>
    <t>93151512; 93151508; 93151505; 80101507</t>
  </si>
  <si>
    <t>Etiquetas de columna</t>
  </si>
  <si>
    <t>Total general</t>
  </si>
  <si>
    <t>Etiquetas de fila</t>
  </si>
  <si>
    <t>Suma de Precio 2026</t>
  </si>
  <si>
    <t>Total Cuenta de Línea PAA</t>
  </si>
  <si>
    <t>Total Suma de Precio 2026</t>
  </si>
  <si>
    <t>Cuenta de Línea PAA</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</si>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</sst>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409]* #,##0.00_ ;_-[$$-409]* \-#,##0.00\ ;_-[$$-409]* &quot;-&quot;??_ ;_-@_ "/>
    <numFmt numFmtId="165" formatCode="00"/>
  </numFmts>
  <fonts count="10" x14ac:knownFonts="1">
    <font>
      <sz val="11"/>
      <color theme="1"/>
      <name val="Aptos Narrow"/>
      <family val="2"/>
      <scheme val="minor"/>
    </font>
    <font>
      <b/>
      <sz val="11"/>
      <color theme="1"/>
      <name val="Aptos Narrow"/>
      <family val="2"/>
      <scheme val="minor"/>
    </font>
    <font>
      <sz val="9"/>
      <color theme="1"/>
      <name val="Calibri"/>
      <family val="2"/>
    </font>
    <font>
      <sz val="11"/>
      <color theme="1"/>
      <name val="Calibri"/>
      <family val="2"/>
    </font>
    <font>
      <sz val="9"/>
      <color theme="9"/>
      <name val="Calibri"/>
      <family val="2"/>
    </font>
    <font>
      <sz val="9"/>
      <color theme="1"/>
      <name val="Calibri"/>
      <family val="2"/>
      <charset val="1"/>
    </font>
    <font>
      <sz val="9"/>
      <color theme="1"/>
      <name val="Calibri"/>
      <family val="1"/>
    </font>
    <font>
      <sz val="11"/>
      <color theme="1"/>
      <name val="Calibri"/>
      <family val="2"/>
      <charset val="1"/>
    </font>
    <font>
      <b/>
      <sz val="9"/>
      <color theme="1"/>
      <name val="Calibri"/>
      <family val="2"/>
    </font>
    <font>
      <b/>
      <sz val="9"/>
      <color theme="1"/>
      <name val="Calibri"/>
      <family val="1"/>
    </font>
  </fonts>
  <fills count="2">
    <fill>
      <patternFill patternType="none"/>
    </fill>
    <fill>
      <patternFill patternType="gray125"/>
    </fill>
  </fills>
  <borders count="7">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58">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vertical="center"/>
    </xf>
    <xf numFmtId="164" fontId="0" fillId="0" borderId="0" xfId="0" applyNumberFormat="1"/>
    <xf numFmtId="0" fontId="2" fillId="0" borderId="0" xfId="0" applyFont="1"/>
    <xf numFmtId="0" fontId="0" fillId="0" borderId="0" xfId="0" applyAlignment="1">
      <alignment horizontal="right"/>
    </xf>
    <xf numFmtId="0" fontId="4" fillId="0" borderId="0" xfId="0" applyFont="1"/>
    <xf numFmtId="0" fontId="1" fillId="0" borderId="0" xfId="0" applyFont="1" applyAlignment="1">
      <alignment horizontal="center" vertical="center" wrapText="1"/>
    </xf>
    <xf numFmtId="0" fontId="1" fillId="0" borderId="0" xfId="0" applyFont="1" applyAlignment="1">
      <alignment horizontal="left"/>
    </xf>
    <xf numFmtId="0" fontId="0" fillId="0" borderId="0" xfId="0" pivotButton="1"/>
    <xf numFmtId="1" fontId="0" fillId="0" borderId="0" xfId="0" applyNumberFormat="1" applyAlignment="1">
      <alignment horizontal="left"/>
    </xf>
    <xf numFmtId="42" fontId="0" fillId="0" borderId="0" xfId="0" applyNumberFormat="1"/>
    <xf numFmtId="164" fontId="0" fillId="0" borderId="0" xfId="0" applyNumberFormat="1" applyAlignment="1">
      <alignment horizontal="right"/>
    </xf>
    <xf numFmtId="1" fontId="2" fillId="0" borderId="4" xfId="0" applyNumberFormat="1" applyFont="1" applyFill="1" applyBorder="1" applyAlignment="1">
      <alignment horizontal="center"/>
    </xf>
    <xf numFmtId="0" fontId="2" fillId="0" borderId="3" xfId="0" applyFont="1" applyFill="1" applyBorder="1"/>
    <xf numFmtId="0" fontId="2" fillId="0" borderId="4" xfId="0" applyFont="1" applyFill="1" applyBorder="1"/>
    <xf numFmtId="17" fontId="2" fillId="0" borderId="4" xfId="0" applyNumberFormat="1" applyFont="1" applyFill="1" applyBorder="1"/>
    <xf numFmtId="0" fontId="2" fillId="0" borderId="4" xfId="0" applyFont="1" applyFill="1" applyBorder="1" applyAlignment="1">
      <alignment horizontal="center"/>
    </xf>
    <xf numFmtId="0" fontId="2" fillId="0" borderId="2" xfId="0" applyFont="1" applyFill="1" applyBorder="1" applyAlignment="1">
      <alignment horizontal="left"/>
    </xf>
    <xf numFmtId="1" fontId="2" fillId="0" borderId="4" xfId="0" applyNumberFormat="1" applyFont="1" applyFill="1" applyBorder="1"/>
    <xf numFmtId="164" fontId="2" fillId="0" borderId="4" xfId="0" applyNumberFormat="1" applyFont="1" applyFill="1" applyBorder="1"/>
    <xf numFmtId="0" fontId="2" fillId="0" borderId="4" xfId="0" applyFont="1" applyFill="1" applyBorder="1" applyAlignment="1">
      <alignment horizontal="right"/>
    </xf>
    <xf numFmtId="0" fontId="5" fillId="0" borderId="4" xfId="0" applyFont="1" applyFill="1" applyBorder="1"/>
    <xf numFmtId="0" fontId="3" fillId="0" borderId="4" xfId="0" applyFont="1" applyFill="1" applyBorder="1"/>
    <xf numFmtId="0" fontId="7" fillId="0" borderId="4" xfId="0" applyFont="1" applyFill="1" applyBorder="1"/>
    <xf numFmtId="2" fontId="2" fillId="0" borderId="4" xfId="0" applyNumberFormat="1" applyFont="1" applyFill="1" applyBorder="1"/>
    <xf numFmtId="49" fontId="2" fillId="0" borderId="3" xfId="0" applyNumberFormat="1" applyFont="1" applyFill="1" applyBorder="1" applyAlignment="1">
      <alignment horizontal="left"/>
    </xf>
    <xf numFmtId="164" fontId="2" fillId="0" borderId="4" xfId="0" applyNumberFormat="1" applyFont="1" applyFill="1" applyBorder="1" applyAlignment="1">
      <alignment horizontal="right"/>
    </xf>
    <xf numFmtId="0" fontId="2" fillId="0" borderId="4" xfId="0" applyFont="1" applyFill="1" applyBorder="1" applyAlignment="1">
      <alignment horizontal="left"/>
    </xf>
    <xf numFmtId="0" fontId="5" fillId="0" borderId="3" xfId="0" applyFont="1" applyFill="1" applyBorder="1"/>
    <xf numFmtId="0" fontId="5" fillId="0" borderId="4" xfId="0" applyFont="1" applyFill="1" applyBorder="1" applyAlignment="1">
      <alignment horizontal="right"/>
    </xf>
    <xf numFmtId="4" fontId="2" fillId="0" borderId="4" xfId="0" applyNumberFormat="1" applyFont="1" applyFill="1" applyBorder="1"/>
    <xf numFmtId="0" fontId="2" fillId="0" borderId="4" xfId="0" applyFont="1" applyFill="1" applyBorder="1" applyAlignment="1">
      <alignment horizontal="center" vertical="center"/>
    </xf>
    <xf numFmtId="0" fontId="2" fillId="0" borderId="3" xfId="0" applyFont="1" applyFill="1" applyBorder="1" applyAlignment="1">
      <alignment horizontal="left"/>
    </xf>
    <xf numFmtId="0" fontId="2" fillId="0" borderId="4" xfId="0" applyFont="1" applyFill="1" applyBorder="1" applyAlignment="1">
      <alignment vertical="center"/>
    </xf>
    <xf numFmtId="165" fontId="2" fillId="0" borderId="3" xfId="0" applyNumberFormat="1" applyFont="1" applyFill="1" applyBorder="1" applyAlignment="1">
      <alignment horizontal="left"/>
    </xf>
    <xf numFmtId="0" fontId="2" fillId="0" borderId="4" xfId="0" applyFont="1" applyFill="1" applyBorder="1" applyAlignment="1">
      <alignment horizontal="left" vertical="center"/>
    </xf>
    <xf numFmtId="1" fontId="2" fillId="0" borderId="4" xfId="0" applyNumberFormat="1" applyFont="1" applyFill="1" applyBorder="1" applyAlignment="1">
      <alignment vertical="center"/>
    </xf>
    <xf numFmtId="164" fontId="2" fillId="0" borderId="4" xfId="0" applyNumberFormat="1" applyFont="1" applyFill="1" applyBorder="1" applyAlignment="1">
      <alignment vertical="center"/>
    </xf>
    <xf numFmtId="0" fontId="6" fillId="0" borderId="4" xfId="0" applyFont="1" applyFill="1" applyBorder="1"/>
    <xf numFmtId="0" fontId="2" fillId="0" borderId="4" xfId="0" applyFont="1" applyFill="1" applyBorder="1" applyAlignment="1">
      <alignment horizontal="left" vertical="top"/>
    </xf>
    <xf numFmtId="1" fontId="2" fillId="0" borderId="5" xfId="0" applyNumberFormat="1" applyFont="1" applyFill="1" applyBorder="1" applyAlignment="1">
      <alignment horizontal="center"/>
    </xf>
    <xf numFmtId="0" fontId="2" fillId="0" borderId="6" xfId="0" applyFont="1" applyFill="1" applyBorder="1" applyAlignment="1">
      <alignment horizontal="left"/>
    </xf>
    <xf numFmtId="0" fontId="2" fillId="0" borderId="5" xfId="0" applyFont="1" applyFill="1" applyBorder="1"/>
    <xf numFmtId="0" fontId="2" fillId="0" borderId="5" xfId="0" applyFont="1" applyFill="1" applyBorder="1" applyAlignment="1">
      <alignment horizontal="left" vertical="top"/>
    </xf>
    <xf numFmtId="17" fontId="2" fillId="0" borderId="5" xfId="0" applyNumberFormat="1" applyFont="1" applyFill="1" applyBorder="1"/>
    <xf numFmtId="1" fontId="2" fillId="0" borderId="5" xfId="0" applyNumberFormat="1" applyFont="1" applyFill="1" applyBorder="1"/>
    <xf numFmtId="164" fontId="2" fillId="0" borderId="5" xfId="0" applyNumberFormat="1" applyFont="1" applyFill="1" applyBorder="1"/>
    <xf numFmtId="0" fontId="2" fillId="0" borderId="5" xfId="0" applyFont="1" applyFill="1" applyBorder="1" applyAlignment="1">
      <alignment horizontal="right"/>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2" xfId="0" applyFont="1" applyFill="1" applyBorder="1" applyAlignment="1">
      <alignment horizontal="right" vertical="center" wrapText="1"/>
    </xf>
    <xf numFmtId="0" fontId="0" fillId="0" borderId="4" xfId="0" applyFont="1" applyFill="1" applyBorder="1" applyAlignment="1">
      <alignment horizontal="right"/>
    </xf>
    <xf numFmtId="0" fontId="0" fillId="0" borderId="4" xfId="0" applyFont="1" applyFill="1" applyBorder="1"/>
    <xf numFmtId="164" fontId="0" fillId="0" borderId="4" xfId="0" applyNumberFormat="1" applyFont="1" applyFill="1" applyBorder="1"/>
  </cellXfs>
  <cellStyles count="1">
    <cellStyle name="Normal" xfId="0" builtinId="0"/>
  </cellStyles>
  <dxfs count="6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color theme="1"/>
        <family val="2"/>
      </font>
      <fill>
        <patternFill patternType="none">
          <fgColor indexed="64"/>
          <bgColor auto="1"/>
        </patternFill>
      </fill>
      <alignment wrapText="0"/>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border outline="0">
        <left style="thin">
          <color rgb="FF000000"/>
        </left>
        <right style="thin">
          <color rgb="FF000000"/>
        </right>
        <top/>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horizontal="right"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numFmt numFmtId="164" formatCode="_-[$$-409]* #,##0.00_ ;_-[$$-409]* \-#,##0.00\ ;_-[$$-409]* &quot;-&quot;??_ ;_-@_ "/>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numFmt numFmtId="164" formatCode="_-[$$-409]* #,##0.00_ ;_-[$$-409]* \-#,##0.00\ ;_-[$$-409]* &quot;-&quot;??_ ;_-@_ "/>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fill>
        <patternFill patternType="none">
          <fgColor indexed="64"/>
          <bgColor auto="1"/>
        </patternFill>
      </fill>
      <alignment wrapText="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family val="2"/>
        <scheme val="none"/>
      </font>
      <numFmt numFmtId="1" formatCode="0"/>
      <fill>
        <patternFill patternType="none">
          <fgColor indexed="64"/>
          <bgColor auto="1"/>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Calibri"/>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2" formatCode="_-&quot;$&quot;\ * #,##0_-;\-&quot;$&quot;\ * #,##0_-;_-&quot;$&quot;\ * &quot;-&quot;_-;_-@_-"/>
    </dxf>
    <dxf>
      <numFmt numFmtId="1" formatCode="0"/>
    </dxf>
    <dxf>
      <border>
        <top style="thin">
          <color rgb="FF000000"/>
        </top>
      </border>
    </dxf>
    <dxf>
      <border>
        <left style="medium">
          <color rgb="FF000000"/>
        </left>
        <right style="medium">
          <color rgb="FF000000"/>
        </right>
        <top style="medium">
          <color rgb="FF000000"/>
        </top>
        <bottom style="medium">
          <color rgb="FF000000"/>
        </bottom>
      </border>
    </dxf>
    <dxf>
      <border>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in Ruiz puentes" refreshedDate="46066.767781365743" createdVersion="8" refreshedVersion="8" minRefreshableVersion="3" recordCount="682" xr:uid="{96AC2369-82ED-124F-B170-5345EAE8D293}">
  <cacheSource type="worksheet">
    <worksheetSource name="Tabla8"/>
  </cacheSource>
  <cacheFields count="31">
    <cacheField name="Línea PAA" numFmtId="0">
      <sharedItems containsMixedTypes="1" containsNumber="1" containsInteger="1" minValue="4" maxValue="61"/>
    </cacheField>
    <cacheField name="Consecutivo" numFmtId="1">
      <sharedItems containsSemiMixedTypes="0" containsString="0" containsNumber="1" containsInteger="1" minValue="1" maxValue="688"/>
    </cacheField>
    <cacheField name="Tipo de Gasto (Funcionamiento; Inversión)" numFmtId="0">
      <sharedItems containsBlank="1"/>
    </cacheField>
    <cacheField name="Objeto + #" numFmtId="0">
      <sharedItems longText="1"/>
    </cacheField>
    <cacheField name="Objeto de Gasto" numFmtId="0">
      <sharedItems longText="1"/>
    </cacheField>
    <cacheField name="Fecha estimada de inicio de proceso de selección (mes)" numFmtId="0">
      <sharedItems containsBlank="1"/>
    </cacheField>
    <cacheField name="Fecha estimada de presentación de ofertas (mes)" numFmtId="0">
      <sharedItems containsBlank="1"/>
    </cacheField>
    <cacheField name="Duración del contrato (número)" numFmtId="0">
      <sharedItems containsBlank="1" containsMixedTypes="1" containsNumber="1" containsInteger="1" minValue="3" maxValue="1080"/>
    </cacheField>
    <cacheField name="Duración del contrato (intervalo: días, meses, años)" numFmtId="0">
      <sharedItems containsBlank="1"/>
    </cacheField>
    <cacheField name="Modalidad de selección " numFmtId="0">
      <sharedItems/>
    </cacheField>
    <cacheField name="BPIN" numFmtId="0">
      <sharedItems containsString="0" containsBlank="1" containsNumber="1" containsInteger="1" minValue="2018011000653" maxValue="2018011000655" count="3">
        <m/>
        <n v="2018011000653"/>
        <n v="2018011000655"/>
      </sharedItems>
    </cacheField>
    <cacheField name="PROYECTO DE INVERSIÓN" numFmtId="0">
      <sharedItems containsBlank="1"/>
    </cacheField>
    <cacheField name="PRODUCTO" numFmtId="0">
      <sharedItems containsBlank="1"/>
    </cacheField>
    <cacheField name="ACTIVIDAD" numFmtId="0">
      <sharedItems containsBlank="1"/>
    </cacheField>
    <cacheField name="Rubro Presupuestal_x000a_(Código SIIF)" numFmtId="0">
      <sharedItems containsBlank="1"/>
    </cacheField>
    <cacheField name="Descripción" numFmtId="0">
      <sharedItems containsBlank="1" longText="1"/>
    </cacheField>
    <cacheField name="DEPENDENCIA" numFmtId="0">
      <sharedItems containsBlank="1"/>
    </cacheField>
    <cacheField name="CPS O BYS" numFmtId="0">
      <sharedItems count="2">
        <s v="CPS"/>
        <s v="BYS"/>
      </sharedItems>
    </cacheField>
    <cacheField name="LINEA ACTUAL PAA -2025" numFmtId="0">
      <sharedItems containsBlank="1" containsMixedTypes="1" containsNumber="1" containsInteger="1" minValue="0" maxValue="873"/>
    </cacheField>
    <cacheField name="CONTRATISTA" numFmtId="0">
      <sharedItems containsBlank="1"/>
    </cacheField>
    <cacheField name="FASE" numFmtId="0">
      <sharedItems containsBlank="1" count="7">
        <s v="F-0"/>
        <s v="F-1"/>
        <s v="F-2"/>
        <s v="F-3"/>
        <s v="N/A"/>
        <s v="VF"/>
        <m/>
      </sharedItems>
    </cacheField>
    <cacheField name="PERFIL 2025" numFmtId="0">
      <sharedItems containsBlank="1"/>
    </cacheField>
    <cacheField name="HONORARIOS 2025" numFmtId="164">
      <sharedItems containsString="0" containsBlank="1" containsNumber="1" containsInteger="1" minValue="1621800" maxValue="14841632"/>
    </cacheField>
    <cacheField name="PERFIL 2026" numFmtId="0">
      <sharedItems containsBlank="1"/>
    </cacheField>
    <cacheField name="HONORARIOS 2026" numFmtId="0">
      <sharedItems containsBlank="1" containsMixedTypes="1" containsNumber="1" containsInteger="1" minValue="2150000" maxValue="6326150992"/>
    </cacheField>
    <cacheField name="Precio 2026" numFmtId="0">
      <sharedItems containsString="0" containsBlank="1" containsNumber="1" minValue="3294480" maxValue="84059241352.279999"/>
    </cacheField>
    <cacheField name="Valor vigencias futuras" numFmtId="0">
      <sharedItems containsBlank="1" containsMixedTypes="1" containsNumber="1" minValue="6752678.5599999996" maxValue="3028667501"/>
    </cacheField>
    <cacheField name="Plazo 2026" numFmtId="0">
      <sharedItems containsBlank="1" containsMixedTypes="1" containsNumber="1" minValue="1" maxValue="8"/>
    </cacheField>
    <cacheField name="Valor registrado BYS (2025)" numFmtId="0">
      <sharedItems containsBlank="1" containsMixedTypes="1" containsNumber="1" containsInteger="1" minValue="1341600" maxValue="5052476225"/>
    </cacheField>
    <cacheField name="Código UNSPSC" numFmtId="0">
      <sharedItems containsBlank="1" containsMixedTypes="1" containsNumber="1" containsInteger="1" minValue="20102301" maxValue="85122101"/>
    </cacheField>
    <cacheField name="No Contrato" numFmtId="0">
      <sharedItems containsBlank="1" count="618">
        <s v="001-2026"/>
        <s v="002-2026"/>
        <s v="003-2026"/>
        <s v="004-2026"/>
        <s v="005-2026"/>
        <s v="006-2026"/>
        <s v="007-2026"/>
        <s v="008-2026"/>
        <s v="009-2026"/>
        <s v="010-2026"/>
        <s v="011-2026"/>
        <s v="012-2026"/>
        <s v="013-2026"/>
        <s v="014-2026"/>
        <s v="015-2026"/>
        <s v="016-2026"/>
        <s v="017-2026"/>
        <s v="018-2026"/>
        <s v="019-2026"/>
        <s v="020-2026"/>
        <s v="021-2026"/>
        <s v="022-2026"/>
        <s v="023-2026"/>
        <s v="024-2026"/>
        <s v="025-2026"/>
        <s v="026-2026"/>
        <s v="027-2026"/>
        <s v="028-2026"/>
        <s v="029-2026"/>
        <s v="030-2025"/>
        <s v="031-2026"/>
        <s v="032-2026"/>
        <s v="033-2026"/>
        <s v="034-2026"/>
        <s v="035-2026"/>
        <s v="036-2026"/>
        <s v="037-2026"/>
        <s v="038-2026"/>
        <s v="039-2026"/>
        <s v="040-2026"/>
        <s v="041-2026"/>
        <s v="042-2026"/>
        <s v="043-2026"/>
        <s v="044-2026"/>
        <s v="045-2026"/>
        <s v="046-2026"/>
        <s v="047-2026"/>
        <s v="048-2026"/>
        <s v="049-2026"/>
        <s v="050-2026"/>
        <s v="051-2026"/>
        <s v="052-2026"/>
        <s v="053-2026"/>
        <s v="054-2026"/>
        <s v="055-2026"/>
        <s v="056-2026"/>
        <s v="057-2026"/>
        <s v="058-2026"/>
        <s v="059-2026"/>
        <s v="060-2026"/>
        <s v="061-2026"/>
        <s v="062-2026"/>
        <s v="063-2026"/>
        <s v="064-2026"/>
        <s v="065-2026"/>
        <s v="066-2026"/>
        <s v="067-2026"/>
        <s v="068-2026"/>
        <s v="069-2026"/>
        <s v="070-2026"/>
        <s v="071-2026"/>
        <s v="072-2026"/>
        <s v="073-2026"/>
        <s v="074-2026"/>
        <s v="075-2026"/>
        <s v="076-2026"/>
        <s v="077-2026"/>
        <s v="078-2026"/>
        <s v="079-2026"/>
        <s v="080-2026"/>
        <s v="081-2026"/>
        <s v="082-2026"/>
        <s v="083-2026"/>
        <s v="084-2026"/>
        <s v="085-2026"/>
        <s v="086-2026"/>
        <s v="087-2026"/>
        <s v="088-2026"/>
        <s v="089-2026"/>
        <s v="090-2026"/>
        <s v="091-2026"/>
        <s v="092-2026"/>
        <s v="093-2026"/>
        <s v="094-2026"/>
        <s v="095-2026"/>
        <s v="096-2026"/>
        <s v="097-2026"/>
        <s v="098-2026"/>
        <s v="099-2026"/>
        <s v="100-2026"/>
        <s v="101-2026"/>
        <s v="102-2026"/>
        <s v="103-2026"/>
        <s v="104-2026"/>
        <s v="105-2026"/>
        <s v="106-2026"/>
        <s v="107-2026"/>
        <s v="108-2026"/>
        <s v="109-2026"/>
        <s v="110-2026"/>
        <s v="111-2026"/>
        <s v="112-2026"/>
        <s v="113-2026"/>
        <s v="114-2026"/>
        <s v="115-2026"/>
        <s v="116-2026"/>
        <s v="117-2026"/>
        <s v="118-2026"/>
        <s v="119-2026"/>
        <s v="120-2026"/>
        <s v="121-2026"/>
        <s v="122-2026"/>
        <s v="123-2026"/>
        <s v="124-2026"/>
        <s v="125-2026"/>
        <s v="126-2026"/>
        <s v="127-2026"/>
        <s v="128-2026"/>
        <s v="129-2026"/>
        <s v="130-2026"/>
        <s v="131-2026"/>
        <s v="132-2026"/>
        <s v="133-2026"/>
        <s v="134-2026"/>
        <s v="135-2026"/>
        <s v="136-2026"/>
        <s v="137-2026"/>
        <s v="138-2026"/>
        <s v="139-2026"/>
        <s v="140-2026"/>
        <s v="141-2026"/>
        <s v="142-2026"/>
        <s v="143-2026"/>
        <s v="144-2026"/>
        <s v="145-2026"/>
        <s v="146-2026"/>
        <s v="147-2026"/>
        <s v="148-2026"/>
        <s v="149-2026"/>
        <s v="150-2026"/>
        <s v="151-2026"/>
        <s v="152-2026"/>
        <s v="153-2026"/>
        <s v="154-2026"/>
        <s v="155-2026"/>
        <s v="156-2026"/>
        <s v="157-2026"/>
        <s v="158-2026"/>
        <s v="159-2026"/>
        <s v="160-2026"/>
        <s v="161-2026"/>
        <s v="162-2026"/>
        <s v="163-2026"/>
        <s v="164-2026"/>
        <s v="165-2026"/>
        <s v="166-2026"/>
        <s v="167-2026"/>
        <s v="168-2026"/>
        <s v="169-2026"/>
        <s v="170-2026"/>
        <s v="171-2026"/>
        <s v="172-2026"/>
        <s v="173-2026"/>
        <s v="174-2026"/>
        <s v="175-2026"/>
        <s v="176-2026"/>
        <s v="177-2026"/>
        <s v="178-2026"/>
        <s v="179-2026"/>
        <s v="180-2026"/>
        <s v="181-2026"/>
        <s v="182-2026"/>
        <s v="183-2026"/>
        <s v="184-2026"/>
        <s v="185-2026"/>
        <s v="186-2026"/>
        <s v="187-2026"/>
        <s v="188-2026"/>
        <s v="189-2026"/>
        <s v="190-2026"/>
        <s v="191-2026"/>
        <s v="192-2026"/>
        <s v="193-2026"/>
        <s v="194-2026"/>
        <s v="195-2026"/>
        <s v="196-2026"/>
        <s v="197-2026"/>
        <s v="198-2026"/>
        <s v="199-2026"/>
        <s v="200-2026"/>
        <s v="201-2026"/>
        <s v="202-2026"/>
        <s v="203-2026"/>
        <s v="204-2026"/>
        <s v="205-2026"/>
        <s v="207-2026"/>
        <s v="208-2026"/>
        <s v="209-2026"/>
        <s v="210-2026"/>
        <s v="211-2026"/>
        <s v="212-2026"/>
        <s v="213-2026"/>
        <s v="214-2026"/>
        <s v="215-2026"/>
        <s v="216-2026"/>
        <s v="217-2026"/>
        <s v="218-2026"/>
        <s v="219-2026"/>
        <s v="220-2026"/>
        <s v="221-2026"/>
        <s v="222-2026"/>
        <s v="223-2026"/>
        <s v="224-2026"/>
        <s v="225-2026"/>
        <s v="226-2026"/>
        <s v="227-2026"/>
        <s v="228-2026"/>
        <s v="229-2026"/>
        <s v="230-2026"/>
        <s v="231-2026"/>
        <s v="232-2026"/>
        <s v="233-2026"/>
        <s v="234-2026"/>
        <s v="235-2026"/>
        <s v="236-2026"/>
        <s v="237-2026"/>
        <s v="238-2026"/>
        <s v="239-2026"/>
        <s v="240-2026"/>
        <s v="241-2026"/>
        <s v="242-2026"/>
        <s v="243-2026"/>
        <s v="244-2026"/>
        <s v="245-2026"/>
        <s v="246-2026"/>
        <s v="247-2026"/>
        <s v="248-2026"/>
        <s v="249-2026"/>
        <s v="250-2026"/>
        <s v="251-2026"/>
        <s v="252-2026"/>
        <s v="253-2026"/>
        <s v="254-2026"/>
        <s v="255-2026"/>
        <s v="256-2026"/>
        <s v="257-2026"/>
        <s v="258-2026"/>
        <s v="259-2026"/>
        <s v="260-2026"/>
        <s v="261-2026"/>
        <s v="262-2026"/>
        <s v="263-2026"/>
        <s v="264-2026"/>
        <s v="265-2026"/>
        <s v="266-2026"/>
        <s v="267-2026"/>
        <s v="268-2026"/>
        <s v="269-2026"/>
        <s v="270-2026"/>
        <s v="271-2026"/>
        <s v="272-2026"/>
        <s v="273-2026"/>
        <s v="274-2026"/>
        <s v="275-2026"/>
        <s v="276-2026"/>
        <s v="279-2026"/>
        <s v="280-2026"/>
        <s v="281-2026"/>
        <s v="282-2026"/>
        <s v="283-2026"/>
        <s v="284-2026"/>
        <s v="285-2026"/>
        <s v="286-2026"/>
        <s v="287-2026"/>
        <s v="288-2026"/>
        <s v="289-2026"/>
        <s v="290-2026"/>
        <s v="291-2026"/>
        <s v="292-2026"/>
        <s v="293-2026"/>
        <s v="294-2026"/>
        <s v="295-2026"/>
        <s v="296-2026"/>
        <s v="297-2026"/>
        <s v="298-2026"/>
        <s v="299-2026"/>
        <s v="300-2026"/>
        <s v="301-2026"/>
        <s v="302-2026"/>
        <s v="303-2026"/>
        <s v="304-2026"/>
        <s v="305-2026"/>
        <s v="306-2026"/>
        <s v="307-2026"/>
        <s v="308-2026"/>
        <s v="309-2026"/>
        <s v="310-2026"/>
        <s v="311-2026"/>
        <s v="312-2026"/>
        <s v="313-2026"/>
        <s v="314-2026"/>
        <s v="315-2026"/>
        <s v="316-2026"/>
        <s v="317-2026"/>
        <s v="318-2026"/>
        <s v="320-2026"/>
        <s v="321-2026"/>
        <s v="322-2026"/>
        <s v="323-2026"/>
        <s v="324-2026"/>
        <s v="325-2026"/>
        <s v="326-2026"/>
        <s v="327-2026"/>
        <s v="328-2026"/>
        <s v="329-2026"/>
        <s v="330-2026"/>
        <s v="331-2026"/>
        <s v="332-2026"/>
        <s v="333-2026"/>
        <s v="334-2026"/>
        <s v="335-2026"/>
        <s v="336-2026"/>
        <s v="337-2026"/>
        <s v="338-2026"/>
        <s v="339-2026"/>
        <s v="340-2026"/>
        <s v="341-2026"/>
        <s v="342-2026"/>
        <s v="343-2026"/>
        <s v="344-2026"/>
        <s v="345-2026"/>
        <s v="346-2026"/>
        <s v="347-2026"/>
        <s v="348-2026"/>
        <s v="349-2026"/>
        <s v="350-2026"/>
        <s v="351-2026"/>
        <s v="352-2026"/>
        <s v="353-2026"/>
        <s v="354-2026"/>
        <s v="355-2026"/>
        <s v="356-2026"/>
        <s v="357-2026"/>
        <s v="358-2026"/>
        <s v="359-2026"/>
        <s v="360-2026"/>
        <s v="361-2026"/>
        <s v="362-2026"/>
        <s v="363-2026"/>
        <s v="364-2026"/>
        <s v="365-2026"/>
        <s v="366-2026"/>
        <s v="367-2026"/>
        <s v="368-2026"/>
        <s v="369-2026"/>
        <s v="370-2026"/>
        <s v="371-2026"/>
        <s v="372-2026"/>
        <s v="373-2026"/>
        <s v="374-2026"/>
        <s v="375-2026"/>
        <s v="376-2026"/>
        <s v="377-2026"/>
        <s v="378-2026"/>
        <s v="379-2026"/>
        <s v="380-2026"/>
        <s v="381-2026"/>
        <s v="382-2026"/>
        <s v="383-2026"/>
        <s v="384-2026"/>
        <s v="385-2026"/>
        <s v="386-2026"/>
        <s v="387-2026"/>
        <s v="388-2026"/>
        <s v="389-2026"/>
        <s v="390-2026"/>
        <s v="391-2026"/>
        <s v="392-2026"/>
        <s v="393-2026"/>
        <s v="394-2026"/>
        <s v="395-2026"/>
        <s v="396-2026"/>
        <s v="397-2026"/>
        <s v="398-2026"/>
        <s v="400-2026"/>
        <s v="401-2026"/>
        <s v="402-2026"/>
        <s v="403-2026"/>
        <s v="404-2026"/>
        <s v="405-2026"/>
        <s v="406-2026"/>
        <s v="407-2026"/>
        <s v="408-2026"/>
        <s v="409-2026"/>
        <s v="410-2026"/>
        <s v="411-2026"/>
        <s v="412-2026"/>
        <s v="413-2026"/>
        <s v="414-2026"/>
        <s v="415-2026"/>
        <s v="416-2026"/>
        <s v="417-2026"/>
        <s v="418-2026"/>
        <s v="419-2026"/>
        <s v="420-2026"/>
        <s v="421-2026"/>
        <s v="422-2026"/>
        <s v="423-2026"/>
        <s v="424-2026"/>
        <s v="425-2026"/>
        <s v="426-2026"/>
        <s v="427-2026"/>
        <s v="428-2026"/>
        <s v="429-2026"/>
        <s v="430-2026"/>
        <s v="431-2026"/>
        <s v="432-2026"/>
        <s v="433-2026"/>
        <s v="434-2026"/>
        <s v="435-2026"/>
        <s v="436-2026"/>
        <s v="437-2026"/>
        <s v="438-2026"/>
        <s v="439-2026"/>
        <s v="440-2026"/>
        <s v="441-2026"/>
        <s v="442-2026"/>
        <s v="443-2026"/>
        <s v="444-2026"/>
        <s v="445-2026"/>
        <s v="446-2026"/>
        <s v="447-2026"/>
        <s v="448-2026"/>
        <s v="449-2026"/>
        <s v="450-2026"/>
        <s v="451-2026"/>
        <s v="452-2026"/>
        <s v="453-2026"/>
        <s v="454-2026"/>
        <s v="456-2026"/>
        <s v="457-2026"/>
        <s v="458-2026"/>
        <s v="459-2026"/>
        <s v="460-2026"/>
        <s v="461-2026"/>
        <s v="462-2026"/>
        <s v="463-2026"/>
        <s v="464-2026"/>
        <s v="465-2026"/>
        <s v="466-2026"/>
        <s v="467-2026"/>
        <s v="468-2026"/>
        <s v="469-2026"/>
        <s v="470-2026"/>
        <s v="471-2026"/>
        <s v="472-2026"/>
        <s v="473-2026"/>
        <s v="474-2026"/>
        <s v="475-2026"/>
        <s v="476-2026"/>
        <s v="477-2026"/>
        <s v="478-2026"/>
        <s v="479-2026"/>
        <s v="480-2026"/>
        <s v="481-2026"/>
        <s v="482-2026"/>
        <s v="483-2026"/>
        <s v="484-2026"/>
        <s v="485-2026"/>
        <s v="486-2026"/>
        <s v="487-2026"/>
        <s v="488-2026"/>
        <s v="489-2026"/>
        <s v="490-2026"/>
        <s v="491-2026"/>
        <s v="492-2026"/>
        <s v="493-2026"/>
        <s v="494-2026"/>
        <s v="495-2026"/>
        <s v="496-2026"/>
        <s v="497-2026"/>
        <s v="498-2026"/>
        <s v="499-2026"/>
        <s v="500-2026"/>
        <s v="501-2026"/>
        <s v="502-2026"/>
        <s v="503-2026"/>
        <s v="504-2026"/>
        <s v="505-2026"/>
        <s v="506-2026"/>
        <s v="507-2026"/>
        <s v="508-2026"/>
        <s v="509-2026"/>
        <s v="510-2026"/>
        <s v="511-2026"/>
        <s v="512-2026"/>
        <s v="513-2026"/>
        <s v="514-2026"/>
        <s v="515-2026"/>
        <s v="516-2026"/>
        <s v="517-2026"/>
        <s v="518-2026"/>
        <s v="519-2026"/>
        <s v="520-2026"/>
        <s v="521-2026"/>
        <s v="522-2026"/>
        <s v="523-2026"/>
        <s v="524-2026"/>
        <s v="525-2026"/>
        <s v="526-2026"/>
        <s v="527-2026"/>
        <s v="528-2026"/>
        <s v="529-2026"/>
        <s v="530-2026"/>
        <s v="531-2026"/>
        <s v="532-2026"/>
        <s v="533-2026"/>
        <s v="534-2026"/>
        <s v="535-2026"/>
        <s v="536-2026"/>
        <s v="537-2026"/>
        <s v="538-2026"/>
        <s v="539-2026"/>
        <s v="540-2026"/>
        <s v="541-2026"/>
        <s v="542-2026"/>
        <s v="543-2026"/>
        <s v="544-2026"/>
        <s v="545-2026"/>
        <s v="546-2026"/>
        <s v="547-2026"/>
        <s v="548-2026"/>
        <s v="549-2026"/>
        <s v="550-2026"/>
        <s v="551-2026"/>
        <s v="552-2026"/>
        <s v="553-2026"/>
        <s v="554-2026"/>
        <s v="555-2026"/>
        <s v="556-2026"/>
        <s v="557-2026"/>
        <s v="558-2026"/>
        <s v="559-2026"/>
        <s v="560-2026"/>
        <s v="561-2026"/>
        <s v="562-2026"/>
        <s v="563-2026"/>
        <s v="564-2026"/>
        <s v="565-2026"/>
        <s v="566-2026"/>
        <s v="567-2026"/>
        <s v="568-2026"/>
        <s v="569-2026"/>
        <s v="570-2026"/>
        <s v="571-2026"/>
        <s v="572-2026"/>
        <s v="573-2026"/>
        <s v="574-2026"/>
        <s v="575-2026"/>
        <s v="576-2026"/>
        <s v="577-2026"/>
        <s v="578-2026"/>
        <s v="579-2026"/>
        <s v="580-2026"/>
        <s v="581-2026"/>
        <s v="582-2026"/>
        <s v="583-2026"/>
        <s v="584-2026"/>
        <s v="585-2026"/>
        <s v="586-2026"/>
        <s v="587-2026"/>
        <s v="588-2026"/>
        <s v="589-2026"/>
        <s v="590-2026"/>
        <s v="591-2026"/>
        <s v="592-2026"/>
        <s v="593-2026"/>
        <s v="594-2026"/>
        <s v="595-2026"/>
        <s v="596-2026"/>
        <s v="597-2026"/>
        <s v="598-2026"/>
        <s v="599-2026"/>
        <s v="600-2026"/>
        <s v="601-2026"/>
        <s v="602-2026"/>
        <s v="603-2026"/>
        <s v="604-2026"/>
        <s v="605-2026"/>
        <s v="606-2026"/>
        <s v="607-2026"/>
        <s v="608-2026"/>
        <s v="609-2026"/>
        <s v="610-2026"/>
        <s v="611-2026"/>
        <s v="612-2026"/>
        <s v="613-2026"/>
        <s v="614-2026"/>
        <s v="615-2026"/>
        <s v="616-2026"/>
        <s v="617-2026"/>
        <s v="618-2026"/>
        <s v="619-2026"/>
        <s v="620-2026"/>
        <s v="621-2026"/>
        <s v="622-2026"/>
        <s v="623-2026"/>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2">
  <r>
    <s v="03_123"/>
    <n v="616"/>
    <s v="Funcionamiento"/>
    <s v="03_123 Prestar servicios profesionales como experto para apoyar a la Secretaría General en la revisión y acompañamiento de los procesos de contratación en las etapas precontractual, contractual y poscontractual, conforme a la normatividad vigente."/>
    <s v="Prestar servicios profesionales como experto para apoyar a la Secretaría General en la revisión y acompañamiento de los procesos de contratación en las etapas precontractual, contractual y poscontractual, conforme a la normatividad vigente."/>
    <m/>
    <m/>
    <m/>
    <m/>
    <s v="Contratación Directa"/>
    <x v="0"/>
    <m/>
    <s v=" "/>
    <s v=" "/>
    <s v="A-02-02-02-008-002"/>
    <s v="SERVICIOS JURÍDICOS Y CONTABLES"/>
    <s v="Secretaria General"/>
    <x v="0"/>
    <n v="756"/>
    <s v="Monica Johana Hernandez"/>
    <x v="0"/>
    <s v=" Experto IV "/>
    <n v="14841632"/>
    <s v=" Experto III "/>
    <n v="14070791"/>
    <n v="112566328"/>
    <m/>
    <n v="8"/>
    <m/>
    <n v="80111607"/>
    <x v="0"/>
  </r>
  <r>
    <s v="03_124"/>
    <n v="617"/>
    <s v="Funcionamiento"/>
    <s v="03_124 Prestar servicios profesionales especializados a la Secretaría General, en la  proyección y revisión de actos administrativos, así como en la atención de requerimientos internos y externos asignados, conforme a la normatividad vigente. "/>
    <s v="Prestar servicios profesionales especializados a la Secretaría General, en la  proyección y revisión de actos administrativos, así como en la atención de requerimientos internos y externos asignados, conforme a la normatividad vigente. "/>
    <m/>
    <m/>
    <m/>
    <m/>
    <s v="Contratación Directa"/>
    <x v="0"/>
    <m/>
    <s v=" "/>
    <s v=" "/>
    <s v="A-02-02-02-008-002"/>
    <s v="SERVICIOS JURÍDICOS Y CONTABLES"/>
    <s v="Secretaria General"/>
    <x v="0"/>
    <n v="690"/>
    <s v="Milton Andrés Pinilla Cardenas"/>
    <x v="0"/>
    <s v=" Profesional V "/>
    <n v="5056200"/>
    <s v=" Especializado I "/>
    <n v="6026736"/>
    <n v="48213888"/>
    <m/>
    <n v="8"/>
    <m/>
    <n v="80111607"/>
    <x v="1"/>
  </r>
  <r>
    <s v="03_060"/>
    <n v="556"/>
    <s v="Funcionamiento"/>
    <s v="03_060 Prestar servicios profesionales como experto al Grupo Interno de Trabajo de Gestión Contractual, para la planeación, estructuración, ejecución, seguimiento y cierre de los procesos de contratación de la Entidad en todas sus modalidades, incluyendo el impulso y seguimiento integral de los procesos de liquidación contractual."/>
    <s v="Prestar servicios profesionales como experto al Grupo Interno de Trabajo de Gestión Contractual, para la planeación, estructuración, ejecución, seguimiento y cierre de los procesos de contratación de la Entidad en todas sus modalidades, incluyendo el impulso y seguimiento integral de los procesos de liquidación contractual."/>
    <m/>
    <m/>
    <m/>
    <m/>
    <s v="Contratación Directa"/>
    <x v="0"/>
    <s v=" "/>
    <s v=" "/>
    <s v=" "/>
    <s v="A-02-02-02-008-002"/>
    <s v="SERVICIOS JURÍDICOS Y CONTABLES"/>
    <s v="GIT de Gestión Contractual"/>
    <x v="0"/>
    <n v="7"/>
    <s v="KARINA MILAGRO MOSCOTE"/>
    <x v="0"/>
    <s v=" Experto II"/>
    <n v="10621200"/>
    <s v="Experto II"/>
    <n v="12505519"/>
    <n v="100044152"/>
    <m/>
    <n v="8"/>
    <m/>
    <n v="80111607"/>
    <x v="2"/>
  </r>
  <r>
    <s v="03_127"/>
    <n v="620"/>
    <s v="Funcionamiento"/>
    <s v="03_127 Prestar servicios profesionales a la Secretaría General para apoyar la optimización de sus procesos así como la consolidación de la información estratégica con el fin de fortalecer la eficiencia institucional."/>
    <s v="Prestar servicios profesionales a la Secretaría General para apoyar la optimización de sus procesos así como la consolidación de la información estratégica con el fin de fortalecer la eficiencia institucional."/>
    <m/>
    <m/>
    <m/>
    <m/>
    <s v="Contratación Directa"/>
    <x v="0"/>
    <m/>
    <s v=" "/>
    <s v=" "/>
    <s v="A-02-02-02-008-003"/>
    <s v="SERVICIOS PROFESIONALES, CIENTÍFICOS Y TÉCNICOS (EXCEPTO LOS SERVICIOS DE INVESTIGACION, URBANISMO, JURÍDICOS Y DE CONTABILIDAD)"/>
    <s v="Secretaria General"/>
    <x v="0"/>
    <n v="855"/>
    <s v="Maira Alejandra Sanchez Rojas"/>
    <x v="0"/>
    <s v=" Profesional V "/>
    <n v="5056200"/>
    <s v=" Profesional V "/>
    <n v="5207886"/>
    <n v="41663088"/>
    <m/>
    <n v="8"/>
    <m/>
    <s v="80111614; 80111607"/>
    <x v="3"/>
  </r>
  <r>
    <s v="03_125"/>
    <n v="618"/>
    <s v="Funcionamiento"/>
    <s v="03_125 Prestar servicios profesionales para apoyar la gestión jurídica de la Secretaría General de manera transversal a sus grupos internos de trabajo atendiendo los requerimientos y trámites que le sean asignados."/>
    <s v="Prestar servicios profesionales para apoyar la gestión jurídica de la Secretaría General de manera transversal a sus grupos internos de trabajo atendiendo los requerimientos y trámites que le sean asignados."/>
    <m/>
    <m/>
    <m/>
    <m/>
    <s v="Contratación Directa"/>
    <x v="0"/>
    <m/>
    <s v=" "/>
    <s v=" "/>
    <s v="A-02-02-02-008-002"/>
    <s v="SERVICIOS JURÍDICOS Y CONTABLES"/>
    <s v="Secretaria General"/>
    <x v="0"/>
    <n v="626"/>
    <s v="Jonathan Yesid Barreto Moreno"/>
    <x v="0"/>
    <s v=" Profesional III"/>
    <n v="3752400"/>
    <s v="Profesional IV"/>
    <n v="4618314"/>
    <n v="36946512"/>
    <m/>
    <n v="8"/>
    <m/>
    <n v="80111607"/>
    <x v="4"/>
  </r>
  <r>
    <s v="03_022"/>
    <n v="519"/>
    <s v="Funcionamiento"/>
    <s v="03_022 Prestar servicios profesionales como experto a la Dirección Administrativa y sus Grupos Internos de Trabajo para soportar jurídicamente los procesos contractuales en todas sus etapas"/>
    <s v="Prestar servicios profesionales como experto a la Dirección Administrativa y sus Grupos Internos de Trabajo para soportar jurídicamente los procesos contractuales en todas sus etapas"/>
    <m/>
    <m/>
    <m/>
    <m/>
    <s v="Contratación Directa"/>
    <x v="0"/>
    <s v=" "/>
    <s v=" "/>
    <s v=" "/>
    <s v="A-02-02-02-008-002"/>
    <s v="SERVICIOS JURÍDICOS Y CONTABLES"/>
    <s v="Dirección Administrativa"/>
    <x v="0"/>
    <n v="44"/>
    <s v="NICOLAS ANDRÉS GUZMAN PADILLA "/>
    <x v="0"/>
    <s v=" Experto I"/>
    <n v="8861600"/>
    <s v=" Experto IV "/>
    <n v="15286881"/>
    <n v="122295048"/>
    <m/>
    <n v="8"/>
    <m/>
    <n v="80111607"/>
    <x v="5"/>
  </r>
  <r>
    <s v="03_023"/>
    <n v="520"/>
    <s v="Funcionamiento"/>
    <s v="03_023 Prestar servicios profesionales a la Dirección Administrativa y sus Grupos Internos de Trabajo para apoyar jurídicamente la estructuración de procesos de Contratación"/>
    <s v="Prestar servicios profesionales a la Dirección Administrativa y sus Grupos Internos de Trabajo para apoyar jurídicamente la estructuración de procesos de Contratación"/>
    <m/>
    <m/>
    <m/>
    <m/>
    <s v="Contratación Directa"/>
    <x v="0"/>
    <s v=" "/>
    <s v=" "/>
    <s v=" "/>
    <s v="A-02-02-02-008-002"/>
    <s v="SERVICIOS JURÍDICOS Y CONTABLES"/>
    <s v="Dirección Administrativa"/>
    <x v="0"/>
    <n v="45"/>
    <s v="CRISTIAN DAVID GUTIERREZ OSPINA "/>
    <x v="0"/>
    <s v=" Profesional IV "/>
    <n v="4483800"/>
    <s v=" Profesional V "/>
    <n v="5207886"/>
    <n v="41663088"/>
    <m/>
    <n v="8"/>
    <m/>
    <n v="80111607"/>
    <x v="6"/>
  </r>
  <r>
    <s v="03_052"/>
    <n v="548"/>
    <s v="Funcionamiento"/>
    <s v="03_052 Prestar servicios profesionales como experto  al Grupo Interno de Trabajo de Gestión Contractual, para la planeación, estructuración y seguimiento integral de los procesos de contratación de la entidad en todas sus modalidades"/>
    <s v="Prestar servicios profesionales como experto  al Grupo Interno de Trabajo de Gestión Contractual, para la planeación, estructuración y seguimiento integral de los procesos de contratación de la entidad en todas sus modalidades"/>
    <m/>
    <m/>
    <m/>
    <m/>
    <s v="Contratación Directa"/>
    <x v="0"/>
    <s v=" "/>
    <s v=" "/>
    <s v=" "/>
    <s v="A-02-02-02-008-002"/>
    <s v="SERVICIOS JURÍDICOS Y CONTABLES"/>
    <s v="GIT de Gestión Contractual"/>
    <x v="0"/>
    <n v="3"/>
    <s v="ANA MARIA PRADO LOZANO"/>
    <x v="0"/>
    <s v=" Especializado II"/>
    <n v="6497800"/>
    <s v="Experto I"/>
    <n v="10940248"/>
    <n v="87521984"/>
    <m/>
    <n v="8"/>
    <m/>
    <n v="80111607"/>
    <x v="7"/>
  </r>
  <r>
    <s v="03_028"/>
    <n v="525"/>
    <s v="Funcionamiento"/>
    <s v="03_028 Prestar los servicios profesionales especializados en la Direccion Financiera para la actualizacion, depuración y seguimiento de la cartera de la superintendencia de transporte. "/>
    <s v="Prestar los servicios profesionales especializados en la Direccion Financiera para la actualizacion, depuración y seguimiento de la cartera de la superintendencia de transporte. "/>
    <m/>
    <m/>
    <m/>
    <m/>
    <s v="Contratación Directa"/>
    <x v="0"/>
    <s v=" "/>
    <s v=" "/>
    <s v=" "/>
    <s v="A-02-02-02-008-002"/>
    <s v="SERVICIOS JURÍDICOS Y CONTABLES"/>
    <s v="Dirección Financiera"/>
    <x v="0"/>
    <n v="15"/>
    <s v="Carlos Arturo Mojica Rangel"/>
    <x v="0"/>
    <s v="Profesional V"/>
    <n v="5056200"/>
    <s v=" Especializado I "/>
    <n v="6026736"/>
    <n v="48213888"/>
    <m/>
    <n v="8"/>
    <m/>
    <s v="80111605 -80111601"/>
    <x v="8"/>
  </r>
  <r>
    <s v="03_061"/>
    <n v="557"/>
    <s v="Funcionamiento"/>
    <s v="03_061 Prestar servicios profesionales especializados en el  Grupo Interno de Trabajo de Gestión Contractual, para apoyar  la proyección de documentos previos, alistamiento documental y publicidad de los procesos de contratación en las diferentes modalidades.  "/>
    <s v="Prestar servicios profesionales especializados en el  Grupo Interno de Trabajo de Gestión Contractual, para apoyar  la proyección de documentos previos, alistamiento documental y publicidad de los procesos de contratación en las diferentes modalidades.  "/>
    <m/>
    <m/>
    <m/>
    <m/>
    <s v="Contratación Directa"/>
    <x v="0"/>
    <s v=" "/>
    <s v=" "/>
    <s v=" "/>
    <s v="A-02-02-02-008-002"/>
    <s v="SERVICIOS JURÍDICOS Y CONTABLES"/>
    <s v="GIT de Gestión Contractual"/>
    <x v="0"/>
    <n v="616"/>
    <s v="JOSE MANUEL GARAY OVALLE"/>
    <x v="0"/>
    <s v=" Profesional V "/>
    <n v="5056200"/>
    <s v=" Especializado I"/>
    <n v="6026736"/>
    <n v="48213888"/>
    <m/>
    <n v="8"/>
    <m/>
    <n v="80111607"/>
    <x v="9"/>
  </r>
  <r>
    <s v="03_063"/>
    <n v="559"/>
    <s v="Funcionamiento"/>
    <s v="03_063 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
    <s v="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
    <m/>
    <m/>
    <m/>
    <m/>
    <s v="Contratación Directa"/>
    <x v="0"/>
    <m/>
    <m/>
    <m/>
    <s v="A-02-02-02-008-002"/>
    <s v="SERVICIOS JURÍDICOS Y CONTABLES"/>
    <s v="GIT de Gestión Contractual"/>
    <x v="0"/>
    <n v="847"/>
    <s v="SANDRA PATRICIA GAITAN"/>
    <x v="0"/>
    <s v="Experto II"/>
    <n v="10621200"/>
    <s v="Experto I"/>
    <n v="10940248"/>
    <n v="87521984"/>
    <m/>
    <n v="8"/>
    <m/>
    <n v="80111607"/>
    <x v="10"/>
  </r>
  <r>
    <s v="03_043"/>
    <n v="539"/>
    <s v="Funcionamiento"/>
    <s v="03_043 Prestar servicios profesionales para apoyar las actividades operativas, administrativas y de seguimiento del Grupo Interno de Trabajo de Gestión Documental de la Superintendencia de Transporte."/>
    <s v="Prestar servicios profesionales para apoyar las actividades operativas, administrativas y de seguimiento del Grupo Interno de Trabajo de Gestión Documental de la Superintendencia de Transporte."/>
    <m/>
    <m/>
    <m/>
    <m/>
    <s v="Contratación Directa"/>
    <x v="0"/>
    <s v=" "/>
    <s v=" "/>
    <s v=" "/>
    <s v="A-02-02-02-008-003"/>
    <s v="SERVICIOS PROFESIONALES, CIENTÍFICOS Y TÉCNICOS (EXCEPTO LOS SERVICIOS DE INVESTIGACION, URBANISMO, JURÍDICOS Y DE CONTABILIDAD)"/>
    <s v="GIT de Gestión Documental"/>
    <x v="0"/>
    <n v="59"/>
    <s v="Derly Yurany Moreno Montoya "/>
    <x v="0"/>
    <s v=" Profesional II"/>
    <n v="3381400"/>
    <s v="Profesional III"/>
    <n v="3864972"/>
    <n v="30919776"/>
    <m/>
    <n v="8"/>
    <m/>
    <n v="80111601"/>
    <x v="11"/>
  </r>
  <r>
    <s v="03_024"/>
    <n v="521"/>
    <s v="Funcionamiento"/>
    <s v="03_024 Prestar Servicios Profesionales especializados a la Dirección Administrativa para apoyar la supervisión, gestion de cuentas y seguimiento de los contratos supervisados por la dependencia"/>
    <s v="Prestar Servicios Profesionales especializados a la Dirección Administrativa para apoyar la supervisión, gestion de cuentas y seguimiento de los contratos supervisados por la dependencia"/>
    <m/>
    <m/>
    <m/>
    <m/>
    <s v="Contratación Directa"/>
    <x v="0"/>
    <s v=" "/>
    <s v=" "/>
    <s v=" "/>
    <s v="A-02-02-02-008-003"/>
    <s v="SERVICIOS PROFESIONALES, CIENTÍFICOS Y TÉCNICOS (EXCEPTO LOS SERVICIOS DE INVESTIGACION, URBANISMO, JURÍDICOS Y DE CONTABILIDAD)"/>
    <s v="Dirección Administrativa"/>
    <x v="0"/>
    <n v="46"/>
    <s v="DIANA PAOLA FERNANDEZ FERNANDEZ "/>
    <x v="0"/>
    <s v=" Especializado I "/>
    <n v="5851200"/>
    <s v=" Especializado I "/>
    <n v="6026736"/>
    <n v="48213888"/>
    <m/>
    <n v="8"/>
    <m/>
    <n v="80111601"/>
    <x v="12"/>
  </r>
  <r>
    <s v="03_025"/>
    <n v="522"/>
    <s v="Funcionamiento"/>
    <s v="03_025 Prestar Servicios Profesionales especializadosa la Dirección Administrativa para apoyar la supervisión, gestion de cuentas y seguimiento de los contratos supervisados por la dependencia"/>
    <s v="Prestar Servicios Profesionales especializadosa la Dirección Administrativa para apoyar la supervisión, gestion de cuentas y seguimiento de los contratos supervisados por la dependencia"/>
    <m/>
    <m/>
    <m/>
    <m/>
    <s v="Contratación Directa"/>
    <x v="0"/>
    <s v=" "/>
    <s v=" "/>
    <s v=" "/>
    <s v="A-02-02-02-008-003"/>
    <s v="SERVICIOS PROFESIONALES, CIENTÍFICOS Y TÉCNICOS (EXCEPTO LOS SERVICIOS DE INVESTIGACION, URBANISMO, JURÍDICOS Y DE CONTABILIDAD)"/>
    <s v="Dirección Administrativa"/>
    <x v="0"/>
    <n v="48"/>
    <s v="IVONNE MARIANA BELTRAN MESA"/>
    <x v="0"/>
    <s v=" Profesional V "/>
    <n v="5056200"/>
    <s v=" Especializado I "/>
    <n v="6026736"/>
    <n v="48213888"/>
    <m/>
    <n v="8"/>
    <m/>
    <n v="80111601"/>
    <x v="13"/>
  </r>
  <r>
    <s v="03_017"/>
    <n v="514"/>
    <s v="Funcionamiento"/>
    <s v="03_017 Prestar Servicios Profesionales a la Dirección Administrativa para apoyar la validación, control, seguimiento y soporte de los procesos operativos y administrativos a cargo de la dependencia"/>
    <s v="Prestar Servicios Profesionales a la Dirección Administrativa para apoyar la validación, control, seguimiento y soporte de los procesos operativos y administrativos a cargo de la dependencia"/>
    <m/>
    <m/>
    <m/>
    <m/>
    <s v="Contratación Directa"/>
    <x v="0"/>
    <s v=" "/>
    <s v=" "/>
    <s v=" "/>
    <s v="A-02-02-02-008-003"/>
    <s v="SERVICIOS PROFESIONALES, CIENTÍFICOS Y TÉCNICOS (EXCEPTO LOS SERVICIOS DE INVESTIGACION, URBANISMO, JURÍDICOS Y DE CONTABILIDAD)"/>
    <s v="Dirección Administrativa"/>
    <x v="0"/>
    <m/>
    <s v="JOHAN SEBASTIAN TORRES MARTINEZ"/>
    <x v="0"/>
    <s v=" Profesional V "/>
    <n v="5056200"/>
    <s v=" Profesional V "/>
    <n v="5207886"/>
    <n v="41663088"/>
    <m/>
    <n v="8"/>
    <m/>
    <n v="80111601"/>
    <x v="14"/>
  </r>
  <r>
    <s v="03_037"/>
    <n v="534"/>
    <s v="Funcionamiento"/>
    <s v="03_037 Prestar servicios profesionales especializados  para acompañar a la Dirección Financiera en la ejecución de las actuaciones y operaciones administrativas necesarias para el seguimiento y gestión de la ejecución presupuestal, así como apoyar el direccionamiento, en el trámite y seguimiento de las PQRSDF y demás documentos internos generados en el marco de las funciones de la Dirección."/>
    <s v="Prestar servicios profesionales especializados  para acompañar a la Dirección Financiera en la ejecución de las actuaciones y operaciones administrativas necesarias para el seguimiento y gestión de la ejecución presupuestal, así como apoyar el direccionamiento, en el trámite y seguimiento de las PQRSDF y demás documentos internos generados en el marco de las funciones de la Dirección."/>
    <m/>
    <m/>
    <m/>
    <m/>
    <s v="Contratación Directa"/>
    <x v="0"/>
    <s v=" "/>
    <s v=" "/>
    <s v=" "/>
    <s v="A-02-02-02-008-002"/>
    <s v="SERVICIOS JURÍDICOS Y CONTABLES"/>
    <s v="Dirección Financiera"/>
    <x v="0"/>
    <n v="16"/>
    <s v="Leidy Paola Lopez Montañez"/>
    <x v="0"/>
    <s v="Especializado II"/>
    <n v="6497800"/>
    <s v=" Especializado II "/>
    <n v="6692734"/>
    <n v="53541872"/>
    <m/>
    <n v="8"/>
    <m/>
    <n v="80111605"/>
    <x v="15"/>
  </r>
  <r>
    <s v="01_006"/>
    <n v="7"/>
    <s v="Inversión"/>
    <s v="01_006 Prestar Servicios como experto a la Dirección Administrativa para apoyar la estructuración, ejecución y liquidación de los contratos a cargo de la dependencia"/>
    <s v="Prestar Servicios como experto a la Dirección Administrativa para apoyar la estructuración, ejecución y liquidación de los contratos a cargo de la dependencia"/>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irección Administrativa"/>
    <x v="0"/>
    <m/>
    <s v="DANIEL ALEJANDRO ACOSTA"/>
    <x v="0"/>
    <s v=" Profesional V "/>
    <n v="5056200"/>
    <s v="Experto I"/>
    <n v="10940248"/>
    <n v="87521984"/>
    <m/>
    <n v="8"/>
    <m/>
    <n v="80111607"/>
    <x v="16"/>
  </r>
  <r>
    <s v="03_059"/>
    <n v="555"/>
    <s v="Funcionamiento"/>
    <s v="03_059 Prestar servicios profesionales como experto  al Grupo Interno de Trabajo de Gestión Contractual, para la planeación, estructuración y seguimiento integral de los procesos de contratación de la entidad en todas sus modalidades"/>
    <s v="Prestar servicios profesionales como experto  al Grupo Interno de Trabajo de Gestión Contractual, para la planeación, estructuración y seguimiento integral de los procesos de contratación de la entidad en todas sus modalidades"/>
    <m/>
    <m/>
    <m/>
    <m/>
    <s v="Contratación Directa"/>
    <x v="0"/>
    <s v=" "/>
    <s v=" "/>
    <s v=" "/>
    <s v="A-02-02-02-008-002"/>
    <s v="SERVICIOS JURÍDICOS Y CONTABLES"/>
    <s v="GIT de Gestión Contractual"/>
    <x v="0"/>
    <n v="5"/>
    <s v="MILTON MARINO MENESES SAAVEDRA"/>
    <x v="0"/>
    <s v=" Experto II"/>
    <n v="10621200"/>
    <s v="Experto I"/>
    <n v="10940248"/>
    <n v="87521984"/>
    <m/>
    <n v="8"/>
    <m/>
    <n v="80111607"/>
    <x v="17"/>
  </r>
  <r>
    <s v="03_027"/>
    <n v="524"/>
    <s v="Funcionamiento"/>
    <s v="03_027 Prestar servicios profesionales para la proyección de estados de cuenta y el apoyo administrativo en el seguimiento, control y gestión del recaudo de la Superintendencia de Transporte."/>
    <s v="Prestar servicios profesionales para la proyección de estados de cuenta y el apoyo administrativo en el seguimiento, control y gestión del recaudo de la Superintendencia de Transporte."/>
    <m/>
    <m/>
    <m/>
    <m/>
    <s v="Contratación Directa"/>
    <x v="0"/>
    <s v=" "/>
    <s v=" "/>
    <s v=" "/>
    <s v="A-02-02-02-008-002"/>
    <s v="SERVICIOS JURÍDICOS Y CONTABLES"/>
    <s v="Dirección Financiera"/>
    <x v="0"/>
    <n v="329"/>
    <s v=" Gissel Oriana Gómez "/>
    <x v="0"/>
    <s v="Profesional II"/>
    <n v="3381400"/>
    <s v="Profesional III"/>
    <n v="3864972"/>
    <n v="30919776"/>
    <m/>
    <n v="8"/>
    <m/>
    <s v="80111605-80111601"/>
    <x v="18"/>
  </r>
  <r>
    <s v="03_057"/>
    <n v="553"/>
    <s v="Funcionamiento"/>
    <s v="03_057 Prestar servicios profesionales como experto  al Grupo Interno de Trabajo de Gestión Contractual, para la planeación, estructuración y seguimiento integral de los procesos de contratación de la entidad en todas sus modalidades"/>
    <s v="Prestar servicios profesionales como experto  al Grupo Interno de Trabajo de Gestión Contractual, para la planeación, estructuración y seguimiento integral de los procesos de contratación de la entidad en todas sus modalidades"/>
    <m/>
    <m/>
    <m/>
    <m/>
    <s v="Contratación Directa"/>
    <x v="0"/>
    <s v=" "/>
    <s v=" "/>
    <s v=" "/>
    <s v="A-02-02-02-008-002"/>
    <s v="SERVICIOS JURÍDICOS Y CONTABLES"/>
    <s v="GIT de Gestión Contractual"/>
    <x v="0"/>
    <s v=" "/>
    <s v="YORDI AGUDELO"/>
    <x v="0"/>
    <m/>
    <m/>
    <s v="Experto I"/>
    <n v="10940248"/>
    <n v="87521984"/>
    <m/>
    <n v="8"/>
    <m/>
    <n v="80111607"/>
    <x v="19"/>
  </r>
  <r>
    <s v="02_179"/>
    <n v="292"/>
    <s v="Inversión"/>
    <s v="02_179 Prestar servicios profesionales como experto en la Superintendencia de Transporte para impulsar y ejecutar proyectos tecnológicos que fortalezcan la seguridad, disponibilidad, continuidad y rendimiento de los sistemas de información institucionales."/>
    <s v="Prestar servicios profesionales como experto en la Superintendencia de Transporte para impulsar y ejecutar proyectos tecnológicos que fortalezcan la seguridad, disponibilidad, continuidad y rendimiento de los sistemas de información institucionales."/>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640"/>
    <s v="GUNTHER GABRIEL ORTIZ"/>
    <x v="0"/>
    <s v=" Experto III "/>
    <n v="13660962"/>
    <s v="Experto IV"/>
    <n v="15286881"/>
    <n v="122295048"/>
    <m/>
    <n v="8"/>
    <m/>
    <m/>
    <x v="20"/>
  </r>
  <r>
    <s v="03_053"/>
    <n v="549"/>
    <s v="Funcionamiento"/>
    <s v="03_053 Prestar servicios profesionales especializados en materia financiera y económica para apoyar al Grupo Interno de Trabajo de Gestión Contractual, en el análisis, elaboración y revisión de documentos, estudios y trámites propios de la gestión precontractual, contractual y poscontractual."/>
    <s v="Prestar servicios profesionales especializados en materia financiera y económica para apoyar al Grupo Interno de Trabajo de Gestión Contractual, en el análisis, elaboración y revisión de documentos, estudios y trámites propios de la gestión precontractual, contractual y poscontractual."/>
    <m/>
    <m/>
    <m/>
    <m/>
    <s v="Contratación Directa"/>
    <x v="0"/>
    <s v=" "/>
    <s v=" "/>
    <s v=" "/>
    <s v="A-02-02-02-008-002"/>
    <s v="SERVICIOS JURÍDICOS Y CONTABLES"/>
    <s v="GIT de Gestión Contractual"/>
    <x v="0"/>
    <n v="630"/>
    <s v="LINA MARCELA OSORIO GIRALDO"/>
    <x v="0"/>
    <s v=" Especializado III "/>
    <n v="7144400"/>
    <s v=" Especializado III "/>
    <n v="7358732"/>
    <n v="58869856"/>
    <m/>
    <n v="8"/>
    <m/>
    <n v="80111605"/>
    <x v="21"/>
  </r>
  <r>
    <s v="03_040"/>
    <n v="537"/>
    <s v="Funcionamiento"/>
    <s v="03_040 Prestar servicios profesionales en el Grupo de Gestión Financiera, Presupuestal y Contable, apoyando en la revisión, liquidación y causación de obligaciones financieras, y en la proyección de memorandos de seguimiento a saldos por obligar."/>
    <s v="Prestar servicios profesionales en el Grupo de Gestión Financiera, Presupuestal y Contable, apoyando en la revisión, liquidación y causación de obligaciones financieras, y en la proyección de memorandos de seguimiento a saldos por obligar."/>
    <m/>
    <m/>
    <m/>
    <m/>
    <s v="Contratación Directa"/>
    <x v="0"/>
    <s v=" "/>
    <s v=" "/>
    <s v=" "/>
    <s v="A-02-02-02-008-003"/>
    <s v="SERVICIOS PROFESIONALES, CIENTÍFICOS Y TÉCNICOS (EXCEPTO LOS SERVICIOS DE INVESTIGACION, URBANISMO, JURÍDICOS Y DE CONTABILIDAD)"/>
    <s v="Dirección Financiera"/>
    <x v="0"/>
    <n v="23"/>
    <s v="Luz Elena Morantes Quintero"/>
    <x v="0"/>
    <s v="Profesional I"/>
    <n v="3127000"/>
    <s v="Profesional III"/>
    <n v="3864972"/>
    <n v="30919776"/>
    <m/>
    <n v="8"/>
    <m/>
    <s v="80111601; 80111604; 80111605; 80111607; 80111616"/>
    <x v="22"/>
  </r>
  <r>
    <s v="03_056"/>
    <n v="552"/>
    <s v="Funcionamiento"/>
    <s v="03_056 Prestar servicios profesionales especializados para apoyar  al GIT de Gestión Contractual en las etapas precontractual, contractual y postcontractual de los procesos que le sean asignados. "/>
    <s v="Prestar servicios profesionales especializados para apoyar  al GIT de Gestión Contractual en las etapas precontractual, contractual y postcontractual de los procesos que le sean asignados. "/>
    <m/>
    <m/>
    <m/>
    <m/>
    <s v="Contratación Directa"/>
    <x v="0"/>
    <s v=" "/>
    <s v=" "/>
    <s v=" "/>
    <s v="A-02-02-02-008-002"/>
    <s v="SERVICIOS JURÍDICOS Y CONTABLES"/>
    <s v="GIT de Gestión Contractual"/>
    <x v="0"/>
    <m/>
    <s v="EDITH JOHANA VARGAS PEÑA"/>
    <x v="0"/>
    <m/>
    <m/>
    <s v="Especializado IV"/>
    <n v="7970140"/>
    <n v="63761120"/>
    <m/>
    <n v="8"/>
    <m/>
    <n v="80111607"/>
    <x v="23"/>
  </r>
  <r>
    <s v="03_054"/>
    <n v="550"/>
    <s v="Funcionamiento"/>
    <s v="03_054 Prestar servicios profesionales especializados para la validación y estructuración financiera de la actividad contractual del Grupo Interno de Trabajo de Gestión Contractual, liderando el análisis, la estimación y asignación de riesgos económicos en la etapa precontractual, asi como el seguimiento al desarrollo económico de los contratos durante su ejecución y liquidación"/>
    <s v="Prestar servicios profesionales especializados para la validación y estructuración financiera de la actividad contractual del Grupo Interno de Trabajo de Gestión Contractual, liderando el análisis, la estimación_x000a_y asignación de riesgos económicos en la etapa precontractual, asi como el seguimiento al desarrollo económico de los contratos durante su ejecución y liquidación"/>
    <m/>
    <m/>
    <m/>
    <m/>
    <s v="Contratación Directa"/>
    <x v="0"/>
    <s v=" "/>
    <s v=" "/>
    <s v=" "/>
    <s v="A-02-02-02-008-003"/>
    <s v="SERVICIOS PROFESIONALES, CIENTÍFICOS Y TÉCNICOS (EXCEPTO LOS SERVICIOS DE INVESTIGACION, URBANISMO, JURÍDICOS Y DE CONTABILIDAD)"/>
    <s v="GIT de Gestión Contractual"/>
    <x v="0"/>
    <n v="8"/>
    <s v="NORMA ELENA GONZALEZ HERNANDEZ"/>
    <x v="0"/>
    <s v=" Especializado IV "/>
    <n v="7738000"/>
    <s v=" Especializado III "/>
    <n v="7358732"/>
    <n v="58869856"/>
    <m/>
    <n v="8"/>
    <m/>
    <n v="80111605"/>
    <x v="24"/>
  </r>
  <r>
    <s v="03_062"/>
    <n v="558"/>
    <s v="Funcionamiento"/>
    <s v="03_062 Prestar servicios profesionales especializados al Grupo Interno de Trabajo de Gestión Contractual, orientados a la gestión, seguimiento y verificación de los asuntos relacionados con el Sistema de Gestión de Calidad, así como a la elaboración, consolidación y entrega oportuna de los informes requeridos. "/>
    <s v="Prestar servicios profesionales especializados al Grupo Interno de Trabajo de Gestión Contractual, orientados a la gestión, seguimiento y verificación de los asuntos relacionados con el Sistema de Gestión de Calidad, así como a la elaboración, consolidación y entrega oportuna de los informes requeridos. "/>
    <m/>
    <m/>
    <m/>
    <m/>
    <s v="Contratación Directa"/>
    <x v="0"/>
    <m/>
    <m/>
    <m/>
    <s v="A-02-02-02-008-003"/>
    <s v="SERVICIOS PROFESIONALES, CIENTÍFICOS Y TÉCNICOS (EXCEPTO LOS SERVICIOS DE INVESTIGACION, URBANISMO, JURÍDICOS Y DE CONTABILIDAD)"/>
    <s v="GIT de Gestión Contractual"/>
    <x v="0"/>
    <n v="848"/>
    <s v="EVELYN DONOSO - CALIDAD"/>
    <x v="0"/>
    <s v="Especializado III"/>
    <n v="7144400"/>
    <s v="Especializado III"/>
    <n v="7358732"/>
    <n v="58869856"/>
    <m/>
    <n v="8"/>
    <m/>
    <n v="80111601"/>
    <x v="25"/>
  </r>
  <r>
    <s v="01_021"/>
    <n v="20"/>
    <s v="Inversión"/>
    <s v="01_021 Prestar servicios profesionales al Grupo Interno de Trabajo de Gestión Contractual, para apoyar  las actividades de seguimiento,  preparación de documentos e informes, y demás actuaciones jurídico–administrativas que se desarrollen en las etapas precontractual, contractual y postcontractual."/>
    <s v="Prestar servicios profesionales al Grupo Interno de Trabajo de Gestión Contractual, para apoyar  las actividades de seguimiento,  preparación de documentos e informes, y demás actuaciones jurídico–administrativas que se desarrollen en las etapas precontractual, contractual y postcontractual."/>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GIT de Gestión Contractual"/>
    <x v="0"/>
    <m/>
    <s v="BRENDA TATIANA GARCIA SÁNCHEZ"/>
    <x v="0"/>
    <m/>
    <m/>
    <s v="Profesional I"/>
    <n v="3220810"/>
    <n v="25766480"/>
    <m/>
    <n v="8"/>
    <m/>
    <n v="80111607"/>
    <x v="26"/>
  </r>
  <r>
    <s v="03_033"/>
    <n v="530"/>
    <s v="Funcionamiento"/>
    <s v="03_033 Prestar servicios de apoyo en la Dirección Financiera de la Superintendencia de Transporte para conformar expedientes virtuales, actualizar el FUID de obligaciones financieras y registrar fechas de pago de cuentas de cobro en SECOP."/>
    <s v="Prestar servicios de apoyo en la Dirección Financiera de la Superintendencia de Transporte para conformar expedientes virtuales, actualizar el FUID de obligaciones financieras y registrar fechas de pago de cuentas de cobro en SECOP."/>
    <m/>
    <m/>
    <m/>
    <m/>
    <s v="Contratación Directa"/>
    <x v="0"/>
    <s v=" "/>
    <s v=" "/>
    <s v=" "/>
    <s v="A-02-02-02-008-005"/>
    <s v="SERVICIOS DE SOPORTE"/>
    <s v="Dirección Financiera"/>
    <x v="0"/>
    <n v="25"/>
    <s v="Eduar Esneider Vasquez Pulido"/>
    <x v="0"/>
    <s v="Tecnólogo III"/>
    <n v="3127000"/>
    <s v=" Tecnólogo III "/>
    <n v="3158270"/>
    <n v="25266160"/>
    <m/>
    <n v="8"/>
    <m/>
    <n v="80111605"/>
    <x v="27"/>
  </r>
  <r>
    <s v="01_018"/>
    <n v="17"/>
    <s v="Inversión"/>
    <s v="01_018 Prestar servicios profesionales como experto en la elaboración de documentos contractuales de la Superintendencia de Transporte, brindando acompañamiento legal en las diferentes etapas de los procesos de selección y contratación."/>
    <s v="Prestar servicios profesionales como experto en la elaboración de documentos contractuales de la Superintendencia de Transporte, brindando acompañamiento legal en las diferentes etapas de los procesos de selección y contratación."/>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GIT de Gestión Contractual"/>
    <x v="0"/>
    <n v="549"/>
    <s v="EDNA VALENZUELA"/>
    <x v="0"/>
    <s v=" Experto I"/>
    <n v="8861600"/>
    <s v=" Experto I "/>
    <n v="10940248"/>
    <n v="87521984"/>
    <m/>
    <n v="8"/>
    <m/>
    <n v="80111607"/>
    <x v="28"/>
  </r>
  <r>
    <s v="03_039"/>
    <n v="536"/>
    <s v="Funcionamiento"/>
    <s v="03_039 Prestar servicios profesionales en el Grupo de Gestión Financiera, Presupuestal y Contable, realizando recepción, revisión, validación y liquidación de obligaciones financieras, elaborando informes de contratistas y dando seguimiento al cumplimiento de pagos"/>
    <s v="Prestar servicios profesionales en el Grupo de Gestión Financiera, Presupuestal y Contable, realizando recepción, revisión, validación y liquidación de obligaciones financieras, elaborando informes de contratistas y dando seguimiento al cumplimiento de pagos"/>
    <m/>
    <m/>
    <m/>
    <m/>
    <s v="Contratación Directa"/>
    <x v="0"/>
    <s v=" "/>
    <s v=" "/>
    <s v=" "/>
    <s v="A-02-02-02-008-002"/>
    <s v="SERVICIOS JURÍDICOS Y CONTABLES"/>
    <s v="Dirección Financiera"/>
    <x v="0"/>
    <n v="21"/>
    <s v="Daniel Felipe Rodrígez Pulgarin"/>
    <x v="0"/>
    <s v="Profesional I"/>
    <n v="3127000"/>
    <s v="Profesional III"/>
    <n v="3864972"/>
    <n v="30919776"/>
    <m/>
    <n v="8"/>
    <m/>
    <s v="80111601; 80111605"/>
    <x v="29"/>
  </r>
  <r>
    <s v="01_020"/>
    <n v="19"/>
    <s v="Inversión"/>
    <s v="01_020 Prestar servicios profesionales especializados al Grupo Interno de Trabajo de Gestión Contractual, para la   estructuración,  preparación y publicación  de documentos de las etapas precontractual, contractual y postcontractual de los procesos  que le sean asignados"/>
    <s v="Prestar servicios profesionales especializados al Grupo Interno de Trabajo de Gestión Contractual, para la   estructuración,  preparación y publicación  de documentos de las etapas precontractual, contractual y postcontractual de los procesos  que le sean asignado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GIT de Gestión Contractual"/>
    <x v="0"/>
    <m/>
    <s v="PAULA CAMARGO"/>
    <x v="0"/>
    <m/>
    <m/>
    <s v="Especializado V"/>
    <n v="9127448"/>
    <n v="73019584"/>
    <m/>
    <n v="8"/>
    <m/>
    <n v="80111607"/>
    <x v="30"/>
  </r>
  <r>
    <s v="03_055"/>
    <n v="551"/>
    <s v="Funcionamiento"/>
    <s v="03_055 Prestar servicios de apoyo a la gestión al Grupo Interno de Trabajo de Gestión Contractual de la Superintendencia de Transporte, mediante el apoyo y acompañamiento en las diferentes actividades administrativas necesarias para el adecuado desarrollo de los procesos a cargo del área."/>
    <s v="Prestar servicios de apoyo a la gestión al Grupo Interno de Trabajo de Gestión Contractual de la Superintendencia de Transporte, mediante el apoyo y acompañamiento en las diferentes actividades administrativas necesarias para el adecuado desarrollo de los procesos a cargo del área."/>
    <m/>
    <m/>
    <m/>
    <m/>
    <s v="Contratación Directa"/>
    <x v="0"/>
    <s v=" "/>
    <s v=" "/>
    <s v=" "/>
    <s v="A-02-02-02-008-005"/>
    <s v="SERVICIOS DE SOPORTE"/>
    <s v="GIT de Gestión Contractual"/>
    <x v="0"/>
    <s v=" "/>
    <s v="LIDA PADILLA"/>
    <x v="0"/>
    <m/>
    <m/>
    <s v="Tecnólogo III"/>
    <n v="3158270"/>
    <n v="25266160"/>
    <m/>
    <n v="8"/>
    <m/>
    <n v="80111601"/>
    <x v="31"/>
  </r>
  <r>
    <s v="03_071"/>
    <n v="567"/>
    <s v="Funcionamiento"/>
    <s v="03_071 Prestar los servicios profesionales al Grupo de Talento Humano apoyando la implementación y seguimiento del Plan de Trabajo del Sistema de Gestión de Seguridad y Salud en el Trabajo (SGSST) de la Entidad."/>
    <s v="Prestar los servicios profesionales al Grupo de Talento Humano apoyando la implementación y seguimiento del Plan de Trabajo del Sistema de Gestión de Seguridad y Salud en el Trabajo (SGSST) de la Entidad."/>
    <m/>
    <m/>
    <m/>
    <m/>
    <s v="Contratación Directa"/>
    <x v="0"/>
    <s v=" "/>
    <s v=" "/>
    <s v=" "/>
    <s v="A-02-02-02-008-003"/>
    <s v="SERVICIOS PROFESIONALES, CIENTÍFICOS Y TÉCNICOS (EXCEPTO LOS SERVICIOS DE INVESTIGACION, URBANISMO, JURÍDICOS Y DE CONTABILIDAD)"/>
    <s v="Grupo Talento Humano"/>
    <x v="0"/>
    <n v="122"/>
    <s v="KAREN DAYANNA TORRES NOCUA"/>
    <x v="0"/>
    <s v=" Profesional I "/>
    <n v="3127000"/>
    <s v="Profesional III"/>
    <n v="3864972"/>
    <n v="30919776"/>
    <m/>
    <n v="8"/>
    <m/>
    <n v="80111601"/>
    <x v="32"/>
  </r>
  <r>
    <s v="03_066"/>
    <n v="562"/>
    <s v="Funcionamiento"/>
    <s v="03_066 Prestar servicios profesionales en el Grupo Interno de Trabajo de Gestión Contractual, para apoyar y gestionar las diferentes etapas de la actividad contractual, así como, la implementación, utilización, soporte, seguimiento y capacitación en el uso del Sistema Electrónico de Contratación Pública (SECOP II). "/>
    <s v="Prestar servicios profesionales en el Grupo Interno de Trabajo de Gestión Contractual, para apoyar y gestionar las diferentes etapas de la actividad contractual, así como, la implementación, utilización, soporte, seguimiento y capacitación en el uso del Sistema Electrónico de Contratación Pública (SECOP II). "/>
    <m/>
    <m/>
    <m/>
    <m/>
    <s v="Contratación Directa"/>
    <x v="0"/>
    <s v=" "/>
    <s v=" "/>
    <s v=" "/>
    <s v="A-02-02-02-008-003"/>
    <s v="SERVICIOS PROFESIONALES, CIENTÍFICOS Y TÉCNICOS (EXCEPTO LOS SERVICIOS DE INVESTIGACION, URBANISMO, JURÍDICOS Y DE CONTABILIDAD)"/>
    <s v="GIT de Gestión Contractual"/>
    <x v="0"/>
    <n v="827"/>
    <s v="MARIA ALEJANDRA LUQUE"/>
    <x v="0"/>
    <s v=" Profesional V "/>
    <n v="5056200"/>
    <s v=" Profesional V "/>
    <n v="5207886"/>
    <n v="41663088"/>
    <m/>
    <n v="8"/>
    <m/>
    <n v="80111601"/>
    <x v="33"/>
  </r>
  <r>
    <s v="03_075"/>
    <n v="571"/>
    <s v="Funcionamiento"/>
    <s v="03_075 Prestar servicios jurídicos al Grupo de Talento Humano en las activades que deban desarrollarse dentro procesos internos  de carrera admisnistrativa de la superintendencia de transporte. "/>
    <s v="Prestar servicios jurídicos al Grupo de Talento Humano en las activades que deban desarrollarse dentro procesos internos  de carrera admisnistrativa de la superintendencia de transporte. "/>
    <m/>
    <m/>
    <m/>
    <m/>
    <s v="Contratación Directa"/>
    <x v="0"/>
    <s v=" "/>
    <s v=" "/>
    <s v=" "/>
    <s v="A-02-02-02-008-002"/>
    <s v="SERVICIOS JURÍDICOS Y CONTABLES"/>
    <s v="Grupo Talento Humano"/>
    <x v="0"/>
    <n v="701"/>
    <s v="VANESSA OROZCO D'AMIRE"/>
    <x v="0"/>
    <s v=" Profesional V "/>
    <n v="5056200"/>
    <s v=" Profesional V "/>
    <n v="5207886"/>
    <n v="31247316"/>
    <m/>
    <n v="6"/>
    <m/>
    <n v="80111607"/>
    <x v="34"/>
  </r>
  <r>
    <s v="03_077"/>
    <n v="573"/>
    <s v="Funcionamiento"/>
    <s v="03_077 Prestar servicios profesionales al Grupo de Talento Humano, en  articulanción con las  áreas, gestionando y dando seguimiento a requerimientos y coordinando la ejecución del Plan Estratégico de Talento Humano."/>
    <s v="Prestar servicios profesionales al Grupo de Talento Humano, en  articulanción con las  áreas, gestionando y dando seguimiento a requerimientos y coordinando la ejecución del Plan Estratégico de Talento Humano."/>
    <m/>
    <m/>
    <m/>
    <m/>
    <s v="Contratación Directa"/>
    <x v="0"/>
    <s v=" "/>
    <s v=" "/>
    <s v=" "/>
    <s v="A-02-02-02-008-003"/>
    <s v="SERVICIOS PROFESIONALES, CIENTÍFICOS Y TÉCNICOS (EXCEPTO LOS SERVICIOS DE INVESTIGACION, URBANISMO, JURÍDICOS Y DE CONTABILIDAD)"/>
    <s v="Grupo Talento Humano"/>
    <x v="0"/>
    <n v="133"/>
    <s v="CAMILO ANDRES MORENO SAAVEDRA"/>
    <x v="0"/>
    <s v=" Profesional I "/>
    <n v="3127000"/>
    <s v="Profesional IV"/>
    <n v="4618314"/>
    <n v="27709884"/>
    <m/>
    <n v="6"/>
    <m/>
    <n v="80111614"/>
    <x v="35"/>
  </r>
  <r>
    <s v="03_078"/>
    <n v="574"/>
    <s v="Funcionamiento"/>
    <s v="03_078 Prestar los servicios de apoyo a la gestión en la ejecución de actividades administrativas, distribución de tareas y seguimientos solicitados por la coordinación en el Grupo de Talento Humano."/>
    <s v="Prestar los servicios de apoyo a la gestión en la ejecución de actividades administrativas, distribución de tareas y seguimientos solicitados por la coordinación en el Grupo de Talento Humano."/>
    <m/>
    <m/>
    <m/>
    <m/>
    <s v="Contratación Directa"/>
    <x v="0"/>
    <s v=" "/>
    <s v=" "/>
    <s v=" "/>
    <s v="A-02-02-02-008-005"/>
    <s v="SERVICIOS DE SOPORTE"/>
    <s v="Grupo Talento Humano"/>
    <x v="0"/>
    <n v="135"/>
    <s v="VIVIANA PALACIO PALACIOS"/>
    <x v="0"/>
    <s v=" Técnico II"/>
    <n v="2363800"/>
    <s v=" Técnico I "/>
    <n v="2434714"/>
    <n v="19477712"/>
    <m/>
    <n v="8"/>
    <m/>
    <n v="80111601"/>
    <x v="36"/>
  </r>
  <r>
    <s v="01_017"/>
    <n v="16"/>
    <s v="Inversión"/>
    <s v="01_017 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
    <s v="Prestar servicios profesionales como experto al Grupo Interno de Trabajo de Gestión Contractual,  en  la revisión  y control de la planeación, estructuración y seguimiento de los procesos de contratación de la Entidad, en todas sus modalidades, de conformidad con la normatividad vigente."/>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GIT de Gestión Contractual"/>
    <x v="0"/>
    <m/>
    <s v="ANGIE RAMIREZ"/>
    <x v="0"/>
    <m/>
    <m/>
    <s v="Experto I"/>
    <n v="10940248"/>
    <n v="87521984"/>
    <m/>
    <n v="8"/>
    <m/>
    <n v="80111607"/>
    <x v="37"/>
  </r>
  <r>
    <s v="03_058"/>
    <n v="554"/>
    <s v="Funcionamiento"/>
    <s v="03_058 Prestar servicios profesionales como experto  al Grupo Interno de Trabajo de Gestión Contractual, orientados a la definición, análisis y seguimiento de los aspectos técnicos de la planeación y estructuración de los procesos de contratación de la Entidad, en todas sus modalidades."/>
    <s v="Prestar servicios profesionales como experto  al Grupo Interno de Trabajo de Gestión Contractual, orientados a la definición, análisis y seguimiento de los aspectos técnicos de la planeación y estructuración de los procesos de contratación de la Entidad, en todas sus modalidades."/>
    <m/>
    <m/>
    <m/>
    <m/>
    <s v="Contratación Directa"/>
    <x v="0"/>
    <m/>
    <m/>
    <m/>
    <s v="A-02-02-02-008-003"/>
    <s v="SERVICIOS PROFESIONALES, CIENTÍFICOS Y TÉCNICOS (EXCEPTO LOS SERVICIOS DE INVESTIGACION, URBANISMO, JURÍDICOS Y DE CONTABILIDAD)"/>
    <s v="GIT de Gestión Contractual"/>
    <x v="0"/>
    <m/>
    <s v="JOSE GALVIS"/>
    <x v="0"/>
    <m/>
    <m/>
    <s v="Experto I"/>
    <n v="10940248"/>
    <n v="87521984"/>
    <m/>
    <n v="8"/>
    <m/>
    <n v="80111614"/>
    <x v="38"/>
  </r>
  <r>
    <s v="03_064"/>
    <n v="560"/>
    <s v="Funcionamiento"/>
    <s v="03_064 Prestar servicios profesionales al Grupo Interno de Trabajo de Gestión Contractual, orientados a la gestión integral de todas las etapas de los procesos de contratación de la Entidad, incluyendo el impulso y seguimiento de los procesos de liquidación contractual."/>
    <s v="Prestar servicios profesionales al Grupo Interno de Trabajo de Gestión Contractual, orientados a la gestión integral de todas las etapas de los procesos de contratación de la Entidad, incluyendo el impulso y seguimiento de los procesos de liquidación contractual."/>
    <m/>
    <m/>
    <m/>
    <m/>
    <s v="Contratación Directa"/>
    <x v="0"/>
    <m/>
    <m/>
    <m/>
    <s v="A-02-02-02-008-002"/>
    <s v="SERVICIOS JURÍDICOS Y CONTABLES"/>
    <s v="GIT de Gestión Contractual"/>
    <x v="0"/>
    <n v="849"/>
    <s v="GERMAN CHIVATÁ"/>
    <x v="0"/>
    <s v=" Profesional V "/>
    <n v="5056200"/>
    <s v=" Profesional V "/>
    <n v="5207886"/>
    <n v="41663088"/>
    <m/>
    <n v="8"/>
    <m/>
    <n v="80111607"/>
    <x v="39"/>
  </r>
  <r>
    <s v="03_065"/>
    <n v="561"/>
    <s v="Funcionamiento"/>
    <s v="03_065 Prestar servicios profesionales al Grupo Interno de Trabajo de Gestión Contractual, mediante el apoyo y acompañamiento en las actividades administrativas y de gestión documental necesarias para el adecuado desarrollo de los procesos a cargo del área."/>
    <s v="Prestar servicios profesionales al Grupo Interno de Trabajo de Gestión Contractual, mediante el apoyo y acompañamiento en las actividades administrativas y de gestión documental necesarias para el adecuado desarrollo de los procesos a cargo del área."/>
    <m/>
    <m/>
    <m/>
    <m/>
    <s v="Contratación Directa"/>
    <x v="0"/>
    <s v=" "/>
    <s v=" "/>
    <s v=" "/>
    <s v="A-02-02-02-008-003"/>
    <s v="SERVICIOS PROFESIONALES, CIENTÍFICOS Y TÉCNICOS (EXCEPTO LOS SERVICIOS DE INVESTIGACION, URBANISMO, JURÍDICOS Y DE CONTABILIDAD)"/>
    <s v="GIT de Gestión Contractual"/>
    <x v="0"/>
    <n v="615"/>
    <s v="LILIA ESPERANZA TIBADUIZA VEGA"/>
    <x v="0"/>
    <s v=" Profesional II"/>
    <n v="3381400"/>
    <s v="Profesional II"/>
    <n v="3482842"/>
    <n v="27862736"/>
    <m/>
    <n v="8"/>
    <m/>
    <n v="80111601"/>
    <x v="40"/>
  </r>
  <r>
    <s v="01_084"/>
    <n v="81"/>
    <s v="Inversión"/>
    <s v="01_084 Prestar servicios profesionales especializados al Despacho del Superintendente de Transporte  para impulsar de forma transversal la articulación, proyección y revisión masiva de los procesos sancionatorios con los sistemas misionales."/>
    <s v="Prestar servicios profesionales especializados al Despacho del Superintendente de Transporte  para impulsar de forma transversal la articulación, proyección y revisión masiva de los procesos sancionatorios con los sistemas misionale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578"/>
    <s v="JULIO CÉSAR UÑATE PATIÑO"/>
    <x v="0"/>
    <s v="Especializado II"/>
    <n v="6497800"/>
    <s v=" Especializado III "/>
    <n v="7358732"/>
    <n v="58869856"/>
    <m/>
    <n v="8"/>
    <m/>
    <m/>
    <x v="41"/>
  </r>
  <r>
    <s v="03_100"/>
    <n v="595"/>
    <s v="Funcionamiento"/>
    <s v="03_100 Prestar servicios profesionales a la Oficina Asesora Jurídica en la elaboración y revisión de documentos contractuales, la recopilación, análisis y sistematización de información jurídica, así como en el apoyo a las labores de supervisión contractual a cargo de la dependencia."/>
    <s v="Prestar servicios profesionales a la Oficina Asesora Jurídica en la elaboración y revisión de documentos contractuales, la recopilación, análisis y sistematización de información jurídica, así como en el apoyo a las labores de supervisión contractual a cargo de la dependencia."/>
    <m/>
    <m/>
    <m/>
    <m/>
    <s v="Contratación Directa"/>
    <x v="0"/>
    <s v=" "/>
    <s v=" "/>
    <s v=" "/>
    <s v="A-02-02-02-008-002"/>
    <s v="SERVICIOS JURÍDICOS Y CONTABLES"/>
    <s v="Ofinica Asesora Juridica"/>
    <x v="0"/>
    <n v="175"/>
    <s v="YEOSCARINE NAVARRO MARTINEZ  "/>
    <x v="0"/>
    <s v=" Profesional III "/>
    <n v="3752400"/>
    <s v="Profesional IV"/>
    <n v="4618314"/>
    <n v="36946512"/>
    <m/>
    <n v="8"/>
    <m/>
    <n v="80111607"/>
    <x v="42"/>
  </r>
  <r>
    <s v="01_086"/>
    <n v="83"/>
    <s v="Inversión"/>
    <s v="01_086 Prestar servicios jurídicos especializados al Despacho del Superintendente de Transporte para apoyar transversalmente de forma masiva los procesos sancionatorios, aportando análisis normativo, interpretación jurídica y seguimiento administrativo."/>
    <s v="Prestar servicios jurídicos especializados al Despacho del Superintendente de Transporte para apoyar transversalmente de forma masiva los procesos sancionatorios, aportando análisis normativo, interpretación jurídica y seguimiento administrativo."/>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783"/>
    <s v="DAVID SANTIAGO ALGARRA PLAZAS"/>
    <x v="0"/>
    <s v="Especializado IV"/>
    <n v="7738000"/>
    <s v="Especializado V"/>
    <n v="9127448"/>
    <n v="73019584"/>
    <m/>
    <n v="8"/>
    <m/>
    <m/>
    <x v="43"/>
  </r>
  <r>
    <s v="03_048"/>
    <n v="544"/>
    <s v="Funcionamiento"/>
    <s v="03_048 Prestar servicios profesionales como experto en el  Grupo Interno de Trabajo de Comunicaciones de la Superintendencia de Transporte, participando en el diseño, coordinación y ejecución de estrategias de comunicación externa que fortalezcan el posisionamiento institucional"/>
    <s v="Prestar servicios profesionales como experto en el  Grupo Interno de Trabajo de Comunicaciones de la Superintendencia de Transporte, participando en el diseño, coordinación y ejecución de estrategias de comunicación externa que fortalezcan el posisionamiento institucional"/>
    <m/>
    <m/>
    <m/>
    <m/>
    <s v="Contratación Directa"/>
    <x v="0"/>
    <s v=" "/>
    <s v=" "/>
    <s v=" "/>
    <s v="A-02-02-02-008-003"/>
    <s v="SERVICIOS PROFESIONALES, CIENTÍFICOS Y TÉCNICOS (EXCEPTO LOS SERVICIOS DE INVESTIGACION, URBANISMO, JURÍDICOS Y DE CONTABILIDAD)"/>
    <s v="GIT de Comunicaciones"/>
    <x v="0"/>
    <n v="138"/>
    <s v="JIMENEZ MARTINEZ DIANA LORENA"/>
    <x v="0"/>
    <s v="Experto II"/>
    <n v="10621200"/>
    <s v="Experto II"/>
    <n v="12505519"/>
    <n v="100044152"/>
    <m/>
    <n v="8"/>
    <m/>
    <n v="80111619"/>
    <x v="44"/>
  </r>
  <r>
    <s v="03_070"/>
    <n v="566"/>
    <s v="Funcionamiento"/>
    <s v="03_070 Prestar servicios de apoyo a la gestión al Grupo de Control Interno Disciplinario, en la gestion e impulso de los trámites administrativos que sean requeridos en la etapa de instruccion."/>
    <s v="Prestar servicios de apoyo a la gestión al Grupo de Control Interno Disciplinario, en la gestion e impulso de los trámites administrativos que sean requeridos en la etapa de instruccion."/>
    <m/>
    <m/>
    <m/>
    <m/>
    <s v="Contratación Directa"/>
    <x v="0"/>
    <s v=" "/>
    <s v=" "/>
    <s v=" "/>
    <s v="A-02-02-02-008-005"/>
    <s v="SERVICIOS DE SOPORTE"/>
    <s v="Grupo de Control Interno Disciplinario"/>
    <x v="0"/>
    <n v="142"/>
    <s v="BARRERA SALAMANCA DANIELA"/>
    <x v="0"/>
    <s v=" Técnico I "/>
    <n v="1992800"/>
    <s v=" Tecnólogo III "/>
    <n v="3158270"/>
    <n v="25266160"/>
    <m/>
    <n v="8"/>
    <m/>
    <n v="80111601"/>
    <x v="45"/>
  </r>
  <r>
    <s v="01_013"/>
    <n v="13"/>
    <s v="Inversión"/>
    <s v="01_013 Prestar servicios profesionales especializados, para apoyar a la Secretaría General  en la supervisión, ejecución y mejora de la gestión documental institucional._x000a_"/>
    <s v="Prestar servicios profesionales especializados, para apoyar a la Secretaría General  en la supervisión, ejecución y mejora de la gestión documental institucional._x000a_"/>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n v="57"/>
    <s v="Ingrid Julieth Rodriguez Romero"/>
    <x v="0"/>
    <s v=" Profesional V "/>
    <n v="5056200"/>
    <s v=" Especializado I "/>
    <n v="6026736"/>
    <n v="48213888"/>
    <m/>
    <n v="8"/>
    <m/>
    <n v="80111601"/>
    <x v="46"/>
  </r>
  <r>
    <s v="03_085"/>
    <n v="580"/>
    <s v="Funcionamiento"/>
    <s v="03_085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s v="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m/>
    <m/>
    <m/>
    <m/>
    <s v="Contratación Directa"/>
    <x v="0"/>
    <s v=" "/>
    <s v=" "/>
    <s v=" "/>
    <s v="A-02-02-02-008-005"/>
    <s v="SERVICIOS DE SOPORTE"/>
    <s v="Grupo Interno de Trabajo de Notificaciones"/>
    <x v="0"/>
    <n v="90"/>
    <s v="Camilo Santiago Merchan Balaguera"/>
    <x v="0"/>
    <s v="Técnico II"/>
    <n v="2363800"/>
    <s v=" Técnico I "/>
    <n v="2434714"/>
    <n v="19477712"/>
    <m/>
    <n v="8"/>
    <m/>
    <m/>
    <x v="47"/>
  </r>
  <r>
    <s v="03_086"/>
    <n v="581"/>
    <s v="Funcionamiento"/>
    <s v="03_086 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
    <s v="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
    <m/>
    <m/>
    <m/>
    <m/>
    <s v="Contratación Directa"/>
    <x v="0"/>
    <s v=" "/>
    <s v=" "/>
    <s v=" "/>
    <s v="A-02-02-02-008-005"/>
    <s v="SERVICIOS DE SOPORTE"/>
    <s v="Grupo Interno de Trabajo de Notificaciones"/>
    <x v="0"/>
    <n v="91"/>
    <s v="Gabriel Benitez Leal"/>
    <x v="0"/>
    <s v="Técnico II"/>
    <n v="2363800"/>
    <s v=" Tecnólogo III "/>
    <n v="3158270"/>
    <n v="25266160"/>
    <m/>
    <n v="8"/>
    <m/>
    <m/>
    <x v="48"/>
  </r>
  <r>
    <s v="03_089"/>
    <n v="584"/>
    <s v="Funcionamiento"/>
    <s v="03_089 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
    <s v="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
    <m/>
    <m/>
    <m/>
    <m/>
    <s v="Contratación Directa"/>
    <x v="0"/>
    <s v=" "/>
    <s v=" "/>
    <s v=" "/>
    <s v="A-02-02-02-008-002"/>
    <s v="SERVICIOS JURÍDICOS Y CONTABLES"/>
    <s v="Grupo Interno de Trabajo de Notificaciones"/>
    <x v="0"/>
    <n v="89"/>
    <s v="Kelly Johanna Hernandez Garcia"/>
    <x v="0"/>
    <s v="Profesional I"/>
    <n v="3127000"/>
    <s v="Profesional III"/>
    <n v="3864972"/>
    <n v="30919776"/>
    <m/>
    <n v="8"/>
    <m/>
    <m/>
    <x v="49"/>
  </r>
  <r>
    <s v="02_205"/>
    <n v="317"/>
    <s v="Inversión"/>
    <s v="02_205 Prestar servicios profesionales brindando acompañamiento a la Delegatura de Concesiones e Infraestructura en los trámites necesarios para la implementación de los factores de interés general que se protegen mediante la implementación del modelo estratégico de supervisión subjetiva."/>
    <s v="Prestar servicios profesionales brindando acompañamiento a la Delegatura de Concesiones e Infraestructura en los trámites necesarios para la implementación de los factores de interés general que se protegen mediante la implementación del modelo estratégico de supervisión subjetiva."/>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85"/>
    <s v="ROMERO PADILLA YURAI HASBLEIDY"/>
    <x v="0"/>
    <s v=" Profesional I"/>
    <n v="3127000"/>
    <s v=" Profesional III"/>
    <n v="3864972"/>
    <n v="30919776"/>
    <m/>
    <n v="8"/>
    <m/>
    <n v="80111601"/>
    <x v="50"/>
  </r>
  <r>
    <s v="02_207"/>
    <n v="319"/>
    <s v="Inversión"/>
    <s v="02_207 Prestar servicios profesionales especializados en la Delegatura de Concesiones e Infraestructura, brindando acompañamiento jurídico y elaborando de manera oportuna los documentos necesarios para garantizar los factores de interés general."/>
    <s v="Prestar servicios profesionales especializados en la Delegatura de Concesiones e Infraestructura, brindando acompañamiento jurídico y elaborando de manera oportuna los documentos necesarios para garantizar los factores de interés general."/>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6"/>
    <s v="FONSECA MARTINEZ ANGELICA LIZETH"/>
    <x v="0"/>
    <s v=" Especializado I"/>
    <n v="5851200"/>
    <s v=" Especializado III"/>
    <n v="7358732"/>
    <n v="58869856"/>
    <m/>
    <n v="8"/>
    <m/>
    <n v="80111607"/>
    <x v="51"/>
  </r>
  <r>
    <s v="02_005"/>
    <n v="118"/>
    <s v="Inversión"/>
    <s v="02_005 Prestar servicios profesionales jurídicos para la proyección, revisión y elaboración de actos administrativos de segunda instancia y demás documentos requeridos en el trámite del proceso sancionatorio a cargo de la Delegatura para la Protección de Usuarios del Transporte."/>
    <s v="Prestar servicios profesionales jurídicos para la proyección, revisión y elaboración de actos administrativos de segunda instancia y demás documentos requeridos en el trámite del proceso sancionatorio a cargo de la Delegatura para la Protección de Usuarios del Transport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x v="0"/>
    <n v="386"/>
    <s v="DAYANA ZULEY ESPITIA POVEDA"/>
    <x v="0"/>
    <s v="Profesional V"/>
    <n v="5056200"/>
    <s v="Profesional V"/>
    <n v="5207886"/>
    <n v="41663088"/>
    <m/>
    <n v="8"/>
    <m/>
    <n v="80111607"/>
    <x v="52"/>
  </r>
  <r>
    <s v="03_097"/>
    <n v="592"/>
    <s v="Funcionamiento"/>
    <s v="03_097 Prestar servicios profesionales especializados para asegurar el cumplimiento del Plan Anual de Auditorías 2026 del proceso de Evaluación Independiente"/>
    <s v="Prestar servicios profesionales especializados para asegurar el cumplimiento del Plan Anual de Auditorías 2026 del proceso de Evaluación Independiente"/>
    <m/>
    <m/>
    <m/>
    <m/>
    <s v="Contratación Directa"/>
    <x v="0"/>
    <s v=" "/>
    <s v=" "/>
    <s v=" "/>
    <s v="A-02-02-02-008-002"/>
    <s v="SERVICIOS JURÍDICOS Y CONTABLES"/>
    <s v="Oficina Control Interno"/>
    <x v="0"/>
    <n v="388"/>
    <s v="NOVA DIAZ LADY ODILIA"/>
    <x v="0"/>
    <s v=" Especializado I"/>
    <n v="5851200"/>
    <s v=" Especializado II "/>
    <n v="6692734"/>
    <n v="53541872"/>
    <m/>
    <n v="8"/>
    <m/>
    <n v="80111605"/>
    <x v="53"/>
  </r>
  <r>
    <s v="02_208"/>
    <n v="320"/>
    <s v="Inversión"/>
    <s v="02_208 Prestar servicios de apoyo a la gestión en la Delegatura de Concesiones e Infraestructura, mediante la asistencia en la ejecución de las actividades relacionadas con los trámites administrativos de los expedientes derivados de las acciones adelantadas por la dependencia."/>
    <s v="Prestar servicios de apoyo a la gestión en la Delegatura de Concesiones e Infraestructura, mediante la asistencia en la ejecución de las actividades relacionadas con los trámites administrativos de los expedientes derivados de las acciones adelantadas por la dependencia."/>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84"/>
    <s v=" ARENAS ROBAYO WILMER FABIAN "/>
    <x v="0"/>
    <s v=" Tecnólogo III "/>
    <n v="3127000"/>
    <s v=" Tecnólogo III "/>
    <n v="3158270"/>
    <n v="25266160"/>
    <m/>
    <n v="8"/>
    <m/>
    <n v="80111601"/>
    <x v="54"/>
  </r>
  <r>
    <s v="02_211"/>
    <n v="323"/>
    <s v="Inversión"/>
    <s v="02_211 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y Accesibilidad."/>
    <s v="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y Accesibilidad."/>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88"/>
    <s v="EVERSLEY TORRES VALENTINA"/>
    <x v="0"/>
    <s v=" Profesional I "/>
    <n v="3127000"/>
    <s v=" Profesional IV"/>
    <n v="4618314"/>
    <n v="36946512"/>
    <m/>
    <n v="8"/>
    <m/>
    <n v="80111614"/>
    <x v="55"/>
  </r>
  <r>
    <s v="02_001"/>
    <n v="114"/>
    <s v="Inversión"/>
    <s v="02_001 Prestar servicios de apoyo a la gestión en el Grupo de Cobro por Jurisdicción Coactiva realizando la radicación de documentos y trámites relacionados con procesos de cobro, así como la comunicacion de actos administrativos en la gestión documental, en el marco del mejoramiento de la gestión y la capacidad institucional."/>
    <s v="Prestar servicios de apoyo a la gestión en el Grupo de Cobro por Jurisdicción Coactiva realizando la radicación de documentos y trámites relacionados con procesos de cobro, así como la comunicacion de actos administrativos en la gestión documental, en el marco del mejoramiento de la gestión y la capacidad institucional."/>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Cobro Coactivo"/>
    <x v="0"/>
    <n v="75"/>
    <s v="KAREN OLARTE"/>
    <x v="0"/>
    <s v="Técnico II"/>
    <n v="2363800"/>
    <s v="Técnologo II"/>
    <n v="2958778"/>
    <n v="23670224"/>
    <m/>
    <n v="8"/>
    <m/>
    <s v="80111601_x000a_80111604"/>
    <x v="56"/>
  </r>
  <r>
    <s v="03_005"/>
    <n v="502"/>
    <s v="Funcionamiento"/>
    <s v="03_005 Prestar servicios especializados en el Grupo de Cobro por Jurisdicción Coactiva, brindando apoyo en el análisis y elaboración de documentos en los procesos de cobro y la preparacion de insumos para la atencion de requerimientos de entes de control, en concordancia con las directrices de la Superintendencia de Transporte."/>
    <s v="Prestar servicios especializados en el Grupo de Cobro por Jurisdicción Coactiva, brindando apoyo en el análisis y elaboración de documentos en los procesos de cobro y la preparacion de insumos para la atencion de requerimientos de entes de control, en concordancia con las directrices de la Superintendencia de Transporte."/>
    <m/>
    <m/>
    <m/>
    <m/>
    <s v="Contratación Directa"/>
    <x v="0"/>
    <s v=" "/>
    <s v=" "/>
    <s v=" "/>
    <s v="A-02-02-02-008-002"/>
    <s v="SERVICIOS JURÍDICOS Y CONTABLES"/>
    <s v="Cobro Coactivo"/>
    <x v="0"/>
    <n v="152"/>
    <s v="ANGIE TATIANA CAICEDO "/>
    <x v="0"/>
    <s v=" Especializado II "/>
    <n v="6497800"/>
    <s v=" Especializado II "/>
    <n v="6692734"/>
    <n v="53541872"/>
    <m/>
    <n v="8"/>
    <m/>
    <n v="80111607"/>
    <x v="57"/>
  </r>
  <r>
    <s v="02_018"/>
    <n v="131"/>
    <s v="Inversión"/>
    <s v="02_018 Prestar servicios profesionales en la Delegatura para la Protección de Usuarios del Transporte, apoyando la ejecución de estrategias de promoción normativa en eventos dirigidos a empresas, usuarios y ciudadanía en general. "/>
    <s v="Prestar servicios profesionales en la Delegatura para la Protección de Usuarios del Transporte, apoyando la ejecución de estrategias de promoción normativa en eventos dirigidos a empresas, usuarios y ciudadanía en general.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n v="380"/>
    <s v="Heidy Bernal "/>
    <x v="0"/>
    <s v="Profesional I"/>
    <n v="3127000"/>
    <s v=" Profesional I "/>
    <n v="3220810"/>
    <n v="25766480"/>
    <m/>
    <n v="8"/>
    <m/>
    <n v="80111619"/>
    <x v="58"/>
  </r>
  <r>
    <s v="02_272"/>
    <n v="383"/>
    <s v="Inversión"/>
    <s v="02_272 Prestar servicios profesionales como experto en la Superintendencia Delegada de Transito y Transporte Terrestre, realizando el acompañamiento y articulación de las actividades jurídicas en las actuaciones administrativas que le sean asignadas"/>
    <s v="Prestar servicios profesionales como experto en la Superintendencia Delegada de Transito y Transporte Terrestre, realizando el acompañamiento y articulación de las actividades jurídicas en las actuaciones administrativa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20"/>
    <s v="Gerardo Alberto Villamil Sanchez"/>
    <x v="0"/>
    <s v="Experto II"/>
    <n v="10621200"/>
    <s v="Experto III"/>
    <n v="14070791"/>
    <n v="112566328"/>
    <m/>
    <n v="8"/>
    <m/>
    <n v="80111607"/>
    <x v="59"/>
  </r>
  <r>
    <s v="02_271"/>
    <n v="382"/>
    <s v="Inversión"/>
    <s v="02_271 Prestar servicios profesionales especializados en materia juridica en la Superintendencia Delegada de Tránsito y Transporte Terrestre, apoyando la sustanciación de las actuaciones administrativas y tramites necesarios para la transferencia documental según el modelo integrado de gestión."/>
    <s v="Prestar servicios profesionales especializados en materia juridica en la Superintendencia Delegada de Tránsito y Transporte Terrestre, apoyando la sustanciación de las actuaciones administrativas y tramites necesarios para la transferencia documental según el modelo integrado de gest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15"/>
    <s v="Luis David Trujillo Cerquera"/>
    <x v="0"/>
    <s v="Especializado II"/>
    <n v="6497800"/>
    <s v="Especializado III"/>
    <n v="7358732"/>
    <n v="58869856"/>
    <m/>
    <n v="8"/>
    <m/>
    <n v="80111607"/>
    <x v="60"/>
  </r>
  <r>
    <s v="02_275"/>
    <n v="386"/>
    <s v="Inversión"/>
    <s v="02_275 Prestar servicios profesionales en el despacho del Superintendente Delegado de Transito y Transporte Terrestre, acompañando jurídicamente la proyección y revisión de las documentos jurídicos acorde al procedimiento administrativo correspondiente"/>
    <s v="Prestar servicios profesionales en el despacho del Superintendente Delegado de Transito y Transporte Terrestre, acompañando jurídicamente la proyección y revisión de las documentos jurídicos acorde al procedimiento administrativo correspondient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14"/>
    <s v="Jessica Lorena Gómez Pardo"/>
    <x v="0"/>
    <s v="Profesional II"/>
    <n v="3381400"/>
    <s v="Profesional II"/>
    <n v="3482842"/>
    <n v="27862736"/>
    <m/>
    <n v="8"/>
    <m/>
    <n v="80111607"/>
    <x v="61"/>
  </r>
  <r>
    <s v="01_029"/>
    <n v="27"/>
    <s v="Inversión"/>
    <s v="01_029 Prestar servicios profesionales a la Oficina Asesora de Planeación, apoyando la gestión de información y el control de los proyectos de inversión y estratégicos, contribuyendo a la actualización y mejora de los instrumentos de planeación y del Sistema de Gestión de la entidad bajo el Modelo Integrado de Planeación y Gestión - MIPG."/>
    <s v="Prestar servicios profesionales a la Oficina Asesora de Planeación, apoyando la gestión de información y el control de los proyectos de inversión y estratégicos, contribuyendo a la actualización y mejora de los instrumentos de planeación y del Sistema de Gestión de la entidad bajo 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95"/>
    <s v="ROJAS VARELA JUANITA"/>
    <x v="0"/>
    <s v=" Profesional III"/>
    <n v="3752400"/>
    <s v=" Profesional V "/>
    <n v="5207886"/>
    <n v="41663088"/>
    <m/>
    <n v="8"/>
    <m/>
    <n v="80111601"/>
    <x v="62"/>
  </r>
  <r>
    <s v="01_041"/>
    <n v="39"/>
    <s v="Inversión"/>
    <s v="01_041 Prestar servicios como experto a  la Oficina Asesora de Planeación, realizando seguimiento, evaluación y actualización de los procesos e instrumentos de planeación estratégica de la entidad, con el fin de optimizar el Sistema de Gestión y garantizar el cumplimiento de los lineamientos del Modelo Integrado de Planeación y Gestión – MIPG."/>
    <s v="Prestar servicios como experto a  la Oficina Asesora de Planeación, realizando seguimiento, evaluación y actualización de los procesos e instrumentos de planeación estratégica de la entidad, con el fin de optimizar el Sistema de Gestión y garantizar el cumplimiento de los lineamientos d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12"/>
    <s v="JANNETH CORTES MARTÍNEZ"/>
    <x v="0"/>
    <s v=" Experto II "/>
    <n v="10621200"/>
    <s v=" Experto II "/>
    <n v="12505519"/>
    <n v="100044152"/>
    <m/>
    <n v="8"/>
    <m/>
    <n v="80111601"/>
    <x v="63"/>
  </r>
  <r>
    <s v="01_044"/>
    <n v="42"/>
    <s v="Inversión"/>
    <s v="01_044 Prestar servicios profesionales especializados a la Oficina Asesora de Planeación, realizando seguimiento y fortalecimiento de los procesos de gestión de la entidad, así como elaborando reportes e informes que faciliten la toma de decisiones y la mejora continua del Sistema de Gestión conforme al MIPG."/>
    <s v="Prestar servicios profesionales especializados a la Oficina Asesora de Planeación, realizando seguimiento y fortalecimiento de los procesos de gestión de la entidad, así como elaborando reportes e informes que faciliten la toma de decisiones y la mejora continua del Sistema de Gestión conforme al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16"/>
    <s v="LOPEZ LOPEZ JESUS ARMANDO"/>
    <x v="0"/>
    <s v="Especializado IV"/>
    <n v="7738000"/>
    <s v="Especializado V"/>
    <n v="9127448"/>
    <n v="73019584"/>
    <m/>
    <n v="8"/>
    <m/>
    <n v="80111605"/>
    <x v="64"/>
  </r>
  <r>
    <s v="01_031"/>
    <n v="29"/>
    <s v="Inversión"/>
    <s v="01_031 Prestar servicios profesionales como experto a la Oficina Asesora de Planeación para consolidar y evaluar información estadística de la entidad, generando reportes estratégicos y propuestas de ajuste en los procedimientos del Sistema de Gestión, contribuyendo a la eficacia del Modelo Integrado de Planeación y Gestión – MIPG."/>
    <s v="Prestar servicios profesionales como experto a la Oficina Asesora de Planeación para consolidar y evaluar información estadística de la entidad, generando reportes estratégicos y propuestas de ajuste en los procedimientos del Sistema de Gestión, contribuyendo a la eficacia d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94"/>
    <s v="PEDRAZA BEDOYA JOHANNA ANDREA"/>
    <x v="0"/>
    <s v=" Experto I "/>
    <n v="8861600"/>
    <s v=" Experto I "/>
    <n v="10940248"/>
    <n v="87521984"/>
    <m/>
    <n v="8"/>
    <m/>
    <n v="80111601"/>
    <x v="65"/>
  </r>
  <r>
    <s v="01_037"/>
    <n v="35"/>
    <s v="Inversión"/>
    <s v="01_037 Prestar servicios profesionales especializados a la Oficina Asesora de Planeación, enfocados en la gestión integral de los proyectos de inversión y adquisiciones de la entidad, conforme a los lineamientos institucionales y la normativa aplicable."/>
    <s v="Prestar servicios profesionales especializados a la Oficina Asesora de Planeación, enfocados en la gestión integral de los proyectos de inversión y adquisiciones de la entidad, conforme a los lineamientos institucionales y la normativa aplicable."/>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796"/>
    <s v="LENIN RUIZ"/>
    <x v="0"/>
    <s v=" Experto I "/>
    <n v="8861600"/>
    <s v="Especializado V"/>
    <n v="9127448"/>
    <n v="73019584"/>
    <m/>
    <n v="8"/>
    <m/>
    <n v="80111601"/>
    <x v="66"/>
  </r>
  <r>
    <s v="01_040"/>
    <n v="38"/>
    <s v="Inversión"/>
    <s v="01_040 Prestar servicios profesionales especializados a la Oficina Asesora de Planeación, realizando seguimiento y análisis de los procesos de planeación estratégica de la entidad, así como promoviendo la implementación de políticas institucionales  que contribuyan al fortalecimiento del Sistema de Gestión bajo el Modelo Integrado de Planeación y Gestión – MIPG."/>
    <s v="Prestar servicios profesionales especializados a la Oficina Asesora de Planeación, realizando seguimiento y análisis de los procesos de planeación estratégica de la entidad, así como promoviendo la implementación de políticas institucionales  que contribuyan al fortalecimiento del Sistema de Gestión bajo 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802"/>
    <s v="MARIA DEL PILAR MUJICA"/>
    <x v="0"/>
    <s v=" Experto I "/>
    <n v="8861600"/>
    <s v="Especializado V"/>
    <n v="9127448"/>
    <n v="73019584"/>
    <m/>
    <n v="8"/>
    <m/>
    <n v="80111601"/>
    <x v="67"/>
  </r>
  <r>
    <s v="02_267"/>
    <n v="378"/>
    <s v="Inversión"/>
    <s v="02_267 Prestar servicios profesionales como experto al Despacho del Superintendente de Transporte para fortalecer de forma masiva los procesos sancionatorios, realizando análisis  de información, control de datos y mejora continua en la gestión administrativa."/>
    <s v="Prestar servicios profesionales como experto al Despacho del Superintendente de Transporte para fortalecer de forma masiva los procesos sancionatorios, realizando análisis  de información, control de datos y mejora continua en la gestión administrativ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Superintendente de Transporte - Masivos"/>
    <x v="0"/>
    <n v="526"/>
    <s v="CRISTIAN RAMIREZ CARDONA"/>
    <x v="0"/>
    <s v="Experto I"/>
    <n v="8861600"/>
    <s v="Experto I"/>
    <n v="10940248"/>
    <n v="87521984"/>
    <m/>
    <n v="8"/>
    <m/>
    <m/>
    <x v="68"/>
  </r>
  <r>
    <s v="02_074"/>
    <n v="187"/>
    <s v="Inversión"/>
    <s v="02_07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61"/>
    <s v="RODRIGUEZ QUINTERO  YERMAN FERNANDO "/>
    <x v="0"/>
    <s v="  Profesional III"/>
    <n v="4028000"/>
    <s v="Profesional IV"/>
    <n v="4618314"/>
    <n v="36946512"/>
    <m/>
    <n v="8"/>
    <m/>
    <s v="80111601; 80111604; 80111605; 80111607; 80111616"/>
    <x v="69"/>
  </r>
  <r>
    <s v="02_101"/>
    <n v="214"/>
    <s v="Inversión"/>
    <s v="02_10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ZAPATA CASTRILLON JAIR"/>
    <x v="0"/>
    <s v="  Profesional IV  "/>
    <n v="4483800"/>
    <s v="Profesional IV"/>
    <n v="4618314"/>
    <n v="36946512"/>
    <m/>
    <n v="8"/>
    <m/>
    <s v="80111601; 80111604; 80111605; 80111607; 80111616"/>
    <x v="70"/>
  </r>
  <r>
    <s v="02_044"/>
    <n v="157"/>
    <s v="Inversión"/>
    <s v="02_04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7"/>
    <s v="DE LA ROSA RUA ROSA XIMENA "/>
    <x v="0"/>
    <s v="  Profesional IV  "/>
    <n v="4483800"/>
    <s v="Profesional IV"/>
    <n v="4618314"/>
    <n v="36946512"/>
    <m/>
    <n v="8"/>
    <m/>
    <s v="80111601; 80111604; 80111605; 80111607; 80111616"/>
    <x v="71"/>
  </r>
  <r>
    <s v="02_037"/>
    <n v="150"/>
    <s v="Inversión"/>
    <s v="02_03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6"/>
    <s v="RUIZ HENAO DIANA PATRICIA"/>
    <x v="0"/>
    <s v="  Profesional IV  "/>
    <n v="4483800"/>
    <s v="Profesional IV"/>
    <n v="4618314"/>
    <n v="36946512"/>
    <m/>
    <n v="8"/>
    <m/>
    <s v="80111601; 80111604; 80111605; 80111607; 80111616"/>
    <x v="72"/>
  </r>
  <r>
    <s v="02_084"/>
    <n v="197"/>
    <s v="Inversión"/>
    <s v="02_08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6"/>
    <s v="GAMBOA CARRILLO JAIME YESID"/>
    <x v="0"/>
    <s v="  Profesional IV  "/>
    <n v="4483800"/>
    <s v="Profesional IV"/>
    <n v="4618314"/>
    <n v="36946512"/>
    <m/>
    <n v="8"/>
    <m/>
    <s v="80111601; 80111604; 80111605; 80111607; 80111616"/>
    <x v="73"/>
  </r>
  <r>
    <s v="02_265"/>
    <n v="376"/>
    <s v="Inversión"/>
    <s v="02_265 Prestar servicios de apoyo a la gestión documental de la Oficina Asesora Jurídica, garantizando el cumplimiento de las normas de archivo y de los lineamientos institucionales aplicables."/>
    <s v="Prestar servicios de apoyo a la gestión documental de la Oficina Asesora Jurídica, garantizando el cumplimiento de las normas de archivo y de los lineamientos institucionales aplicable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Ofinica Asesora Juridica"/>
    <x v="0"/>
    <n v="180"/>
    <s v="YOHANA PAOLA ROJAS GUERRA"/>
    <x v="0"/>
    <s v="Bachiller II"/>
    <n v="1876200"/>
    <s v=" Técnico I "/>
    <n v="2434714"/>
    <n v="19477712"/>
    <m/>
    <n v="8"/>
    <m/>
    <n v="80111601"/>
    <x v="74"/>
  </r>
  <r>
    <s v="02_042"/>
    <n v="155"/>
    <s v="Inversión"/>
    <s v="02_04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9"/>
    <s v="DOVALE LIZARAZO ABRAHAM ELIAS"/>
    <x v="0"/>
    <s v="  Profesional IV  "/>
    <n v="4483800"/>
    <s v="Profesional IV"/>
    <n v="4618314"/>
    <n v="36946512"/>
    <m/>
    <n v="8"/>
    <m/>
    <s v="80111601; 80111604; 80111605; 80111607; 80111616"/>
    <x v="75"/>
  </r>
  <r>
    <s v="02_096"/>
    <n v="209"/>
    <s v="Inversión"/>
    <s v="02_09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3"/>
    <s v="OSORIO RIVERA MAYERLI"/>
    <x v="0"/>
    <s v="  Profesional IV  "/>
    <n v="4483800"/>
    <s v="Profesional IV"/>
    <n v="4618314"/>
    <n v="36946512"/>
    <m/>
    <n v="8"/>
    <m/>
    <s v="80111601; 80111604; 80111605; 80111607; 80111616"/>
    <x v="76"/>
  </r>
  <r>
    <s v="02_059"/>
    <n v="172"/>
    <s v="Inversión"/>
    <s v="02_05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3"/>
    <s v="PUELLO PONTON LUIS EDUARDO"/>
    <x v="0"/>
    <s v="  Profesional III"/>
    <n v="4028000"/>
    <s v="Profesional IV"/>
    <n v="4618314"/>
    <n v="36946512"/>
    <m/>
    <n v="8"/>
    <m/>
    <s v="80111601; 80111604; 80111605; 80111607; 80111616"/>
    <x v="77"/>
  </r>
  <r>
    <s v="02_103"/>
    <n v="216"/>
    <s v="Inversión"/>
    <s v="02_10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BARRAZA SOLANO DARWIN DAVID"/>
    <x v="0"/>
    <s v="  Profesional IV  "/>
    <n v="4483800"/>
    <s v="Profesional IV"/>
    <n v="4618314"/>
    <n v="36946512"/>
    <m/>
    <n v="8"/>
    <m/>
    <s v="80111601; 80111604; 80111605; 80111607; 80111616"/>
    <x v="78"/>
  </r>
  <r>
    <s v="02_041"/>
    <n v="154"/>
    <s v="Inversión"/>
    <s v="02_04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4"/>
    <s v="TURIZO PALENCIA VICTOR JAVIER "/>
    <x v="0"/>
    <s v="  Profesional IV  "/>
    <n v="4483800"/>
    <s v="Profesional IV"/>
    <n v="4618314"/>
    <n v="36946512"/>
    <m/>
    <n v="8"/>
    <m/>
    <s v="80111601; 80111604; 80111605; 80111607; 80111616"/>
    <x v="79"/>
  </r>
  <r>
    <s v="02_058"/>
    <n v="171"/>
    <s v="Inversión"/>
    <s v="02_05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2"/>
    <s v="VILLADIEGO ARMESTO NELLY MATILDE "/>
    <x v="0"/>
    <s v="  Profesional IV  "/>
    <n v="4483800"/>
    <s v="Profesional IV"/>
    <n v="4618314"/>
    <n v="36946512"/>
    <m/>
    <n v="8"/>
    <m/>
    <s v="80111601; 80111604; 80111605; 80111607; 80111616"/>
    <x v="80"/>
  </r>
  <r>
    <s v="02_045"/>
    <n v="158"/>
    <s v="Inversión"/>
    <s v="02_04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0"/>
    <s v="COLMENARES CARDENAS JASBLEIDY "/>
    <x v="0"/>
    <s v="  Profesional III"/>
    <n v="4028000"/>
    <s v="Profesional IV"/>
    <n v="4618314"/>
    <n v="36946512"/>
    <m/>
    <n v="8"/>
    <m/>
    <s v="80111601; 80111604; 80111605; 80111607; 80111616"/>
    <x v="81"/>
  </r>
  <r>
    <s v="02_048"/>
    <n v="161"/>
    <s v="Inversión"/>
    <s v="02_04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8"/>
    <s v="FRAILE PIRA YISEL LISBETH"/>
    <x v="0"/>
    <s v="  Profesional IV  "/>
    <n v="4483800"/>
    <s v="Profesional IV"/>
    <n v="4618314"/>
    <n v="36946512"/>
    <m/>
    <n v="8"/>
    <m/>
    <s v="80111601; 80111604; 80111605; 80111607; 80111616"/>
    <x v="82"/>
  </r>
  <r>
    <s v="02_043"/>
    <n v="156"/>
    <s v="Inversión"/>
    <s v="02_04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1"/>
    <s v="TORRES ZAMBRANO JOHAN JESUS"/>
    <x v="0"/>
    <s v="  Profesional IV  "/>
    <n v="4483800"/>
    <s v="Profesional IV"/>
    <n v="4618314"/>
    <n v="36946512"/>
    <m/>
    <n v="8"/>
    <m/>
    <s v="80111601; 80111604; 80111605; 80111607; 80111616"/>
    <x v="83"/>
  </r>
  <r>
    <s v="02_038"/>
    <n v="151"/>
    <s v="Inversión"/>
    <s v="02_03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7"/>
    <s v="ALVAREZ GOMEZ ANDRES FELIPE"/>
    <x v="0"/>
    <s v="  Profesional IV  "/>
    <n v="4483800"/>
    <s v="Profesional IV"/>
    <n v="4618314"/>
    <n v="36946512"/>
    <m/>
    <n v="8"/>
    <m/>
    <s v="80111601; 80111604; 80111605; 80111607; 80111616"/>
    <x v="84"/>
  </r>
  <r>
    <s v="02_067"/>
    <n v="180"/>
    <s v="Inversión"/>
    <s v="02_06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8"/>
    <s v=" MEJIA COSTA BEATRIZ ELENA "/>
    <x v="0"/>
    <s v="  Profesional IV  "/>
    <n v="4483800"/>
    <s v="Profesional IV"/>
    <n v="4618314"/>
    <n v="36946512"/>
    <m/>
    <n v="8"/>
    <m/>
    <s v="80111601; 80111604; 80111605; 80111607; 80111616"/>
    <x v="85"/>
  </r>
  <r>
    <s v="02_030"/>
    <n v="143"/>
    <s v="Inversión"/>
    <s v="02_030 Prestar servicios profesionales a la Superintendencia de Trasnporte en activiades tendientes a fortalecer la vigilancia operativa, el seguimiento administrativo-financiero y el control contractual de las gestiones regionales."/>
    <s v="Prestar servicios profesionales a la Superintendencia de Trasnporte en activiades tendientes a fortalecer la vigilancia operativa, el seguimiento administrativo-financiero y el control contractual de las gestiones region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3"/>
    <s v="BOLIVAR BECERRA LISBEY CONSTANZA "/>
    <x v="0"/>
    <s v=" Profesional V  "/>
    <n v="5056200"/>
    <s v="Especializado V"/>
    <n v="9127448"/>
    <n v="73019584"/>
    <m/>
    <n v="8"/>
    <m/>
    <s v="80111601; 80111604; 80111605; 80111607; 80111616"/>
    <x v="86"/>
  </r>
  <r>
    <s v="02_054"/>
    <n v="167"/>
    <s v="Inversión"/>
    <s v="02_05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7"/>
    <s v="GUALTEROS PRIETO LUZ VICTORIA "/>
    <x v="0"/>
    <s v="  Profesional IV  "/>
    <n v="4483800"/>
    <s v="Profesional IV"/>
    <n v="4618314"/>
    <n v="36946512"/>
    <m/>
    <n v="8"/>
    <m/>
    <s v="80111601; 80111604; 80111605; 80111607; 80111616"/>
    <x v="87"/>
  </r>
  <r>
    <s v="02_028"/>
    <n v="141"/>
    <s v="Inversión"/>
    <s v="02_028 Prestar servicios profesionales a la Superintendencia de Transporte para apoyar actividades transversales de la vigilancia operativa, el seguimiento administrativo-financiero y el control contractual de las gestiones regionales"/>
    <s v="Prestar servicios profesionales a la Superintendencia de Transporte para apoyar actividades transversales de la vigilancia operativa, el seguimiento administrativo-financiero y el control contractual de las gestiones region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s v="Nuevo"/>
    <s v="MORA ACUÑA ORLIS ILIANA"/>
    <x v="0"/>
    <s v=" Especializado II "/>
    <n v="6497800"/>
    <s v=" Especializado II "/>
    <n v="6692734"/>
    <n v="53541872"/>
    <m/>
    <n v="8"/>
    <m/>
    <s v="80111601; 80111604; 80111605; 80111607; 80111616"/>
    <x v="88"/>
  </r>
  <r>
    <s v="02_027"/>
    <n v="140"/>
    <s v="Inversión"/>
    <s v="02_027 Prestar servicios profesionales a la Superintendencia de Transporte para apoyar actividades transversales de la vigilancia operativa, el seguimiento administrativo-financiero y el control contractual de las gestiones regionales"/>
    <s v="Prestar servicios profesionales a la Superintendencia de Transporte para apoyar actividades transversales de la vigilancia operativa, el seguimiento administrativo-financiero y el control contractual de las gestiones region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s v="Nuevo"/>
    <s v="NAVARRO ROJAS GIOVANNI ANTONIO"/>
    <x v="0"/>
    <s v=" Especializado II "/>
    <n v="6497800"/>
    <s v=" Especializado II "/>
    <n v="6692734"/>
    <n v="53541872"/>
    <m/>
    <n v="8"/>
    <m/>
    <s v="80111601; 80111604; 80111605; 80111607; 80111616"/>
    <x v="89"/>
  </r>
  <r>
    <s v="02_053"/>
    <n v="166"/>
    <s v="Inversión"/>
    <s v="02_05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7"/>
    <s v="SAENZ SANCHEZ FRANCISCO JOSE"/>
    <x v="0"/>
    <s v="  Profesional IV  "/>
    <n v="4483800"/>
    <s v="Profesional IV"/>
    <n v="4618314"/>
    <n v="36946512"/>
    <m/>
    <n v="8"/>
    <m/>
    <s v="80111601; 80111604; 80111605; 80111607; 80111616"/>
    <x v="90"/>
  </r>
  <r>
    <s v="02_082"/>
    <n v="195"/>
    <s v="Inversión"/>
    <s v="02_08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4"/>
    <s v="CHARRY GOMEZ DIEGO FERNEY "/>
    <x v="0"/>
    <s v="  Profesional IV  "/>
    <n v="4483800"/>
    <s v="Profesional IV"/>
    <n v="4618314"/>
    <n v="36946512"/>
    <m/>
    <n v="8"/>
    <m/>
    <s v="80111601; 80111604; 80111605; 80111607; 80111616"/>
    <x v="91"/>
  </r>
  <r>
    <s v="02_029"/>
    <n v="142"/>
    <s v="Inversión"/>
    <s v="02_029 Prestar servicios profesionales a la Superintendencia de Transporte para apoyar actividades transversales de la vigilancia operativa, el seguimiento administrativo-financiero y el control contractual de las gestiones regionales"/>
    <s v="Prestar servicios profesionales a la Superintendencia de Transporte para apoyar actividades transversales de la vigilancia operativa, el seguimiento administrativo-financiero y el control contractual de las gestiones region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8"/>
    <s v="RODRIGUEZ VALERO DANESA "/>
    <x v="0"/>
    <s v="  Profesional V  "/>
    <n v="5056200"/>
    <s v=" Especializado II "/>
    <n v="6692734"/>
    <n v="53541872"/>
    <m/>
    <n v="8"/>
    <m/>
    <s v="80111601; 80111604; 80111605; 80111607; 80111616"/>
    <x v="92"/>
  </r>
  <r>
    <s v="03_121"/>
    <n v="614"/>
    <s v="Funcionamiento"/>
    <s v="03_121 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
    <s v="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
    <m/>
    <m/>
    <m/>
    <m/>
    <s v="Contratación Directa"/>
    <x v="0"/>
    <s v=" "/>
    <s v=" "/>
    <s v=" "/>
    <s v="A-02-02-02-008-002"/>
    <s v="SERVICIOS JURÍDICOS Y CONTABLES"/>
    <s v="Ofinica Asesora Juridica"/>
    <x v="0"/>
    <n v="181"/>
    <s v="NANCY PAOLA CARREÑO "/>
    <x v="0"/>
    <s v=" Especializado IV "/>
    <n v="7738000"/>
    <s v="Especializado IV"/>
    <n v="7970140"/>
    <n v="63761120"/>
    <m/>
    <n v="8"/>
    <m/>
    <n v="80111607"/>
    <x v="93"/>
  </r>
  <r>
    <s v="02_098"/>
    <n v="211"/>
    <s v="Inversión"/>
    <s v="02_09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0"/>
    <s v="FILIGRANA JUANILLO JORGE ARMANDO"/>
    <x v="0"/>
    <s v="  Profesional IV  "/>
    <n v="4483800"/>
    <s v="Profesional IV"/>
    <n v="4618314"/>
    <n v="36946512"/>
    <m/>
    <n v="8"/>
    <m/>
    <s v="80111601; 80111604; 80111605; 80111607; 80111616"/>
    <x v="94"/>
  </r>
  <r>
    <s v="02_102"/>
    <n v="215"/>
    <s v="Inversión"/>
    <s v="02_10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DE LOS RIOS JARAMILLO DIEGO"/>
    <x v="0"/>
    <s v="  Profesional IV  "/>
    <n v="4483800"/>
    <s v="Profesional IV"/>
    <n v="4618314"/>
    <n v="36946512"/>
    <m/>
    <n v="8"/>
    <m/>
    <s v="80111601; 80111604; 80111605; 80111607; 80111616"/>
    <x v="95"/>
  </r>
  <r>
    <s v="02_242"/>
    <n v="353"/>
    <s v="Inversión"/>
    <s v="02_242 Prestar servicios jurídicos especializados en la Dirección de Promoción y Prevención de Puertos apoyando las actividades tendientes a estructurar, gestionar y medir el cumplimiento de la planeación contractual y sus acciones complementarias."/>
    <s v="Prestar servicios jurídicos especializados en la Dirección de Promoción y Prevención de Puertos apoyando las actividades tendientes a estructurar, gestionar y medir el cumplimiento de la planeación contractual y sus acciones complementari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3"/>
    <s v="MANRIQUE ROA VIVIANA MARCELA"/>
    <x v="0"/>
    <s v=" Profesional IV "/>
    <n v="4483800"/>
    <s v=" Especializado I "/>
    <n v="6026736"/>
    <n v="48213888"/>
    <m/>
    <n v="8"/>
    <m/>
    <n v="80111607"/>
    <x v="96"/>
  </r>
  <r>
    <s v="01_008"/>
    <n v="9"/>
    <s v="Inversión"/>
    <s v="01_008 Prestar servicios profesionales en el GIT de Gestión Documental para apoyar la convalidación de las Tablas de Retención Documental y los Cuadros de Clasificación Documental y demás procesos competencia del Grupo Interno de Trabajo."/>
    <s v="Prestar servicios profesionales en el GIT de Gestión Documental para apoyar la convalidación de las Tablas de Retención Documental y los Cuadros de Clasificación Documental y demás procesos competencia del Grupo Interno de Trabajo."/>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n v="51"/>
    <s v="HECTOR HERNANDEZ ACEVEDO"/>
    <x v="0"/>
    <s v=" Especializado III "/>
    <n v="7144400"/>
    <s v="Experto I"/>
    <n v="10940248"/>
    <n v="87521984"/>
    <m/>
    <n v="8"/>
    <m/>
    <m/>
    <x v="97"/>
  </r>
  <r>
    <s v="02_244"/>
    <n v="355"/>
    <s v="Inversión"/>
    <s v="02_244 Prestar servicios juridícos profesionales en la Dirección de Promoción y Prevención de Puertos apoyando actividades relacionadas a la estrategias definidas en el plan de trabajo en la vigencia 2026 en temas marítimos, portuarios y/o contractuales."/>
    <s v="Prestar servicios juridícos profesionales en la Dirección de Promoción y Prevención de Puertos apoyando actividades relacionadas a la estrategias definidas en el plan de trabajo en la vigencia 2026 en temas marítimos, portuarios y/o contractu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5"/>
    <s v="CLARA MARIA TORRES VASQUEZ"/>
    <x v="0"/>
    <s v=" Profesional V "/>
    <n v="5056200"/>
    <s v=" Profesional V "/>
    <n v="5207886"/>
    <n v="41663088"/>
    <m/>
    <n v="8"/>
    <m/>
    <n v="80111607"/>
    <x v="98"/>
  </r>
  <r>
    <s v="02_315"/>
    <n v="419"/>
    <s v="Inversión"/>
    <s v="02_315 Prestar servicios profesionales especializados a la Dirección de Investigaciones de Tránsito y Transporte Terrestre, en la revisión de actos administrativos, trámite de requerimientos internos y externos, así como en la preparación de informes que se requieran "/>
    <s v="Prestar servicios profesionales especializados a la Dirección de Investigaciones de Tránsito y Transporte Terrestre, en la revisión de actos administrativos, trámite de requerimientos internos y externos, así como en la preparación de informes que se requiera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38"/>
    <s v="PEDRO ALFREDO MANTILLA"/>
    <x v="0"/>
    <s v="Especializado II"/>
    <n v="6497800"/>
    <s v=" Especializado III "/>
    <n v="7358732"/>
    <n v="58869856"/>
    <m/>
    <n v="8"/>
    <m/>
    <n v="80111607"/>
    <x v="99"/>
  </r>
  <r>
    <s v="02_316"/>
    <n v="420"/>
    <s v="Inversión"/>
    <s v="02_316 Prestar servicios profesionales especializados a la Dirección de Investigaciones de Tránsito y Transporte Terrestre, en la revisión de actos administrativos, trámite de requerimientos internos y externos, así como en la preparación de informes que se requieran "/>
    <s v="Prestar servicios profesionales especializados a la Dirección de Investigaciones de Tránsito y Transporte Terrestre, en la revisión de actos administrativos, trámite de requerimientos internos y externos, así como en la preparación de informes que se requiera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66"/>
    <s v="LUISA FERNANDA GUERRERO OLMOS"/>
    <x v="0"/>
    <s v="Especializado II"/>
    <n v="6497800"/>
    <s v=" Especializado III "/>
    <n v="7358732"/>
    <n v="58869856"/>
    <m/>
    <n v="8"/>
    <m/>
    <n v="80111607"/>
    <x v="100"/>
  </r>
  <r>
    <s v="01_050"/>
    <n v="48"/>
    <s v="Inversión"/>
    <s v="01_050 Prestar servicios de apoyo a la gestión en la OTIC para brindar soporte en mesa de ayuda, atender incidencias, administrar usuarios, certificados digitales y apoyar la operación de sistemas institucionales"/>
    <s v="Prestar servicios de apoyo a la gestión en la OTIC para brindar soporte en mesa de ayuda, atender incidencias, administrar usuarios, certificados digitales y apoyar la operación de sistemas institucionale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39"/>
    <s v="CONY CAROLINA QUIROGA DAZA"/>
    <x v="0"/>
    <s v=" Bachiller I "/>
    <n v="1621800"/>
    <s v="Técnologo II"/>
    <n v="2958778"/>
    <n v="23670224"/>
    <m/>
    <n v="8"/>
    <m/>
    <m/>
    <x v="101"/>
  </r>
  <r>
    <s v="02_339"/>
    <n v="442"/>
    <s v="Inversión"/>
    <s v="02_339 Prestar servicios profesionales a la Dirección de Investigaciones de Tránsito y Transporte Terrestre, apoyando la gestión documental de los Grupos Internos de trabajo."/>
    <s v="Prestar servicios profesionales a la Dirección de Investigaciones de Tránsito y Transporte Terrestre, apoyando la gestión documental de los Grupos Internos de trabaj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5"/>
    <s v="MARICEL ALEJANDRA MONROY ZAMBRANO "/>
    <x v="0"/>
    <s v="Profesional III"/>
    <n v="3752400"/>
    <s v="Profesional III"/>
    <n v="3864972"/>
    <n v="30919776"/>
    <m/>
    <n v="8"/>
    <m/>
    <n v="80111601"/>
    <x v="102"/>
  </r>
  <r>
    <s v="02_360"/>
    <n v="463"/>
    <s v="Inversión"/>
    <s v="02_360 Prestar servicios de apoyo a la gestión al proceso documental de la Dirección de Investigaciones de Tránsito y Transporte Terrestre, para acompañar la distribución documental y tramite de PQRSFD a través de los aplicativos que maneja la Dirección."/>
    <s v="Prestar servicios de apoyo a la gestión al proceso documental de la Dirección de Investigaciones de Tránsito y Transporte Terrestre, para acompañar la distribución documental y tramite de PQRSFD a través de los aplicativos que maneja la Dirección."/>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2"/>
    <s v="INGRIT LORENA BOHÓRQUEZ ORTIZ "/>
    <x v="0"/>
    <s v="Técnico I"/>
    <n v="1992800"/>
    <s v="Técnologo II"/>
    <n v="2958778"/>
    <n v="23670224"/>
    <m/>
    <n v="8"/>
    <m/>
    <n v="80111604"/>
    <x v="103"/>
  </r>
  <r>
    <s v="02_186"/>
    <n v="299"/>
    <s v="Inversión"/>
    <s v="02_186 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
    <s v="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s v="334 y 335"/>
    <s v="MARIA ALEJANDRA GARCÍA "/>
    <x v="0"/>
    <s v="Profesional I"/>
    <n v="3127000"/>
    <s v="Profesional III"/>
    <n v="3864972"/>
    <n v="30919776"/>
    <m/>
    <n v="8"/>
    <m/>
    <n v="80111607"/>
    <x v="104"/>
  </r>
  <r>
    <s v="02_189"/>
    <n v="302"/>
    <s v="Inversión"/>
    <s v="02_189 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
    <s v="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s v="360 y 337"/>
    <s v="MANUELA RODRIGUEZ GÓMEZ "/>
    <x v="0"/>
    <s v="Profesional III"/>
    <n v="3752400"/>
    <s v="Profesional III"/>
    <n v="3864972"/>
    <n v="30919776"/>
    <m/>
    <n v="8"/>
    <m/>
    <n v="80111607"/>
    <x v="105"/>
  </r>
  <r>
    <s v="02_069"/>
    <n v="182"/>
    <s v="Inversión"/>
    <s v="02_06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2"/>
    <s v="FIGUEROA PEREA DALADIER"/>
    <x v="0"/>
    <s v="  Profesional IV  "/>
    <n v="4483800"/>
    <s v="Profesional IV"/>
    <n v="4618314"/>
    <n v="36946512"/>
    <m/>
    <n v="8"/>
    <m/>
    <s v="80111601; 80111604; 80111605; 80111607; 80111616"/>
    <x v="106"/>
  </r>
  <r>
    <s v="02_312"/>
    <n v="416"/>
    <s v="Inversión"/>
    <s v="02_312 Prestar servicios profesionales especializados a la Dirección de Investigaciones Tránsito y Transporte Terrestre, para preparar, presentar, revisar y tramitar los proyectos de actos administrativos que se generan con ocasión al Proceso Administrativo Sancionatorio."/>
    <s v="Prestar servicios profesionales especializados a la Dirección de Investigaciones Tránsito y Transporte Terrestre, para preparar, presentar, revisar y tramitar los proyectos de actos administrativos que se generan con ocasión al Proceso Administrativo Sancionatori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65"/>
    <s v="DIANA ROCIO AMADO MOSQUERA"/>
    <x v="0"/>
    <s v="Especializado I"/>
    <n v="5851200"/>
    <s v=" Especializado I "/>
    <n v="6026736"/>
    <n v="48213888"/>
    <m/>
    <n v="8"/>
    <m/>
    <n v="80111607"/>
    <x v="107"/>
  </r>
  <r>
    <s v="02_362"/>
    <n v="465"/>
    <s v="Inversión"/>
    <s v="02_362 Prestar servicios profesionales especializados en la Dirección de Promoción y Prevención de Tránsito y Transporte Terrestre,  en el análisis de la información objetiva reportada por los vigilados, con el fin de determinar la situación de la empresa y así establecer el procedimiento a seguir."/>
    <s v="Prestar servicios profesionales especializados en la Dirección de Promoción y Prevención de Tránsito y Transporte Terrestre,  en el análisis de la información objetiva reportada por los vigilados, con el fin de determinar la situación de la empresa y así establecer el procedimiento a segui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74"/>
    <s v="Lorena Andrea Varon"/>
    <x v="0"/>
    <s v="Especializado I"/>
    <n v="5851200"/>
    <s v=" Especializado II "/>
    <n v="6692734"/>
    <n v="53541872"/>
    <m/>
    <n v="8"/>
    <m/>
    <n v="80111607"/>
    <x v="108"/>
  </r>
  <r>
    <s v="01_057"/>
    <n v="55"/>
    <s v="Inversión"/>
    <s v="01_057 Prestar servicios profesionales especializados en la OTIC para impulsar la definición y consolidación de sistemas de información, promoviendo la adopción de nuevas soluciones tecnológicas que fortalezcan la gestión y optimicen procesos institucionales."/>
    <s v="Prestar servicios profesionales especializados en la OTIC para impulsar la definición y consolidación de sistemas de información, promoviendo la adopción de nuevas soluciones tecnológicas que fortalezcan la gestión y optimicen procesos institucionale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44"/>
    <s v="ANDRES FELIPE MEDINA ROMERO "/>
    <x v="1"/>
    <s v=" Especializado IV "/>
    <n v="7738000"/>
    <s v="Especializado IV"/>
    <n v="7970140"/>
    <n v="63761120"/>
    <m/>
    <n v="8"/>
    <m/>
    <m/>
    <x v="109"/>
  </r>
  <r>
    <s v="01_068"/>
    <n v="66"/>
    <s v="Inversión"/>
    <s v="01_068 Prestar servicios profesionales en la OTIC como desarrollador Full Stack, realizando análisis, desarrollo de software, construcción de APIs, pruebas y documentación técnica para proyectos de legalidad, vigilancia y control."/>
    <s v="Prestar servicios profesionales en la OTIC como desarrollador Full Stack, realizando análisis, desarrollo de software, construcción de APIs, pruebas y documentación técnica para proyectos de legalidad, vigilancia y control."/>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77"/>
    <s v="SERGIO ALEJANDRO TRIANA LABARADOR"/>
    <x v="1"/>
    <s v=" Profesional II "/>
    <n v="3381400"/>
    <s v=" Profesional IV "/>
    <n v="4618314"/>
    <n v="36946512"/>
    <m/>
    <n v="8"/>
    <m/>
    <m/>
    <x v="110"/>
  </r>
  <r>
    <s v="01_064"/>
    <n v="62"/>
    <s v="Inversión"/>
    <s v="01_064 Prestar servicios profesionales en la OTIC para implementar y mantener la seguridad perimetral, monitorear redes e infraestructura y elaborar informes que garanticen la protección de los sistemas y datos institucionales."/>
    <s v="Prestar servicios profesionales en la OTIC para implementar y mantener la seguridad perimetral, monitorear redes e infraestructura y elaborar informes que garanticen la protección de los sistemas y datos institucionale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57"/>
    <s v="OSCAR JAVIER CARVAJAL BERNAL "/>
    <x v="1"/>
    <s v=" Profesional III "/>
    <n v="3752400"/>
    <s v=" Profesional IV "/>
    <n v="4618314"/>
    <n v="36946512"/>
    <m/>
    <n v="8"/>
    <m/>
    <m/>
    <x v="111"/>
  </r>
  <r>
    <s v="02_374"/>
    <n v="477"/>
    <s v="Inversión"/>
    <s v="02_374 Prestar servicios profesionales en la Dirección de Promoción y Prevención, realizando el análisis de la información subjetiva reportada por los vigilados."/>
    <s v="Prestar servicios profesionales en la Dirección de Promoción y Prevención, realizando el análisis de la información subjetiva reportada por los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7"/>
    <s v="Leidy Yazmin Suarez Montoya"/>
    <x v="1"/>
    <s v=" Profesional I "/>
    <n v="3127000"/>
    <s v=" Profesional I "/>
    <n v="3220810"/>
    <n v="25766480"/>
    <m/>
    <n v="8"/>
    <m/>
    <n v="80111601"/>
    <x v="112"/>
  </r>
  <r>
    <s v="02_364"/>
    <n v="467"/>
    <s v="Inversión"/>
    <s v="02_364 Prestar servicios profesionales en la Dirección de Promoción y Prevención de Tránsito y Transporte Terrestre, analizando la observancia de los Planes Estratégicos de Seguridad Vial reportados por los vigilados."/>
    <s v="Prestar servicios profesionales en la Dirección de Promoción y Prevención de Tránsito y Transporte Terrestre, analizando la observancia de los Planes Estratégicos de Seguridad Vial reportados por los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76"/>
    <s v="Andres Felipe Galvis Bustos"/>
    <x v="1"/>
    <s v="Profesional III"/>
    <n v="3752400"/>
    <s v=" Profesional IV "/>
    <n v="4618314"/>
    <n v="36946512"/>
    <m/>
    <n v="8"/>
    <m/>
    <n v="80111614"/>
    <x v="113"/>
  </r>
  <r>
    <s v="02_365"/>
    <n v="468"/>
    <s v="Inversión"/>
    <s v="02_365 Prestar servicios profesionales especializados en la Dirección de Promoción y Prevención de Tránsito y Transporte Terrestre, verificando los Planes Estratégicos de Seguridad Vial reportados por los vigilados y ejecutando acciones dirigidas a promover su implementación."/>
    <s v="Prestar servicios profesionales especializados en la Dirección de Promoción y Prevención de Tránsito y Transporte Terrestre, verificando los Planes Estratégicos de Seguridad Vial reportados por los vigilados y ejecutando acciones dirigidas a promover su implementac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315"/>
    <s v="Ricardo Muñoz Vargas"/>
    <x v="1"/>
    <s v="Especializado II"/>
    <n v="6497800"/>
    <s v=" Especializado II "/>
    <n v="6692734"/>
    <n v="53541872"/>
    <m/>
    <n v="8"/>
    <m/>
    <n v="80111614"/>
    <x v="114"/>
  </r>
  <r>
    <s v="02_366"/>
    <n v="469"/>
    <s v="Inversión"/>
    <s v="02_366 Prestar servicios profesionales especializados en la Dirección de Promoción y Prevención de Tránsito y Transporte Terrestre, verificando los Planes Estratégicos de Seguridad Vial reportados por los vigilados, diseñando estrategias dirigidas a promover su implementación, reportando información estadística."/>
    <s v="Prestar servicios profesionales especializados en la Dirección de Promoción y Prevención de Tránsito y Transporte Terrestre, verificando los Planes Estratégicos de Seguridad Vial reportados por los vigilados, diseñando estrategias dirigidas a promover su implementación, reportando información estadístic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78"/>
    <s v="Nicolas Leiva Aranzales"/>
    <x v="1"/>
    <s v="Especializado II"/>
    <n v="6497800"/>
    <s v=" Especializado III "/>
    <n v="7358732"/>
    <n v="58869856"/>
    <m/>
    <n v="8"/>
    <m/>
    <n v="80111614"/>
    <x v="115"/>
  </r>
  <r>
    <s v="02_368"/>
    <n v="471"/>
    <s v="Inversión"/>
    <s v="02_368 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
    <s v="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1"/>
    <s v="Ana Carolina Orozco Osorio"/>
    <x v="1"/>
    <s v="Profesional III"/>
    <n v="3752400"/>
    <s v=" Especializado II "/>
    <n v="6692734"/>
    <n v="53541872"/>
    <m/>
    <n v="8"/>
    <m/>
    <n v="80111605"/>
    <x v="116"/>
  </r>
  <r>
    <s v="02_370"/>
    <n v="473"/>
    <s v="Inversión"/>
    <s v="02_370 Prestar servicios profesionales en la Dirección de Promoción y Prevención de Tránsito y Transporte Terrestre, realizando el análisis de la información de orden societario, administrativo y jurídico reportada por los vigilados con el fin de establecer el estado de la empresa"/>
    <s v="Prestar servicios profesionales en la Dirección de Promoción y Prevención de Tránsito y Transporte Terrestre, realizando el análisis de la información de orden societario, administrativo y jurídico reportada por los vigilados con el fin de establecer el estado de la empres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s v=" "/>
    <s v="KEVIN ANDRES BOLAÑOS RODRIGUEZ"/>
    <x v="1"/>
    <s v=" Profesional IV "/>
    <n v="4483800"/>
    <s v=" Profesional IV "/>
    <n v="4618314"/>
    <n v="36946512"/>
    <m/>
    <n v="8"/>
    <m/>
    <n v="80111607"/>
    <x v="117"/>
  </r>
  <r>
    <s v="02_377"/>
    <n v="480"/>
    <s v="Inversión"/>
    <s v="02_377 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
    <s v="Prestar servicios profesionales especializados en la Dirección de Promoción y Prevención de Tránsito y Transporte Terrestre, realizando el análisis y estudio de la información subjetiva reportada por los vigilados con el fin de determinar la situación de la empresa y así establecer el procedimiento a segui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761"/>
    <s v="Mary Luz Mantilla Jaimes"/>
    <x v="1"/>
    <s v="Especializado II"/>
    <n v="6497800"/>
    <s v=" Especializado II "/>
    <n v="6692734"/>
    <n v="53541872"/>
    <m/>
    <n v="8"/>
    <m/>
    <n v="80111605"/>
    <x v="118"/>
  </r>
  <r>
    <s v="02_375"/>
    <n v="478"/>
    <s v="Inversión"/>
    <s v="02_375 Prestar servicios de apoyo a la gestión en la Dirección de Promoción y Prevención de Tránsito y Transporte Terrestre, realizando actividades de preparación y custodia de la documentación física y virtual producida, así como la actualización de las bases de datos, de acuerdo con la legislación vigente y tablas de retención documental establecidas por la Entidad"/>
    <s v="Prestar servicios de apoyo a la gestión en la Dirección de Promoción y Prevención de Tránsito y Transporte Terrestre, realizando actividades de preparación y custodia de la documentación física y virtual producida, así como la actualización de las bases de datos, de acuerdo con la legislación vigente y tablas de retención documental establecidas por la Entidad"/>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8"/>
    <s v="Rosy Milena Diaz Mayorga"/>
    <x v="1"/>
    <s v="Técnico II"/>
    <n v="2363800"/>
    <s v=" Tecnólogo III "/>
    <n v="3158270"/>
    <n v="25266160"/>
    <m/>
    <n v="8"/>
    <m/>
    <n v="80111604"/>
    <x v="119"/>
  </r>
  <r>
    <s v="02_025"/>
    <n v="138"/>
    <s v="Inversión"/>
    <s v="02_025 Prestar servicios profesionales en el Despacho del Superintendente Delegado de Concesiones e Infraestructura, para la consolidación, tabulación y análisis de información proveniente de los factores de interés general e informes de gestión para fortalecer los procesos de planeación, mejora continua e innovación en los servicios de supervisión de las infraestructuras de transporte a cargo de la Superintendencia Delegada Transporte."/>
    <s v="Prestar servicios profesionales en el Despacho del Superintendente Delegado de Concesiones e Infraestructura, para la consolidación, tabulación y análisis de información proveniente de los factores de interés general e informes de gestión para fortalecer los procesos de planeación, mejora continua e innovación en los servicios de supervisión de las infraestructuras de transporte a cargo de la Superintendencia Delegada Transporte."/>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espacho Delegatura de Concesiones e Infraestructura"/>
    <x v="0"/>
    <n v="792"/>
    <s v="BALVIN BARBOSA WENDY JURANY "/>
    <x v="1"/>
    <s v=" Profesional I "/>
    <n v="3127000"/>
    <s v=" Profesional I "/>
    <n v="3220810"/>
    <n v="25766480"/>
    <m/>
    <n v="8"/>
    <m/>
    <n v="80111614"/>
    <x v="120"/>
  </r>
  <r>
    <s v="02_022"/>
    <n v="135"/>
    <s v="Inversión"/>
    <s v="02_022 Prestar servicios de apoyo a la gestión en la Delegatura de  Concesiones e Infraestructura, participando en los diferentes trámites y actividades operativas que se requieran para la adecuada organización, manejo y seguimiento de la documentación."/>
    <s v="Prestar servicios de apoyo a la gestión en la Delegatura de  Concesiones e Infraestructura, participando en los diferentes trámites y actividades operativas que se requieran para la adecuada organización, manejo y seguimiento de la documentación."/>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espacho Delegatura de Concesiones e Infraestructura"/>
    <x v="0"/>
    <n v="200"/>
    <s v="CORREDOR PIAMONTE JULIANA VALENTINA"/>
    <x v="1"/>
    <s v=" Bachiller II "/>
    <n v="1876200"/>
    <s v="Bachiller I"/>
    <n v="2150000"/>
    <n v="15050000"/>
    <m/>
    <n v="7"/>
    <m/>
    <n v="80111601"/>
    <x v="121"/>
  </r>
  <r>
    <s v="02_035"/>
    <n v="148"/>
    <s v="Inversión"/>
    <s v="02_03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3"/>
    <s v="PORRAS VELA MONICA ISABELLA "/>
    <x v="1"/>
    <s v="  Profesional III"/>
    <n v="4028000"/>
    <s v="Profesional IV"/>
    <n v="4618314"/>
    <n v="36946512"/>
    <m/>
    <n v="8"/>
    <m/>
    <s v="80111601; 80111604; 80111605; 80111607; 80111616"/>
    <x v="122"/>
  </r>
  <r>
    <s v="03_018"/>
    <n v="515"/>
    <s v="Funcionamiento"/>
    <s v="03_018 Prestar servicios profesionales como experto a la Dirección administrativa para acompañar todos los procesos a cargo de la dependencia articulando  y haciendo seguimiento a los informe técnicos requeridos"/>
    <s v="Prestar servicios profesionales como experto a la Dirección administrativa para acompañar todos los procesos a cargo de la dependencia articulando  y haciendo seguimiento a los informe técnicos requeridos"/>
    <m/>
    <m/>
    <m/>
    <m/>
    <s v="Contratación Directa"/>
    <x v="0"/>
    <m/>
    <m/>
    <m/>
    <s v="A-02-02-02-008-003"/>
    <s v="SERVICIOS PROFESIONALES, CIENTÍFICOS Y TÉCNICOS (EXCEPTO LOS SERVICIOS DE INVESTIGACION, URBANISMO, JURÍDICOS Y DE CONTABILIDAD)"/>
    <s v="Dirección Administrativa"/>
    <x v="0"/>
    <n v="588"/>
    <s v="MARIA DEL PILAR SANCHEZ TORRES"/>
    <x v="1"/>
    <s v="Profesional V"/>
    <n v="5056200"/>
    <s v="Experto I"/>
    <n v="10940248"/>
    <n v="87521984"/>
    <m/>
    <n v="8"/>
    <m/>
    <n v="80111601"/>
    <x v="123"/>
  </r>
  <r>
    <s v="02_031"/>
    <n v="144"/>
    <s v="Inversión"/>
    <s v="02_031 Prestación de servicios profesionales para la Superintendencia de Transporte, con el objetivo de informar y divulgar a los usuarios sobre los distintos modos de transporte en las regiones asignadas."/>
    <s v="Prestación de servicios profesionales para la Superintendencia de Transporte, con el objetivo de informar y divulgar a los usuarios sobre los distintos modos de transporte en las regiones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PALACIO MARULANDA VALERIA"/>
    <x v="1"/>
    <s v="  Profesional IV  "/>
    <n v="4483800"/>
    <s v="Profesional III"/>
    <n v="4148840"/>
    <n v="33190720"/>
    <m/>
    <n v="8"/>
    <m/>
    <s v="80111601; 80111604; 80111605; 80111607; 80111616"/>
    <x v="124"/>
  </r>
  <r>
    <s v="02_039"/>
    <n v="152"/>
    <s v="Inversión"/>
    <s v="02_03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4"/>
    <s v="ROMERO DIAZ SEBASTIAN ELIAS  "/>
    <x v="1"/>
    <s v="  Profesional IV  "/>
    <n v="4483800"/>
    <s v="Profesional IV"/>
    <n v="4618314"/>
    <n v="36946512"/>
    <m/>
    <n v="8"/>
    <m/>
    <s v="80111601; 80111604; 80111605; 80111607; 80111616"/>
    <x v="125"/>
  </r>
  <r>
    <s v="02_040"/>
    <n v="153"/>
    <s v="Inversión"/>
    <s v="02_04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6"/>
    <s v="REINA PEREZ JOSE ELIAS"/>
    <x v="1"/>
    <s v="  Profesional III"/>
    <n v="4028000"/>
    <s v="Profesional IV"/>
    <n v="4618314"/>
    <n v="36946512"/>
    <m/>
    <n v="8"/>
    <m/>
    <s v="80111601; 80111604; 80111605; 80111607; 80111616"/>
    <x v="126"/>
  </r>
  <r>
    <s v="02_049"/>
    <n v="162"/>
    <s v="Inversión"/>
    <s v="02_04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9"/>
    <s v="GARZÓN URIBE JAIRO ANDRÉS"/>
    <x v="1"/>
    <s v="  Profesional IV  "/>
    <n v="4483800"/>
    <s v="Profesional IV"/>
    <n v="4618314"/>
    <n v="36946512"/>
    <m/>
    <n v="8"/>
    <m/>
    <s v="80111601; 80111604; 80111605; 80111607; 80111616"/>
    <x v="127"/>
  </r>
  <r>
    <s v="02_055"/>
    <n v="168"/>
    <s v="Inversión"/>
    <s v="02_05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2"/>
    <s v="YATE MALAMBO DIANA YASMIN"/>
    <x v="1"/>
    <s v="  Profesional IV  "/>
    <n v="4483800"/>
    <s v="Profesional IV"/>
    <n v="4618314"/>
    <n v="36946512"/>
    <m/>
    <n v="8"/>
    <m/>
    <s v="80111601; 80111604; 80111605; 80111607; 80111616"/>
    <x v="128"/>
  </r>
  <r>
    <s v="02_056"/>
    <n v="169"/>
    <s v="Inversión"/>
    <s v="02_05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4"/>
    <s v="COLPAS ANGARITA CARLOS ARTURO"/>
    <x v="1"/>
    <s v="Profesional IV  "/>
    <n v="4483800"/>
    <s v="Profesional IV"/>
    <n v="4618314"/>
    <n v="36946512"/>
    <m/>
    <n v="8"/>
    <m/>
    <s v="80111601; 80111604; 80111605; 80111607; 80111616"/>
    <x v="129"/>
  </r>
  <r>
    <s v="02_062"/>
    <n v="175"/>
    <s v="Inversión"/>
    <s v="02_06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7"/>
    <s v="SILVA PESCA GERARDO"/>
    <x v="1"/>
    <s v="  Profesional IV  "/>
    <n v="4483800"/>
    <s v="Profesional IV"/>
    <n v="4618314"/>
    <n v="36946512"/>
    <m/>
    <n v="8"/>
    <m/>
    <s v="80111601; 80111604; 80111605; 80111607; 80111616"/>
    <x v="130"/>
  </r>
  <r>
    <s v="02_064"/>
    <n v="177"/>
    <s v="Inversión"/>
    <s v="02_06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4"/>
    <s v="CASTAÑO DUQUE ISABEL CRISTINA"/>
    <x v="1"/>
    <s v="  Profesional III"/>
    <n v="4028000"/>
    <s v="Profesional IV"/>
    <n v="4618314"/>
    <n v="36946512"/>
    <m/>
    <n v="8"/>
    <m/>
    <s v="80111601; 80111604; 80111605; 80111607; 80111616"/>
    <x v="131"/>
  </r>
  <r>
    <s v="02_021"/>
    <n v="134"/>
    <s v="Inversión"/>
    <s v="02_021 Prestar servicios profesionales especializados en la Dirección de Prevención, Promoción y Atención a Usuarios del Sector Transporte, para apoyar la ejecución de estrategias de promoción y prevención normativa dirigidas a empresas, usuarios y ciudadanía en general. "/>
    <s v="Prestar servicios profesionales especializados en la Dirección de Prevención, Promoción y Atención a Usuarios del Sector Transporte, para apoyar la ejecución de estrategias de promoción y prevención normativa dirigidas a empresas, usuarios y ciudadanía en general.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n v="632"/>
    <s v="Ángela Patrica Genes Sánchez"/>
    <x v="1"/>
    <s v="Profesional IV"/>
    <n v="4483800"/>
    <s v=" Especializado II "/>
    <n v="6692734"/>
    <n v="53541872"/>
    <m/>
    <n v="8"/>
    <m/>
    <n v="80111607"/>
    <x v="132"/>
  </r>
  <r>
    <s v="02_065"/>
    <n v="178"/>
    <s v="Inversión"/>
    <s v="02_06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8"/>
    <s v="RIASCOS CALONJE EDIER"/>
    <x v="1"/>
    <s v="  Profesional III"/>
    <n v="4028000"/>
    <s v="Profesional IV"/>
    <n v="4618314"/>
    <n v="36946512"/>
    <m/>
    <n v="8"/>
    <m/>
    <s v="80111601; 80111604; 80111605; 80111607; 80111616"/>
    <x v="133"/>
  </r>
  <r>
    <s v="02_066"/>
    <n v="179"/>
    <s v="Inversión"/>
    <s v="02_06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3"/>
    <s v="DIAZ ACEVEDO DUVERNEY"/>
    <x v="1"/>
    <s v="  Profesional III"/>
    <n v="4028000"/>
    <s v="Profesional IV"/>
    <n v="4618314"/>
    <n v="36946512"/>
    <m/>
    <n v="8"/>
    <m/>
    <s v="80111601; 80111604; 80111605; 80111607; 80111616"/>
    <x v="134"/>
  </r>
  <r>
    <s v="01_083"/>
    <n v="80"/>
    <s v="Inversión"/>
    <s v="01_083 Prestar servicios profesionales especializados al Despacho del Superintendente de Transporte  para impulsar de forma transversal la articulación, proyección y revisión masiva de los procesos sancionatorios con los sistemas misionales."/>
    <s v="Prestar servicios profesionales especializados al Despacho del Superintendente de Transporte  para impulsar de forma transversal la articulación, proyección y revisión masiva de los procesos sancionatorios con los sistemas misionale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570"/>
    <s v="LUZ DANIELA ORREGO FERNÁNDEZ"/>
    <x v="1"/>
    <s v="Profesional V"/>
    <n v="5056200"/>
    <s v=" Especializado III "/>
    <n v="7358732"/>
    <n v="58869856"/>
    <m/>
    <n v="8"/>
    <m/>
    <m/>
    <x v="135"/>
  </r>
  <r>
    <s v="01_085"/>
    <n v="82"/>
    <s v="Inversión"/>
    <s v="01_085 Prestar servicios profesionales especializados, para apoyar al Despacho del Superintendente en la gestión masiva de expedientes sancionatorios, mediante la proyección de documentos jurídicos, análisis normativos y seguimiento procesal. "/>
    <s v="Prestar servicios profesionales especializados, para apoyar al Despacho del Superintendente en la gestión masiva de expedientes sancionatorios, mediante la proyección de documentos jurídicos, análisis normativos y seguimiento procesal.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743"/>
    <s v="MARIA CRISTINA ÁLVAREZ OSSA"/>
    <x v="1"/>
    <s v="Especializado I"/>
    <n v="5851200"/>
    <s v=" Especializado I "/>
    <n v="6026736"/>
    <n v="48213888"/>
    <m/>
    <n v="8"/>
    <m/>
    <m/>
    <x v="136"/>
  </r>
  <r>
    <s v="01_082"/>
    <n v="79"/>
    <s v="Inversión"/>
    <s v="01_082 Prestar servicios profesionales a la Superintendencia de Transporte para apoyar la sustanciacion masiva de los procesos administrativos sancionatorios, adelantados por las diferentes delegaturas."/>
    <s v="Prestar servicios profesionales a la Superintendencia de Transporte para apoyar la sustanciacion masiva de los procesos administrativos sancionatorios, adelantados por las diferentes delegatur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572"/>
    <s v="MARIA PAULA SANDOVAL GÚZMAN"/>
    <x v="1"/>
    <s v="Profesional IV"/>
    <n v="4483800"/>
    <s v=" Profesional V "/>
    <n v="5207886"/>
    <n v="41663088"/>
    <m/>
    <n v="8"/>
    <m/>
    <m/>
    <x v="137"/>
  </r>
  <r>
    <s v="01_078"/>
    <n v="75"/>
    <s v="Inversión"/>
    <s v="01_078 Prestar servicios profesionales a la Superintendencia de Transporte para apoyar la sustanciacion masiva de los procesos administrativos sancionatorios, adelantados por las diferentes delegaturas."/>
    <s v="Prestar servicios profesionales a la Superintendencia de Transporte para apoyar la sustanciacion masiva de los procesos administrativos sancionatorios, adelantados por las diferentes delegatur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564"/>
    <s v="LAURA NATALIA CRUZ LINARES"/>
    <x v="1"/>
    <s v="Profesional IV"/>
    <n v="4483800"/>
    <s v=" Profesional V "/>
    <n v="5207886"/>
    <n v="41663088"/>
    <m/>
    <n v="8"/>
    <m/>
    <m/>
    <x v="138"/>
  </r>
  <r>
    <s v="02_076"/>
    <n v="189"/>
    <s v="Inversión"/>
    <s v="02_07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2"/>
    <s v="MARTINEZ GHISAYS ANA BEATRIZ "/>
    <x v="1"/>
    <s v="  Profesional IV  "/>
    <n v="4483800"/>
    <s v="Profesional IV"/>
    <n v="4618314"/>
    <n v="36946512"/>
    <m/>
    <n v="8"/>
    <m/>
    <s v="80111601; 80111604; 80111605; 80111607; 80111616"/>
    <x v="139"/>
  </r>
  <r>
    <s v="02_077"/>
    <n v="190"/>
    <s v="Inversión"/>
    <s v="02_07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5"/>
    <s v="ERAZO DELGADO CRISTIAN GABRIEL"/>
    <x v="1"/>
    <s v="  Profesional IV  "/>
    <n v="4483800"/>
    <s v="Profesional IV"/>
    <n v="4618314"/>
    <n v="36946512"/>
    <m/>
    <n v="8"/>
    <m/>
    <s v="80111601; 80111604; 80111605; 80111607; 80111616"/>
    <x v="140"/>
  </r>
  <r>
    <s v="02_185"/>
    <n v="298"/>
    <s v="Inversión"/>
    <s v="02_185 Prestar servicios profesionales como experto en la Superintendencia de Transporte, para apoyar el acompañamiento y análisisfinanciero de los proyectos que desarrolla el área, mediante la revisión, ajuste y fortalecimiento de los modelos financieros que respalden la planeación y ejecución eficiente de los recursos institucionales"/>
    <s v="Prestar servicios profesionales como experto en la Superintendencia de Transporte, para apoyar el acompañamiento y análisisfinanciero de los proyectos que desarrolla el área, mediante la revisión, ajuste y fortalecimiento de los modelos financieros que respalden la planeación y ejecución eficiente de los recursos institucionales"/>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790"/>
    <s v="ANTONIO GARCÍA"/>
    <x v="1"/>
    <m/>
    <m/>
    <s v=" Experto IV "/>
    <n v="15286881"/>
    <n v="122295048"/>
    <m/>
    <n v="8"/>
    <m/>
    <m/>
    <x v="141"/>
  </r>
  <r>
    <s v="02_178"/>
    <n v="291"/>
    <s v="Inversión"/>
    <s v="02_178 Prestar servicios profesionales como experto a la Superintendencia de Transporte, para impulsar y acompañar  la estructuración y  actuaciones requeridas para la implementación del sistema de vigilancia, enfocado en la recepción, procesamiento y análisis de datos."/>
    <s v="Prestar servicios profesionales como experto a la Superintendencia de Transporte, para impulsar y acompañar  la estructuración y  actuaciones requeridas para la implementación del sistema de vigilancia, enfocado en la recepción, procesamiento y análisis de dat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752"/>
    <s v="CANO MONROY EDGAR IVAN "/>
    <x v="1"/>
    <s v="Experto IV"/>
    <n v="14841632"/>
    <s v="Experto IV"/>
    <n v="15286881"/>
    <n v="122295048"/>
    <m/>
    <n v="8"/>
    <m/>
    <n v="80111614"/>
    <x v="142"/>
  </r>
  <r>
    <s v="02_183"/>
    <n v="296"/>
    <s v="Inversión"/>
    <s v="02_183 Prestar servicios profesionales como experto a la Superintendencia de Transporte, estructurando la documentación técnica que se requiera en el marco de la ejecución del Sistema de Control y Vigilancia - SICOV, para el fortalecimiento de la supervisión integral a los vigilados a nivel nacional."/>
    <s v="Prestar servicios profesionales como experto a la Superintendencia de Transporte, estructurando la documentación técnica que se requiera en el marco de la ejecución del Sistema de Control y Vigilancia - SICOV, para el fortalecimiento de la supervisión integral a los vigilados a nivel nacion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313"/>
    <s v="Roberto Carlos Daza Guerrero"/>
    <x v="1"/>
    <s v="Experto IV"/>
    <n v="14841632"/>
    <s v="Experto IV"/>
    <n v="15286881"/>
    <n v="122295048"/>
    <m/>
    <n v="8"/>
    <m/>
    <n v="80111614"/>
    <x v="143"/>
  </r>
  <r>
    <s v="03_016"/>
    <n v="513"/>
    <s v="Funcionamiento"/>
    <s v="03_016 Prestar servicios profesionales como experto al despacho del Superintendente, mediante la elaboración y revisión de conceptos, actos administrativos y documentos jurídicos que le sean asignados, de acuerdo con el marco normativo, jurisprudencial y doctrinal vigente."/>
    <s v="Prestar servicios profesionales como experto al despacho del Superintendente, mediante la elaboración y revisión de conceptos, actos administrativos y documentos jurídicos que le sean asignados, de acuerdo con el marco normativo, jurisprudencial y doctrinal vigente."/>
    <m/>
    <m/>
    <m/>
    <m/>
    <s v="Contratación Directa"/>
    <x v="0"/>
    <s v=" "/>
    <s v=" "/>
    <s v=" "/>
    <s v="A-02-02-02-008-002"/>
    <s v="SERVICIOS JURÍDICOS Y CONTABLES"/>
    <s v="Despacho Superintendente de Transporte - líneas estratégicas"/>
    <x v="0"/>
    <n v="169"/>
    <s v="URIEL ANDRES PEREZ MUÑOZ"/>
    <x v="1"/>
    <s v=" Experto IV "/>
    <n v="14841632"/>
    <s v=" Experto IV "/>
    <n v="15286881"/>
    <n v="122295048"/>
    <m/>
    <n v="8"/>
    <m/>
    <n v="80111607"/>
    <x v="144"/>
  </r>
  <r>
    <s v="02_079"/>
    <n v="192"/>
    <s v="Inversión"/>
    <s v="02_07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8"/>
    <s v="CASTRO LOPEZ ANGEL AURELIO "/>
    <x v="1"/>
    <s v="  Profesional IV  "/>
    <n v="4483800"/>
    <s v="Profesional IV"/>
    <n v="4618314"/>
    <n v="36946512"/>
    <m/>
    <n v="8"/>
    <m/>
    <s v="80111601; 80111604; 80111605; 80111607; 80111616"/>
    <x v="145"/>
  </r>
  <r>
    <s v="02_087"/>
    <n v="200"/>
    <s v="Inversión"/>
    <s v="02_08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6"/>
    <s v="GAITAN BOCANEGRA CAROL MELISSA"/>
    <x v="1"/>
    <s v="  Profesional IV  "/>
    <n v="4483800"/>
    <s v="Profesional IV"/>
    <n v="4618314"/>
    <n v="36946512"/>
    <m/>
    <n v="8"/>
    <m/>
    <s v="80111601; 80111604; 80111605; 80111607; 80111616"/>
    <x v="146"/>
  </r>
  <r>
    <s v="02_091"/>
    <n v="204"/>
    <s v="Inversión"/>
    <s v="02_09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8"/>
    <s v="BOLIVAR PRADA DIANA PATRICIA"/>
    <x v="1"/>
    <s v="  Profesional IV  "/>
    <n v="4483800"/>
    <s v="Profesional IV"/>
    <n v="4618314"/>
    <n v="36946512"/>
    <m/>
    <n v="8"/>
    <m/>
    <s v="80111601; 80111604; 80111605; 80111607; 80111616"/>
    <x v="147"/>
  </r>
  <r>
    <s v="02_304"/>
    <n v="408"/>
    <s v="Inversión"/>
    <s v="02_304 Prestar servicios de apoyo a la gestión documental del Grupo Interno de Trabajo de IUIT de la Dirección de Investigaciones de Tránsito y Transporte Terrestre en la conformación y manejo de los expedientes a cargo del mismo."/>
    <s v="Prestar servicios de apoyo a la gestión documental del Grupo Interno de Trabajo de IUIT de la Dirección de Investigaciones de Tránsito y Transporte Terrestre en la conformación y manejo de los expedientes a cargo del mismo."/>
    <s v=" "/>
    <s v=" "/>
    <s v=" "/>
    <s v=" "/>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04"/>
    <s v="JUAN DE JESUS BERNAL"/>
    <x v="1"/>
    <s v="Bachiller II"/>
    <n v="1876200"/>
    <s v="Bachiller I"/>
    <n v="2150000"/>
    <n v="15050000"/>
    <s v=" "/>
    <n v="7"/>
    <s v=" "/>
    <n v="80111601"/>
    <x v="148"/>
  </r>
  <r>
    <s v="02_310"/>
    <n v="414"/>
    <s v="Inversión"/>
    <s v="02_310 Prestar servicios profesionales especializados a la Dirección de Investigaciones Tránsito y Transporte Terrestre, para preparar, presentar, revisar y tramitar los proyectos de actos administrativos que se generan con ocasión al Proceso Administrativo Sancionatorio."/>
    <s v="Prestar servicios profesionales especializados a la Dirección de Investigaciones Tránsito y Transporte Terrestre, para preparar, presentar, revisar y tramitar los proyectos de actos administrativos que se generan con ocasión al Proceso Administrativo Sancionatori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61"/>
    <s v="YENNY ANDREA SANCHEZ LESMES"/>
    <x v="1"/>
    <s v="Profesional III"/>
    <n v="3752400"/>
    <s v=" Especializado I "/>
    <n v="6026736"/>
    <n v="48213888"/>
    <m/>
    <n v="8"/>
    <m/>
    <n v="80111607"/>
    <x v="149"/>
  </r>
  <r>
    <s v="02_311"/>
    <n v="415"/>
    <s v="Inversión"/>
    <s v="02_311 Prestar servicios profesionales especializados a la Dirección de Investigaciones Tránsito y Transporte Terrestre, para preparar, presentar, revisar y tramitar los proyectos de actos administrativos que se generan con ocasión al Proceso Administrativo Sancionatorio."/>
    <s v="Prestar servicios profesionales especializados a la Dirección de Investigaciones Tránsito y Transporte Terrestre, para preparar, presentar, revisar y tramitar los proyectos de actos administrativos que se generan con ocasión al Proceso Administrativo Sancionatori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64"/>
    <s v="MARY ELISA BLANCO"/>
    <x v="1"/>
    <s v="Especializado I"/>
    <n v="5851200"/>
    <s v=" Especializado I "/>
    <n v="6026736"/>
    <n v="48213888"/>
    <m/>
    <n v="8"/>
    <m/>
    <n v="80111607"/>
    <x v="150"/>
  </r>
  <r>
    <s v="02_313"/>
    <n v="417"/>
    <s v="Inversión"/>
    <s v="02_313 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
    <s v="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41"/>
    <s v="HANNER LEANDRO MONGUI URREA"/>
    <x v="1"/>
    <s v="Especializado II"/>
    <n v="6497800"/>
    <s v=" Especializado II "/>
    <n v="6692734"/>
    <n v="53541872"/>
    <m/>
    <n v="8"/>
    <m/>
    <n v="80111607"/>
    <x v="151"/>
  </r>
  <r>
    <s v="02_317"/>
    <n v="421"/>
    <s v="Inversión"/>
    <s v="02_317 Prestar servicios profesionales a la Dirección de Investigaciones de Tránsito y Transporte Terrestre, apoyando el análisis de las solicitudes de salida de los vehículos inmovilizados, validando que las mismas se encuentran de conformidad con la normatividad vigente."/>
    <s v="Prestar servicios profesionales a la Dirección de Investigaciones de Tránsito y Transporte Terrestre, apoyando el análisis de las solicitudes de salida de los vehículos inmovilizados, validando que las mismas se encuentran de conformidad con la normatividad vigen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4"/>
    <s v="KAROL NATHALIA TRUJILLO HERNANDEZ"/>
    <x v="1"/>
    <s v="Profesional I"/>
    <n v="3127000"/>
    <s v=" Profesional I "/>
    <n v="3220810"/>
    <n v="25766480"/>
    <m/>
    <n v="8"/>
    <m/>
    <n v="80111601"/>
    <x v="152"/>
  </r>
  <r>
    <s v="02_340"/>
    <n v="443"/>
    <s v="Inversión"/>
    <s v="02_340 Prestar servicios profesionales a la Dirección de Investigaciones de Tránsito y Transporte Terrestre, en la elaboración y revisión de los proyectos de actos administrativos que se requieran en la dirección. "/>
    <s v="Prestar servicios profesionales a la Dirección de Investigaciones de Tránsito y Transporte Terrestre, en la elaboración y revisión de los proyectos de actos administrativos que se requieran en la direcció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33"/>
    <s v="DEISY JOHANNA URREA MÉNDEZ"/>
    <x v="1"/>
    <s v="Profesional III"/>
    <n v="3752400"/>
    <s v="Profesional III"/>
    <n v="3864972"/>
    <n v="30919776"/>
    <m/>
    <n v="8"/>
    <m/>
    <n v="80111607"/>
    <x v="153"/>
  </r>
  <r>
    <s v="02_177"/>
    <n v="290"/>
    <s v="Inversión"/>
    <s v="02_177 Prestar servicios profesionales como experto en la Superintendencia de Transporte, contribuyendo a la gestión de estrategias de comunicación institucional  y la implementacion  de acciones que fortalezcan la presencia y visibilidad de la Entidad"/>
    <s v="Prestar servicios profesionales como experto en la Superintendencia de Transporte, contribuyendo a la gestión de estrategias de comunicación institucional  y la implementacion  de acciones que fortalezcan la presencia y visibilidad de la Entidad"/>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764"/>
    <s v="TATIANA RUEDA IBARRA"/>
    <x v="1"/>
    <s v=" Experto IV "/>
    <n v="14841632"/>
    <s v=" Experto IV "/>
    <n v="15286881"/>
    <n v="122295048"/>
    <m/>
    <n v="8"/>
    <m/>
    <m/>
    <x v="154"/>
  </r>
  <r>
    <s v="02_092"/>
    <n v="205"/>
    <s v="Inversión"/>
    <s v="02_09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9"/>
    <s v="BAUTISTA BAUTISTA SANDRA MILENA"/>
    <x v="1"/>
    <s v="  Profesional IV  "/>
    <n v="4483800"/>
    <s v="Profesional IV"/>
    <n v="4618314"/>
    <n v="36946512"/>
    <m/>
    <n v="8"/>
    <m/>
    <s v="80111601; 80111604; 80111605; 80111607; 80111616"/>
    <x v="155"/>
  </r>
  <r>
    <s v="02_090"/>
    <n v="203"/>
    <s v="Inversión"/>
    <s v="02_09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1"/>
    <s v="ROBLEDO CALLEJAS ALEJANDRO "/>
    <x v="1"/>
    <s v="  Profesional III"/>
    <n v="4028000"/>
    <s v="Profesional IV"/>
    <n v="4618314"/>
    <n v="36946512"/>
    <m/>
    <n v="8"/>
    <m/>
    <s v="80111601; 80111604; 80111605; 80111607; 80111616"/>
    <x v="156"/>
  </r>
  <r>
    <s v="01_054"/>
    <n v="52"/>
    <s v="Inversión"/>
    <s v="01_054 Prestar servicios profesionales especializados en la OTIC para el diseño, desarrollo, pruebas y mantenimiento de aplicativos institucionales en Scriptcase, asegurando calidad, seguridad, interoperabilidad y alineación con la estrategia digital"/>
    <s v="Prestar servicios profesionales especializados en la OTIC para el diseño, desarrollo, pruebas y mantenimiento de aplicativos institucionales en Scriptcase, asegurando calidad, seguridad, interoperabilidad y alineación con la estrategia digital"/>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747"/>
    <s v="ANDERSON JULIAN LLANOS RUIZ"/>
    <x v="1"/>
    <s v=" Especializado IV "/>
    <n v="7738000"/>
    <s v="Especializado IV"/>
    <n v="7970140"/>
    <n v="63761120"/>
    <m/>
    <n v="8"/>
    <m/>
    <m/>
    <x v="157"/>
  </r>
  <r>
    <s v="02_093"/>
    <n v="206"/>
    <s v="Inversión"/>
    <s v="02_09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2"/>
    <s v="MENDEZ MARTINEZ MARIA DANIELA"/>
    <x v="1"/>
    <s v="  Profesional III"/>
    <n v="4028000"/>
    <s v="Profesional IV"/>
    <n v="4618314"/>
    <n v="36946512"/>
    <m/>
    <n v="8"/>
    <m/>
    <s v="80111601; 80111604; 80111605; 80111607; 80111616"/>
    <x v="158"/>
  </r>
  <r>
    <s v="01_066"/>
    <n v="64"/>
    <s v="Inversión"/>
    <s v="01_066 Prestar servicios profesionales especializados en la OTIC para el análisis de información y aplicación de modelos estadísticos, optimizando el uso de datos misionales y fortaleciendo la gestión y capacidad institucional."/>
    <s v="Prestar servicios profesionales especializados en la OTIC para el análisis de información y aplicación de modelos estadísticos, optimizando el uso de datos misionales y fortaleciendo la gestión y capacidad institucional."/>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75"/>
    <s v="ANDRES FELIPE LOPEZ ORTIZ"/>
    <x v="1"/>
    <s v=" Especializado II "/>
    <n v="6497800"/>
    <s v=" Especializado II "/>
    <n v="6692734"/>
    <n v="53541872"/>
    <m/>
    <n v="8"/>
    <m/>
    <m/>
    <x v="159"/>
  </r>
  <r>
    <s v="02_094"/>
    <n v="207"/>
    <s v="Inversión"/>
    <s v="02_09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9"/>
    <s v="TIQUE MOLINA JUDITH"/>
    <x v="1"/>
    <s v="  Profesional IV  "/>
    <n v="4483800"/>
    <s v="Profesional IV"/>
    <n v="4618314"/>
    <n v="36946512"/>
    <m/>
    <n v="8"/>
    <m/>
    <s v="80111601; 80111604; 80111605; 80111607; 80111616"/>
    <x v="160"/>
  </r>
  <r>
    <s v="01_055"/>
    <n v="53"/>
    <s v="Inversión"/>
    <s v="01_055 Prestar servicios de apoyo a la gestión en la OTIC para brindar el soporte nivel 2 de aplicativos y plataformas, atender incidentes en mesa de ayuda, y colaborar en la gestión de infraestructura tecnológica y contratos asociados."/>
    <s v="Prestar servicios de apoyo a la gestión en la OTIC para brindar el soporte nivel 2 de aplicativos y plataformas, atender incidentes en mesa de ayuda, y colaborar en la gestión de infraestructura tecnológica y contratos asociado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31"/>
    <s v="CESAR JAIR RODRIGUEZ RODRIGUEZ"/>
    <x v="1"/>
    <s v=" Tecnólogo III "/>
    <n v="3127000"/>
    <s v=" Tecnólogo III "/>
    <n v="3158270"/>
    <n v="25266160"/>
    <m/>
    <n v="8"/>
    <m/>
    <m/>
    <x v="161"/>
  </r>
  <r>
    <s v="02_095"/>
    <n v="208"/>
    <s v="Inversión"/>
    <s v="02_09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1"/>
    <s v="BELALCAZAR PRETEL EDWARD "/>
    <x v="1"/>
    <s v="  Profesional III"/>
    <n v="4028000"/>
    <s v="Profesional IV"/>
    <n v="4618314"/>
    <n v="36946512"/>
    <m/>
    <n v="8"/>
    <m/>
    <s v="80111601; 80111604; 80111605; 80111607; 80111616"/>
    <x v="162"/>
  </r>
  <r>
    <s v="01_063"/>
    <n v="61"/>
    <s v="Inversión"/>
    <s v="01_063 Prestar servicios profesionales en la OTIC para configurar, parametrizar y optimizar la infraestructura tecnológica on-premises y en la nube, administrando el Data Center y cuartos físicos de potencia eléctrica."/>
    <s v="Prestar servicios profesionales en la OTIC para configurar, parametrizar y optimizar la infraestructura tecnológica on-premises y en la nube, administrando el Data Center y cuartos físicos de potencia eléctrica."/>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56"/>
    <s v=" DIEGO ALEJANDRO BLANCO BERNAL"/>
    <x v="0"/>
    <s v=" Profesional I "/>
    <n v="3127000"/>
    <s v=" Profesional II "/>
    <n v="3482842"/>
    <n v="27862736"/>
    <m/>
    <n v="8"/>
    <m/>
    <m/>
    <x v="163"/>
  </r>
  <r>
    <s v="02_100"/>
    <n v="213"/>
    <s v="Inversión"/>
    <s v="02_10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60"/>
    <s v="QUINTERO PEREA JAIME"/>
    <x v="1"/>
    <s v="  Profesional IV  "/>
    <n v="4483800"/>
    <s v="Profesional IV"/>
    <n v="4618314"/>
    <n v="36946512"/>
    <m/>
    <n v="8"/>
    <m/>
    <s v="80111601; 80111604; 80111605; 80111607; 80111616"/>
    <x v="164"/>
  </r>
  <r>
    <s v="03_088"/>
    <n v="583"/>
    <s v="Funcionamiento"/>
    <s v="03_088 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
    <s v="PRESTAR SERVICIOS PROFESIONALES A LA DIRECCIÓN ADMINISTRATIVA Y AL GRUPO INTERNO DE NOTIFICACIONES PARA APOYAR LA PLANEACIÓN, REVISIÓN, CONTROL Y SEGUIMIENTO DE LOS PROCESOS DE NOTIFICACIÓN Y COMUNICACIONES OFICIALES, DERIVADOS DE LOS ACTOS ADMINISTRATIVOS Y ACTUACIONES DE LA ENTIDAD, ASI COMO EL ANÁLISIS Y MANEJO DE LAS BASES DE DATOS INSTITUCIONALES"/>
    <m/>
    <m/>
    <m/>
    <m/>
    <s v="Contratación Directa"/>
    <x v="0"/>
    <s v=" "/>
    <s v=" "/>
    <s v=" "/>
    <s v="A-02-02-02-008-002"/>
    <s v="SERVICIOS JURÍDICOS Y CONTABLES"/>
    <s v="Grupo Interno de Trabajo de Notificaciones"/>
    <x v="0"/>
    <n v="87"/>
    <s v="Lina Fernanda Espinosa Caicedo"/>
    <x v="1"/>
    <s v="Profesional I"/>
    <n v="3127000"/>
    <s v="Profesional III"/>
    <n v="3864972"/>
    <n v="30919776"/>
    <m/>
    <n v="8"/>
    <m/>
    <m/>
    <x v="165"/>
  </r>
  <r>
    <s v="02_019"/>
    <n v="132"/>
    <s v="Inversión"/>
    <s v="02_019 Prestar servicios profesionales en la Dirección de Prevención, Promoción y Atención a Usuarios del Sector Transporte para apoyar el seguimiento de procesos administrativos, la elaboración de informes y documentos técnicos, y el desarrollo de estrategias que fortalezcan la supervisión y el cumplimiento de las obligaciones del sector. "/>
    <s v="Prestar servicios profesionales en la Dirección de Prevención, Promoción y Atención a Usuarios del Sector Transporte para apoyar el seguimiento de procesos administrativos, la elaboración de informes y documentos técnicos, y el desarrollo de estrategias que fortalezcan la supervisión y el cumplimiento de las obligaciones del sector.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n v="381"/>
    <s v=" Margaret Urbano  "/>
    <x v="1"/>
    <s v="Profesional III"/>
    <n v="3752400"/>
    <s v=" Profesional III "/>
    <n v="3864972"/>
    <n v="30919776"/>
    <m/>
    <n v="8"/>
    <m/>
    <s v="80101500;_x000a_80111601"/>
    <x v="166"/>
  </r>
  <r>
    <s v="02_004"/>
    <n v="117"/>
    <s v="Inversión"/>
    <s v="02_004 Prestar servicios profesionales especializados de carácter administrativo, en los temas de planeación, contratación y control interno en la Delegatura para la Protección de Usuarios del Sector Transporte enfocados en la prevención y promoción de los derechos de los usuarios, conforme a los lineamientos institucionales."/>
    <s v="Prestar servicios profesionales especializados de carácter administrativo, en los temas de planeación, contratación y control interno en la Delegatura para la Protección de Usuarios del Sector Transporte enfocados en la prevención y promoción de los derechos de los usuarios, conforme a los lineamientos institucion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x v="0"/>
    <m/>
    <s v="JOSE DAVID HERRERA"/>
    <x v="1"/>
    <s v=" Especializado I "/>
    <n v="5851200"/>
    <s v=" Especializado I"/>
    <n v="6026736"/>
    <n v="48213888"/>
    <m/>
    <n v="8"/>
    <m/>
    <s v="80101500;_x000a_80111601"/>
    <x v="167"/>
  </r>
  <r>
    <s v="02_011"/>
    <n v="124"/>
    <s v="Inversión"/>
    <s v="02_011 Prestar servicios de apoyo a la gestión para la digitalización, organización y archivo de las PQRSDF de la Dirección de Investigaciones de Protección a Usuarios del Sector Transporte, conforme a los lineamientos institucionales."/>
    <s v="Prestar servicios de apoyo a la gestión para la digitalización, organización y archivo de las PQRSDF de la Dirección de Investigaciones de Protección a Usuarios del Sector Transporte, conforme a los lineamientos i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n v="371"/>
    <s v="Diana Liset Guataquira Benavides"/>
    <x v="1"/>
    <s v="Bachiller II"/>
    <n v="1876200"/>
    <s v="Bachiller I"/>
    <n v="2150000"/>
    <n v="15050000"/>
    <m/>
    <n v="7"/>
    <m/>
    <n v="80111601"/>
    <x v="168"/>
  </r>
  <r>
    <s v="02_010"/>
    <n v="123"/>
    <s v="Inversión"/>
    <s v="02_010 Prestar servicios de apoyo a la gestión para la digitalización, organización y archivo de las PQRSDF de la Dirección de Investigaciones de Protección a Usuarios del Sector Transporte, conforme a los lineamientos institucionales."/>
    <s v="Prestar servicios de apoyo a la gestión para la digitalización, organización y archivo de las PQRSDF de la Dirección de Investigaciones de Protección a Usuarios del Sector Transporte, conforme a los lineamientos i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n v="69"/>
    <s v="ANGIE LUCIA GARCIA CORTÉS"/>
    <x v="1"/>
    <s v="Bachiller II"/>
    <n v="1876200"/>
    <s v="Bachiller I"/>
    <n v="2150000"/>
    <n v="15050000"/>
    <m/>
    <n v="7"/>
    <m/>
    <n v="80111601"/>
    <x v="169"/>
  </r>
  <r>
    <s v="02_012"/>
    <n v="125"/>
    <s v="Inversión"/>
    <s v="02_012 Prestar servicios profesionales de carácter jurídico para la elaboración, proyección y trámite de actos administrativos y procesos sancionatorios de la Dirección Investigaciones de Protección a Usuarios del Sector Transporte."/>
    <s v="Prestar servicios profesionales de carácter jurídico para la elaboración, proyección y trámite de actos administrativos y procesos sancionatorios de la Dirección Investigaciones de Protección a Usuarios del Sector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n v="374"/>
    <s v="Villamil Ruiz Jhon Edison"/>
    <x v="1"/>
    <s v="Profesional IV"/>
    <n v="4483800"/>
    <s v=" Profesional IV "/>
    <n v="4618314"/>
    <n v="36946512"/>
    <m/>
    <n v="8"/>
    <m/>
    <n v="80111607"/>
    <x v="170"/>
  </r>
  <r>
    <s v="02_104"/>
    <n v="217"/>
    <s v="Inversión"/>
    <s v="02_10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RTINEZ CANNEPA ALFREDO ANTONIO"/>
    <x v="1"/>
    <s v="  Profesional IV  "/>
    <n v="4483800"/>
    <s v="Profesional IV"/>
    <n v="4618314"/>
    <n v="36946512"/>
    <m/>
    <n v="8"/>
    <m/>
    <s v="80111601; 80111604; 80111605; 80111607; 80111616"/>
    <x v="171"/>
  </r>
  <r>
    <s v="03_093"/>
    <n v="588"/>
    <s v="Funcionamiento"/>
    <s v="03_093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s v="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m/>
    <m/>
    <m/>
    <m/>
    <s v="Contratación Directa"/>
    <x v="0"/>
    <s v=" "/>
    <s v=" "/>
    <s v=" "/>
    <s v="A-02-02-02-008-005"/>
    <s v="SERVICIOS DE SOPORTE"/>
    <s v="Grupo Interno de Trabajo de Notificaciones"/>
    <x v="0"/>
    <n v="606"/>
    <s v="YENIFER VALENTINA FORERO GOMEZ"/>
    <x v="1"/>
    <s v="Técnico II"/>
    <n v="2363800"/>
    <s v=" Técnico I "/>
    <n v="2434714"/>
    <n v="19477712"/>
    <m/>
    <n v="8"/>
    <m/>
    <m/>
    <x v="172"/>
  </r>
  <r>
    <s v="02_105"/>
    <n v="218"/>
    <s v="Inversión"/>
    <s v="02_10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RÍN ARIAS DARIO ALFONZO"/>
    <x v="1"/>
    <s v="  Profesional IV  "/>
    <n v="4483800"/>
    <s v="Profesional IV"/>
    <n v="4618314"/>
    <n v="36946512"/>
    <m/>
    <n v="8"/>
    <m/>
    <s v="80111601; 80111604; 80111605; 80111607; 80111616"/>
    <x v="173"/>
  </r>
  <r>
    <s v="03_091"/>
    <n v="586"/>
    <s v="Funcionamiento"/>
    <s v="03_091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s v="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m/>
    <m/>
    <m/>
    <m/>
    <s v="Contratación Directa"/>
    <x v="0"/>
    <s v=" "/>
    <s v=" "/>
    <s v=" "/>
    <s v="A-02-02-02-008-005"/>
    <s v="SERVICIOS DE SOPORTE"/>
    <s v="Grupo Interno de Trabajo de Notificaciones"/>
    <x v="0"/>
    <n v="604"/>
    <s v="ORLAS GIL SEBASTIAN"/>
    <x v="1"/>
    <s v="Técnico II"/>
    <n v="2363800"/>
    <s v=" Técnico I "/>
    <n v="2434714"/>
    <n v="19477712"/>
    <m/>
    <n v="8"/>
    <m/>
    <m/>
    <x v="174"/>
  </r>
  <r>
    <s v="01_058"/>
    <n v="56"/>
    <s v="Inversión"/>
    <s v="01_058 Prestar servicios profesionales en la OTIC como Scrum Master para análisis, desarrollo, pruebas y documentación de soluciones de SGDEA, apoyando la integración de datos en procesos de legalidad del sector transporte."/>
    <s v="Prestar servicios profesionales en la OTIC como Scrum Master para análisis, desarrollo, pruebas y documentación de soluciones de SGDEA, apoyando la integración de datos en procesos de legalidad del sector transporte."/>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23"/>
    <s v="JOHN JAIRO PARRA CARREÑO"/>
    <x v="1"/>
    <s v=" Especializado IV "/>
    <n v="7738000"/>
    <s v="Experto II"/>
    <n v="12505519"/>
    <n v="87538633"/>
    <m/>
    <n v="7"/>
    <m/>
    <m/>
    <x v="175"/>
  </r>
  <r>
    <s v="02_106"/>
    <n v="219"/>
    <s v="Inversión"/>
    <s v="02_10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RAMIREZ ALVAREZ WILLIAM ARTURO"/>
    <x v="1"/>
    <s v="  Profesional IV  "/>
    <n v="4483800"/>
    <s v="Profesional IV"/>
    <n v="4618314"/>
    <n v="36946512"/>
    <m/>
    <n v="8"/>
    <m/>
    <s v="80111601; 80111604; 80111605; 80111607; 80111616"/>
    <x v="176"/>
  </r>
  <r>
    <s v="03_114"/>
    <n v="608"/>
    <s v="Funcionamiento"/>
    <s v="03_114 Prestar servicios profesionales especializados a la Oficina Asesora Jurídica, representando a la entidad en las diferentes etapas de  los procesos penales y elaboración y revisión de los documentos de los procesos disciplinarios que le sean asignados. "/>
    <s v="Prestar servicios profesionales especializados a la Oficina Asesora Jurídica, representando a la entidad en las diferentes etapas de  los procesos penales y elaboración y revisión de los documentos de los procesos disciplinarios que le sean asignados. "/>
    <m/>
    <m/>
    <m/>
    <m/>
    <s v="Contratación Directa"/>
    <x v="0"/>
    <s v=" "/>
    <s v=" "/>
    <s v=" "/>
    <s v="A-02-02-02-008-002"/>
    <s v="SERVICIOS JURÍDICOS Y CONTABLES"/>
    <s v="Ofinica Asesora Juridica"/>
    <x v="0"/>
    <n v="167"/>
    <s v="FRANK JIMMY GONZALEZ  "/>
    <x v="1"/>
    <s v=" Profesional V "/>
    <n v="5056200"/>
    <s v="Especializado I"/>
    <n v="6026736"/>
    <n v="48213888"/>
    <m/>
    <n v="8"/>
    <m/>
    <n v="80111607"/>
    <x v="177"/>
  </r>
  <r>
    <s v="03_107"/>
    <n v="601"/>
    <s v="Funcionamiento"/>
    <s v="03_107 Prestar servicios profesionales a la Oficina Asesora Jurídica, representando a la entidad en las diferentes etapas de  los procesos  constitucionales que le sean asignados. "/>
    <s v="Prestar servicios profesionales a la Oficina Asesora Jurídica, representando a la entidad en las diferentes etapas de  los procesos  constitucionales que le sean asignados. "/>
    <m/>
    <m/>
    <m/>
    <m/>
    <s v="Contratación Directa"/>
    <x v="0"/>
    <s v=" "/>
    <s v=" "/>
    <s v=" "/>
    <s v="A-02-02-02-008-002"/>
    <s v="SERVICIOS JURÍDICOS Y CONTABLES"/>
    <s v="Ofinica Asesora Juridica"/>
    <x v="0"/>
    <n v="171"/>
    <s v="DANIELA DIAZ HOYOS "/>
    <x v="1"/>
    <s v=" Profesional V "/>
    <n v="5056200"/>
    <s v=" Profesional V "/>
    <n v="5207886"/>
    <n v="41663088"/>
    <m/>
    <n v="8"/>
    <m/>
    <n v="80111607"/>
    <x v="178"/>
  </r>
  <r>
    <s v="03_108"/>
    <n v="602"/>
    <s v="Funcionamiento"/>
    <s v="03_108 Prestar servicios profesionales a la Oficina Asesora Jurídica, representando a la entidad en las diferentes etapas de  los procesos  constitucionales que le sean asignados. "/>
    <s v="Prestar servicios profesionales a la Oficina Asesora Jurídica, representando a la entidad en las diferentes etapas de  los procesos  constitucionales que le sean asignados. "/>
    <m/>
    <m/>
    <m/>
    <m/>
    <s v="Contratación Directa"/>
    <x v="0"/>
    <s v=" "/>
    <s v=" "/>
    <s v=" "/>
    <s v="A-02-02-02-008-002"/>
    <s v="SERVICIOS JURÍDICOS Y CONTABLES"/>
    <s v="Ofinica Asesora Juridica"/>
    <x v="0"/>
    <n v="172"/>
    <s v="JUAN DAVID ACOSTA  "/>
    <x v="1"/>
    <s v=" Profesional V "/>
    <n v="5056200"/>
    <s v=" Profesional V "/>
    <n v="5207886"/>
    <n v="41663088"/>
    <m/>
    <n v="8"/>
    <m/>
    <n v="80111607"/>
    <x v="179"/>
  </r>
  <r>
    <s v="02_107"/>
    <n v="220"/>
    <s v="Inversión"/>
    <s v="02_10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LZAMORA ESCORCIA JADER DAVID"/>
    <x v="1"/>
    <s v="  Profesional IV  "/>
    <n v="4483800"/>
    <s v="Profesional IV"/>
    <n v="4618314"/>
    <n v="36946512"/>
    <m/>
    <n v="8"/>
    <m/>
    <s v="80111601; 80111604; 80111605; 80111607; 80111616"/>
    <x v="180"/>
  </r>
  <r>
    <s v="01_069"/>
    <n v="67"/>
    <s v="Inversión"/>
    <s v="01_069 Prestar servicios profesionales para soportar la operación, la infraestructura tecnologica del SGDEA de la Superintendencia de Transporte, gestionando requerimientos que le sean asignados"/>
    <s v="Prestar servicios profesionales para soportar la operación, la infraestructura tecnologica del SGDEA de la Superintendencia de Transporte, gestionando requerimientos que le sean asignado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748"/>
    <s v="DIEGO ALEXANDER SUAREZ BERNAL"/>
    <x v="0"/>
    <s v=" Profesional I "/>
    <n v="3127000"/>
    <s v=" Profesional I "/>
    <n v="3220810"/>
    <n v="25766480"/>
    <m/>
    <n v="8"/>
    <m/>
    <m/>
    <x v="181"/>
  </r>
  <r>
    <s v="02_181"/>
    <n v="294"/>
    <s v="Inversión"/>
    <s v="02_181 Prestar servicios profesionales como experto, brindando soporte jurídico y técnico a la Superintendencia de Transporte mediante vigilancia, análisis e investigación, garantizando la aplicación de la normatividad vigente sobre los derechos de los usuarios del sector transporte."/>
    <s v="Prestar servicios profesionales como experto, brindando soporte jurídico y técnico a la Superintendencia de Transporte mediante vigilancia, análisis e investigación, garantizando la aplicación de la normatividad vigente sobre los derechos de los usuarios del sector transport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787"/>
    <s v="LUIS LEONARDO ANTOLINEZ FERNANDEZ"/>
    <x v="1"/>
    <s v="Experto IV"/>
    <n v="14841632"/>
    <s v="Experto IV"/>
    <n v="15286881"/>
    <n v="122295048"/>
    <m/>
    <n v="8"/>
    <m/>
    <n v="80111607"/>
    <x v="182"/>
  </r>
  <r>
    <s v="03_013"/>
    <n v="510"/>
    <s v="Funcionamiento"/>
    <s v="03_013 Prestar servicios profesionales como experto a la Superintendencia de Transporte, proyectando actos administrativos, oficios y efectuando revisiones a las diferentes etapas de las actuaciones administrativas relacionada con los derechos de los usuarios"/>
    <s v="Prestar servicios profesionales como experto a la Superintendencia de Transporte, proyectando actos administrativos, oficios y efectuando revisiones a las diferentes etapas de las actuaciones administrativas relacionada con los derechos de los usuarios"/>
    <m/>
    <m/>
    <m/>
    <m/>
    <s v="Contratación Directa"/>
    <x v="0"/>
    <m/>
    <m/>
    <m/>
    <s v="A-02-02-02-008-003"/>
    <s v="SERVICIOS PROFESIONALES, CIENTÍFICOS Y TÉCNICOS (EXCEPTO LOS SERVICIOS DE INVESTIGACION, URBANISMO, JURÍDICOS Y DE CONTABILIDAD)"/>
    <s v="Despacho Superintendente de Transporte - líneas estratégicas"/>
    <x v="0"/>
    <m/>
    <s v="CARLOS ANTONIO GUERRA"/>
    <x v="1"/>
    <m/>
    <m/>
    <s v=" Experto IV "/>
    <n v="15286881"/>
    <n v="122295048"/>
    <m/>
    <n v="8"/>
    <m/>
    <m/>
    <x v="183"/>
  </r>
  <r>
    <s v="03_011"/>
    <n v="508"/>
    <s v="Funcionamiento"/>
    <s v="03_011 Prestar servicios profesionales especializados como experto en apoyo jurídico y técnico a la Delegatura de Puertos de la Superintendencia de Transporte, orientados a la estructuración, revisión y seguimiento de procesos administrativos y contractuales, la elaboración de conceptos jurídicos en materia de derecho administrativo, contratación estatal y régimen portuario."/>
    <s v="Prestar servicios profesionales especializados como experto en apoyo jurídico y técnico a la Delegatura de Puertos de la Superintendencia de Transporte, orientados a la estructuración, revisión y seguimiento de procesos administrativos y contractuales, la elaboración de conceptos jurídicos en materia de derecho administrativo, contratación estatal y régimen portuario."/>
    <m/>
    <m/>
    <m/>
    <m/>
    <s v="Contratación Directa"/>
    <x v="0"/>
    <m/>
    <m/>
    <m/>
    <s v="A-02-02-02-008-002"/>
    <s v="SERVICIOS JURÍDICOS Y CONTABLES"/>
    <s v="Despacho Superintendente de Transporte - líneas estratégicas"/>
    <x v="0"/>
    <n v="873"/>
    <s v="ALBERTO JOSÉ PEÑA PÉREZ"/>
    <x v="1"/>
    <m/>
    <m/>
    <s v=" Experto IV "/>
    <n v="15286881"/>
    <n v="122295048"/>
    <m/>
    <n v="8"/>
    <m/>
    <m/>
    <x v="184"/>
  </r>
  <r>
    <s v="01_067"/>
    <n v="65"/>
    <s v="Inversión"/>
    <s v="01_067 Prestar servicios profesionales en la OTIC para la gestión y optimización de la infraestructura tecnológica on-premises y en la nube (Azure y Oracle Cloud), aplicando configuraciones de seguridad y generando reportes de uso."/>
    <s v="Prestar servicios profesionales en la OTIC para la gestión y optimización de la infraestructura tecnológica on-premises y en la nube (Azure y Oracle Cloud), aplicando configuraciones de seguridad y generando reportes de uso."/>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611"/>
    <s v="EDWIN ARBEY CAMACHO VARGAS "/>
    <x v="1"/>
    <s v=" Profesional V "/>
    <n v="5056200"/>
    <s v=" Profesional V "/>
    <n v="5207886"/>
    <n v="41663088"/>
    <m/>
    <n v="8"/>
    <m/>
    <m/>
    <x v="185"/>
  </r>
  <r>
    <s v="01_053"/>
    <n v="51"/>
    <s v="Inversión"/>
    <s v="01_053 Prestar servicios profesionales especializados en la OTIC para implementar y mantener el MSPI y el PESI, gestionando seguridad digital, seguimiento a incidentes y apropiación de la política de seguridad de la información en la entidad."/>
    <s v="Prestar servicios profesionales especializados en la OTIC para implementar y mantener el MSPI y el PESI, gestionando seguridad digital, seguimiento a incidentes y apropiación de la política de seguridad de la información en la entidad."/>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52"/>
    <s v="LUCIA GÓMEZ"/>
    <x v="1"/>
    <s v=" Especializado IV "/>
    <n v="7738000"/>
    <s v="Especializado IV"/>
    <n v="7970140"/>
    <n v="63761120"/>
    <m/>
    <n v="8"/>
    <m/>
    <m/>
    <x v="186"/>
  </r>
  <r>
    <s v="01_071"/>
    <n v="69"/>
    <s v="Inversión"/>
    <s v="01_071 Prestar servicios de apoyo a la gestión en la OTIC en los procesos administrativos y operativos, incluyendo la organización de recursos y procesos, garantizando eficiencia y soporte a los objetivos estratégicos de la entidad."/>
    <s v="Prestar servicios de apoyo a la gestión en la OTIC en los procesos administrativos y operativos, incluyendo la organización de recursos y procesos, garantizando eficiencia y soporte a los objetivos estratégicos de la entidad."/>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28"/>
    <s v="LADY TATIANA LARA GONZALEZ"/>
    <x v="0"/>
    <s v="Tecnólogo I"/>
    <n v="2618200"/>
    <s v=" Tecnologo II "/>
    <n v="2958778"/>
    <n v="23670224"/>
    <m/>
    <n v="8"/>
    <m/>
    <m/>
    <x v="187"/>
  </r>
  <r>
    <s v="02_187"/>
    <n v="300"/>
    <s v="Inversión"/>
    <s v="02_187 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
    <s v="Prestar servicios profesionales jurídicos a la Dirección de Investigaciones de Puertos apoyando el análisis de información, la elaboración de actos administrativos y la preparación de los documentos jurídicos necesarios para impulsar y gestionar investigaciones administrativas que le sean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s v="330 Y 331"/>
    <s v="DANNA LICETH MOLINA RAMOS"/>
    <x v="1"/>
    <s v="Profesional II"/>
    <n v="3381400"/>
    <s v="Profesional III"/>
    <n v="3864972"/>
    <n v="30919776"/>
    <m/>
    <n v="8"/>
    <m/>
    <n v="80111607"/>
    <x v="188"/>
  </r>
  <r>
    <s v="02_192"/>
    <n v="305"/>
    <s v="Inversión"/>
    <s v="02_192 Prestar servicios profesionales jurídicos a la Dirección de Investigaciones de Puertos para revisar, analizar y gestionar las actuaciones administrativas que le sean asignadas."/>
    <s v="Prestar servicios profesionales jurídicos a la Dirección de Investigaciones de Puertos para revisar, analizar y gestionar las actuaciones administrativas que le sean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n v="340"/>
    <s v="LUIS ENRIQUE ÁNGULO MARTÍNEZ "/>
    <x v="1"/>
    <s v="Profesional III"/>
    <n v="3752400"/>
    <s v="Profesional IV"/>
    <n v="4618314"/>
    <n v="36946512"/>
    <m/>
    <n v="8"/>
    <m/>
    <n v="80111607"/>
    <x v="189"/>
  </r>
  <r>
    <s v="03_082"/>
    <n v="578"/>
    <s v="Funcionamiento"/>
    <s v="03_082 Prestar los servicios de apoyo a la gestión en la ejecución de actividades administrativas y consolidación del proceso gestión documental del Grupo de Talento Humano."/>
    <s v="Prestar los servicios de apoyo a la gestión en la ejecución de actividades administrativas y consolidación del proceso gestión documental del Grupo de Talento Humano."/>
    <m/>
    <m/>
    <m/>
    <m/>
    <s v="Contratación Directa"/>
    <x v="0"/>
    <s v=" "/>
    <s v=" "/>
    <s v=" "/>
    <s v="A-02-02-02-008-005"/>
    <s v="SERVICIOS DE SOPORTE"/>
    <s v="Grupo Talento Humano"/>
    <x v="0"/>
    <n v="129"/>
    <s v="GLADYS ELENA LEON MARTIN"/>
    <x v="1"/>
    <s v=" Técnico II"/>
    <n v="2363800"/>
    <s v=" Técnico I "/>
    <n v="2434714"/>
    <n v="19477712"/>
    <m/>
    <n v="8"/>
    <m/>
    <n v="80111601"/>
    <x v="190"/>
  </r>
  <r>
    <s v="02_195"/>
    <n v="308"/>
    <s v="Inversión"/>
    <s v="02_195 Prestar servicios profesionales especializados en la Dirección de Investigaciones de Puertos en el análisis, revisión, gestión y proyección de los actos administrativos derivados de la información suministrada en las solicitudes de investigación de asuntos portuarios, marítimos, fluviales y/o subjetivos."/>
    <s v="Prestar servicios profesionales especializados en la Dirección de Investigaciones de Puertos en el análisis, revisión, gestión y proyección de los actos administrativos derivados de la información suministrada en las solicitudes de investigación de asuntos portuarios, marítimos, fluviales y/o subjetiv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341"/>
    <s v="SEBASTIÁN HERNÁNDEZ "/>
    <x v="1"/>
    <s v=" Especializado II "/>
    <n v="6497800"/>
    <s v="Profesional I"/>
    <n v="3220810"/>
    <n v="19324860"/>
    <m/>
    <n v="6"/>
    <m/>
    <n v="80111607"/>
    <x v="191"/>
  </r>
  <r>
    <s v="02_182"/>
    <n v="295"/>
    <s v="Inversión"/>
    <s v="02_182 Prestar servicios profesionales como experto a la Superintendencia de Transporte, brindando acompañamiento en la revisión, análisis, estructuración y seguimiento técnico requerido dentro de la supervisión de los Sistemas de Control y Vigilancia de la entidad."/>
    <s v="Prestar servicios profesionales como experto a la Superintendencia de Transporte, brindando acompañamiento en la revisión, análisis, estructuración y seguimiento técnico requerido dentro de la supervisión de los Sistemas de Control y Vigilancia de la entidad."/>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319"/>
    <s v="Angelica Maria Salazar B"/>
    <x v="1"/>
    <s v="Experto IV"/>
    <n v="14841632"/>
    <s v="Experto IV"/>
    <n v="15286881"/>
    <n v="122295048"/>
    <m/>
    <n v="8"/>
    <m/>
    <n v="80111614"/>
    <x v="192"/>
  </r>
  <r>
    <s v="03_006"/>
    <n v="503"/>
    <s v="Funcionamiento"/>
    <s v="03_006 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
    <s v="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
    <m/>
    <m/>
    <m/>
    <m/>
    <s v="Contratación Directa"/>
    <x v="0"/>
    <s v=" "/>
    <s v=" "/>
    <s v=" "/>
    <s v="A-02-02-02-008-002"/>
    <s v="SERVICIOS JURÍDICOS Y CONTABLES"/>
    <s v="Cobro Coactivo"/>
    <x v="0"/>
    <n v="153"/>
    <s v="YESSICA CHACÓN "/>
    <x v="1"/>
    <s v="Especializado I"/>
    <n v="5851200"/>
    <s v=" Especializado I "/>
    <n v="6026736"/>
    <n v="48213888"/>
    <m/>
    <n v="8"/>
    <m/>
    <n v="80111607"/>
    <x v="193"/>
  </r>
  <r>
    <s v="03_002"/>
    <n v="499"/>
    <s v="Funcionamiento"/>
    <s v="03_002 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
    <s v="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
    <m/>
    <m/>
    <m/>
    <m/>
    <s v="Contratación Directa"/>
    <x v="0"/>
    <s v=" "/>
    <s v=" "/>
    <s v=" "/>
    <s v="A-02-02-02-008-002"/>
    <s v="SERVICIOS JURÍDICOS Y CONTABLES"/>
    <s v="Cobro Coactivo"/>
    <x v="0"/>
    <n v="177"/>
    <s v="DOMINGO ROJAS"/>
    <x v="1"/>
    <s v=" Profesional I"/>
    <n v="3127000"/>
    <s v="Profesional III"/>
    <n v="3864972"/>
    <n v="30919776"/>
    <m/>
    <n v="8"/>
    <m/>
    <n v="80111607"/>
    <x v="194"/>
  </r>
  <r>
    <s v="03_001"/>
    <n v="498"/>
    <s v="Funcionamiento"/>
    <s v="03_001 Prestar servicios profesionales en el Grupo de Cobro por Jurisdicción Coactiva, apoyando el análisis y elaboración de documentos jurídicos para el avance de los procesos, incluyendo el trámite de títulos de depósito judicial, los acuerdos de pago, conforme a los lineamientos de la Superintendencia de Transporte."/>
    <s v="Prestar servicios profesionales en el Grupo de Cobro por Jurisdicción Coactiva, apoyando el análisis y elaboración de documentos jurídicos para el avance de los procesos, incluyendo el trámite de títulos de depósito judicial, los acuerdos de pago, conforme a los lineamientos de la Superintendencia de Transporte."/>
    <m/>
    <m/>
    <m/>
    <m/>
    <s v="Contratación Directa"/>
    <x v="0"/>
    <s v=" "/>
    <s v=" "/>
    <s v=" "/>
    <s v="A-02-02-02-008-002"/>
    <s v="SERVICIOS JURÍDICOS Y CONTABLES"/>
    <s v="Cobro Coactivo"/>
    <x v="0"/>
    <n v="151"/>
    <s v="HEIDY VIVIANA BELLO CARRILLO "/>
    <x v="1"/>
    <s v="Profesional III"/>
    <n v="3752400"/>
    <s v=" Profesional V "/>
    <n v="5207886"/>
    <n v="41663088"/>
    <m/>
    <n v="8"/>
    <m/>
    <n v="80111607"/>
    <x v="195"/>
  </r>
  <r>
    <s v="03_003"/>
    <n v="500"/>
    <s v="Funcionamiento"/>
    <s v="03_003 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
    <s v="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
    <m/>
    <m/>
    <m/>
    <m/>
    <s v="Contratación Directa"/>
    <x v="0"/>
    <s v=" "/>
    <s v=" "/>
    <s v=" "/>
    <s v="A-02-02-02-008-002"/>
    <s v="SERVICIOS JURÍDICOS Y CONTABLES"/>
    <s v="Cobro Coactivo"/>
    <x v="0"/>
    <n v="149"/>
    <s v="MARIA JOSÉ COBO "/>
    <x v="1"/>
    <s v=" Profesional I"/>
    <n v="3127000"/>
    <s v="Profesional III"/>
    <n v="3864972"/>
    <n v="30919776"/>
    <m/>
    <n v="8"/>
    <m/>
    <n v="80111607"/>
    <x v="196"/>
  </r>
  <r>
    <s v="01_046"/>
    <n v="44"/>
    <s v="Inversión"/>
    <s v="01_046 Prestar servicios jurídicos especializados a la entidad en la elaboración y revisión de documentos relacionados con la gestión actuarial de la Entidad, para apoyar la toma de decisiones y el control de los procesos actuariales."/>
    <s v="Prestar servicios jurídicos especializados a la entidad en la elaboración y revisión de documentos relacionados con la gestión actuarial de la Entidad, para apoyar la toma de decisiones y el control de los procesos actuariale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07"/>
    <s v="ARGOTI NARANJO ALEJANDRO"/>
    <x v="1"/>
    <s v="Especializado II"/>
    <n v="6497800"/>
    <s v="Especializado IV"/>
    <n v="7970140"/>
    <n v="63761120"/>
    <m/>
    <n v="8"/>
    <m/>
    <n v="80111607"/>
    <x v="197"/>
  </r>
  <r>
    <s v="01_030"/>
    <n v="28"/>
    <s v="Inversión"/>
    <s v="01_030 Prestar servicios de apoyo a la gestión a la Oficina Asesora de Planeación para el seguimiento, fortalecimiento y documentación de los procesos del Sistema de Gestión de la entidad, garantizando la correcta aplicación de los lineamientos y políticas del Modelo Integrado de Planeación y Gestión – MIPG."/>
    <s v="Prestar servicios de apoyo a la gestión a la Oficina Asesora de Planeación para el seguimiento, fortalecimiento y documentación de los procesos del Sistema de Gestión de la entidad, garantizando la correcta aplicación de los lineamientos y políticas d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11"/>
    <s v="BAQUERO PERDOMO ANGIE MARCELA"/>
    <x v="1"/>
    <s v="Técnico II"/>
    <n v="2363800"/>
    <s v=" Tecnólogo III "/>
    <n v="3158270"/>
    <n v="25266160"/>
    <m/>
    <n v="8"/>
    <m/>
    <n v="80111601"/>
    <x v="198"/>
  </r>
  <r>
    <s v="01_043"/>
    <n v="41"/>
    <s v="Inversión"/>
    <s v="01_043 Prestar servicios de apoyo a la gestión a la Oficina Asesora de Planeación para brindar acompañamiento en el establecimiento de herramientas de medición de la gestión de la Entidad, así como las acciones de integración del Sistema de Gestión, de acuerdo con los lineamientos del Modelo Integrado de Planeación y Gestión (MIPG). "/>
    <s v="Prestar servicios de apoyo a la gestión a la Oficina Asesora de Planeación para brindar acompañamiento en el establecimiento de herramientas de medición de la gestión de la Entidad, así como las acciones de integración del Sistema de Gestión, de acuerdo con los lineamientos del Modelo Integrado de Planeación y Gestión (MIPG).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s v="Nuevo"/>
    <s v="CARLOS FERNANDO SANCHEZ PAREDES"/>
    <x v="1"/>
    <s v=" Tecnólogo III "/>
    <n v="3127000"/>
    <s v=" Tecnólogo III "/>
    <n v="3158270"/>
    <n v="25266160"/>
    <m/>
    <n v="8"/>
    <m/>
    <n v="80111601"/>
    <x v="199"/>
  </r>
  <r>
    <s v="01_032"/>
    <n v="30"/>
    <s v="Inversión"/>
    <s v="01_032 Prestar servicios profesionales especializados  a la Oficina Asesora de Planeación participando en las actividades de mejoramiento de los procesos, procedimientos y documentos que integran el Sistema de Gestión de la entidad, contribuyendo al robustecimiento del Modelo Integrado de Planeación y Gestión -MIPG. "/>
    <s v="Prestar servicios profesionales especializados  a la Oficina Asesora de Planeación participando en las actividades de mejoramiento de los procesos, procedimientos y documentos que integran el Sistema de Gestión de la entidad, contribuyendo al robustecimiento del Modelo Integrado de Planeación y Gestión -MIPG.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801"/>
    <s v="NATALIA NORATO"/>
    <x v="1"/>
    <s v=" Experto I "/>
    <n v="8861600"/>
    <s v="Especializado V"/>
    <n v="9127448"/>
    <n v="73019584"/>
    <m/>
    <n v="8"/>
    <m/>
    <n v="80111601"/>
    <x v="200"/>
  </r>
  <r>
    <s v="01_047"/>
    <n v="45"/>
    <s v="Inversión"/>
    <s v="01_047 PRESTAR SERVICIOS PROFESIONALES PARA BRINDAR APOYO EN EL ANÁLISIS Y DESARROLLO DE LOS PROCESOS ACTUARIALES DE LA ENTIDAD, APLICANDO LAS BASES TÉCNICAS, METODOLOGÍAS Y PARÁMETROS ACTUARIALES QUE RESULTEN APROPIADOS A CADA CASO PARTICULAR."/>
    <s v="PRESTAR SERVICIOS PROFESIONALES PARA BRINDAR APOYO EN EL ANÁLISIS Y DESARROLLO DE LOS PROCESOS ACTUARIALES DE LA ENTIDAD, APLICANDO LAS BASES TÉCNICAS, METODOLOGÍAS Y PARÁMETROS ACTUARIALES QUE RESULTEN APROPIADOS A CADA CASO PARTICULAR."/>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08"/>
    <s v="SANTIAGO AYALA ESCOBAR"/>
    <x v="1"/>
    <s v=" Profesional III"/>
    <n v="3752400"/>
    <s v=" Profesional V "/>
    <n v="5207886"/>
    <n v="41663088"/>
    <m/>
    <n v="8"/>
    <m/>
    <s v="80111601; 80111605"/>
    <x v="201"/>
  </r>
  <r>
    <s v="02_108"/>
    <n v="221"/>
    <s v="Inversión"/>
    <s v="02_10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ÁCERES NIÑO ÁLVARO ANDRÉS"/>
    <x v="1"/>
    <s v="  Profesional IV  "/>
    <n v="4483800"/>
    <s v="Profesional IV"/>
    <n v="4618314"/>
    <n v="36946512"/>
    <m/>
    <n v="8"/>
    <m/>
    <s v="80111601; 80111604; 80111605; 80111607; 80111616"/>
    <x v="202"/>
  </r>
  <r>
    <s v="02_110"/>
    <n v="223"/>
    <s v="Inversión"/>
    <s v="02_11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PAMO LIS LEIDY JOHANA"/>
    <x v="1"/>
    <s v="  Profesional IV  "/>
    <n v="4483800"/>
    <s v="Profesional IV"/>
    <n v="4618314"/>
    <n v="36946512"/>
    <m/>
    <n v="8"/>
    <m/>
    <s v="80111601; 80111604; 80111605; 80111607; 80111616"/>
    <x v="203"/>
  </r>
  <r>
    <s v="02_348"/>
    <n v="451"/>
    <s v="Inversión"/>
    <s v="02_348 Prestar servicios profesionales a la Dirección de Investigaciones de Tránsito y Transporte Terrestre, en la proyección y revisión de las actuaciones relacionadas con el proceso administrativo sancionatorio, PQRSFD y acciones constitucionales"/>
    <s v="Prestar servicios profesionales a la Dirección de Investigaciones de Tránsito y Transporte Terrestre, en la proyección y revisión de las actuaciones relacionadas con el proceso administrativo sancionatorio,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CONSTANZA JULIETA ROSALES PARRA"/>
    <x v="1"/>
    <s v="Profesional IV"/>
    <n v="4483800"/>
    <s v="Profesional IV"/>
    <n v="4618314"/>
    <n v="36946512"/>
    <m/>
    <n v="8"/>
    <m/>
    <n v="80111607"/>
    <x v="204"/>
  </r>
  <r>
    <s v="03_111"/>
    <n v="605"/>
    <s v="Funcionamiento"/>
    <s v="03_111 Prestar servicios profesionales especializados a la Oficina Asesora Juridica, relacionados con el sometimiento a control, insolvencia y reestructuración empresarial, mediante análisis normativo y elaboración de documentos jurídicos de acuerdo  con los procedimientos administrativos correspondientes. "/>
    <s v="Prestar servicios profesionales especializados a la Oficina Asesora Juridica, relacionados con el sometimiento a control, insolvencia y reestructuración empresarial, mediante análisis normativo y elaboración de documentos jurídicos de acuerdo  con los procedimientos administrativos correspondientes. "/>
    <m/>
    <m/>
    <m/>
    <m/>
    <s v="Contratación Directa"/>
    <x v="0"/>
    <s v=" "/>
    <s v=" "/>
    <s v=" "/>
    <s v="A-02-02-02-008-002"/>
    <s v="SERVICIOS JURÍDICOS Y CONTABLES"/>
    <s v="Ofinica Asesora Juridica"/>
    <x v="0"/>
    <n v="164"/>
    <s v="OLIVERIO TORRES SERRANO  "/>
    <x v="1"/>
    <s v=" Especializado IV "/>
    <n v="7738000"/>
    <s v="Especializado IV"/>
    <n v="7970140"/>
    <n v="63761120"/>
    <m/>
    <n v="8"/>
    <m/>
    <n v="80111607"/>
    <x v="205"/>
  </r>
  <r>
    <s v="03_120"/>
    <n v="613"/>
    <s v="Funcionamiento"/>
    <s v="03_120 Prestar servicios profesionales en el Grupo de Arbitraje, Conciliación y Amigable Composición del sector de infraestructura y transporte de la Superintendencia de Transporte, adelantando las diferentes etapas conciliatorias conforme a la normativa aplicable y elaborando los informes y reportes requeridos."/>
    <s v="Prestar servicios profesionales en el Grupo de Arbitraje, Conciliación y Amigable Composición del sector de infraestructura y transporte de la Superintendencia de Transporte, adelantando las diferentes etapas conciliatorias conforme a la normativa aplicable y elaborando los informes y reportes requeridos."/>
    <m/>
    <m/>
    <m/>
    <m/>
    <s v="Contratación Directa"/>
    <x v="0"/>
    <s v=" "/>
    <s v=" "/>
    <s v=" "/>
    <s v="A-02-02-02-008-002"/>
    <s v="SERVICIOS JURÍDICOS Y CONTABLES"/>
    <s v="Ofinica Asesora Juridica"/>
    <x v="0"/>
    <n v="170"/>
    <s v="REYES CHAMORRO ELIANA FERNANDA"/>
    <x v="1"/>
    <s v=" Profesional I"/>
    <n v="3127000"/>
    <s v="Profesional III"/>
    <n v="3864972"/>
    <n v="30919776"/>
    <m/>
    <n v="8"/>
    <m/>
    <n v="80111607"/>
    <x v="206"/>
  </r>
  <r>
    <s v="03_117"/>
    <n v="611"/>
    <s v="Funcionamiento"/>
    <s v="03_117 Prestar servicios profesionales especializados a la Oficina Asesora Jurídica, representando a la Entidad en los procesos y trámites extrajudiciales, judiciales y administrativos que le sean asignados, desarrollando las etapas y actuaciones correspondientes conforme a la normativa aplicable."/>
    <s v="Prestar servicios profesionales especializados a la Oficina Asesora Jurídica, representando a la Entidad en los procesos y trámites extrajudiciales, judiciales y administrativos que le sean asignados, desarrollando las etapas y actuaciones correspondientes conforme a la normativa aplicable."/>
    <m/>
    <m/>
    <m/>
    <m/>
    <s v="Contratación Directa"/>
    <x v="0"/>
    <s v=" "/>
    <s v=" "/>
    <s v=" "/>
    <s v="A-02-02-02-008-002"/>
    <s v="SERVICIOS JURÍDICOS Y CONTABLES"/>
    <s v="Ofinica Asesora Juridica"/>
    <x v="0"/>
    <n v="173"/>
    <s v="NATALIA POLANIA OSOSRIO"/>
    <x v="1"/>
    <s v="Especializado I"/>
    <n v="5851200"/>
    <s v=" Especializado I "/>
    <n v="6026736"/>
    <n v="48213888"/>
    <m/>
    <n v="8"/>
    <m/>
    <n v="80111607"/>
    <x v="207"/>
  </r>
  <r>
    <s v="02_350"/>
    <n v="453"/>
    <s v="Inversión"/>
    <s v="02_350 Prestar servicios profesionales a la Dirección de Investigaciones de Tránsito y Transporte Terrestre, en la proyección y revisión de las actuaciones relacionadas con el proceso administrativo sancionatorio, PQRSFD y acciones constitucionales"/>
    <s v="Prestar servicios profesionales a la Dirección de Investigaciones de Tránsito y Transporte Terrestre, en la proyección y revisión de las actuaciones relacionadas con el proceso administrativo sancionatorio,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MARIA ALEJANDRA VARGAS CORREDOR"/>
    <x v="1"/>
    <s v="Profesional IV"/>
    <n v="4483800"/>
    <s v="Profesional IV"/>
    <n v="4618314"/>
    <n v="36946512"/>
    <m/>
    <n v="8"/>
    <m/>
    <n v="80111607"/>
    <x v="208"/>
  </r>
  <r>
    <s v="02_109"/>
    <n v="222"/>
    <s v="Inversión"/>
    <s v="02_10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ONTRERAS VEGA FREDDY ALEXANDER"/>
    <x v="1"/>
    <s v="  Profesional IV  "/>
    <n v="4483800"/>
    <s v="Profesional IV"/>
    <n v="4618314"/>
    <n v="36946512"/>
    <m/>
    <n v="8"/>
    <m/>
    <s v="80111601; 80111604; 80111605; 80111607; 80111616"/>
    <x v="209"/>
  </r>
  <r>
    <s v="02_353"/>
    <n v="456"/>
    <s v="Inversión"/>
    <s v="02_353 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
    <s v="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6"/>
    <s v="LUZ ELENA ROMERO"/>
    <x v="1"/>
    <s v="Técnico II"/>
    <n v="2363800"/>
    <s v=" Técnico I "/>
    <n v="2434714"/>
    <n v="19477712"/>
    <m/>
    <n v="8"/>
    <m/>
    <n v="80111604"/>
    <x v="210"/>
  </r>
  <r>
    <s v="03_115"/>
    <n v="609"/>
    <s v="Funcionamiento"/>
    <s v="03_115 Prestar servicios profesionales como experto a la Oficina Asesora Jurídica y  apoyo transversal a las áreas que lo requieran, mediante la aplicación del marco normativo, jurisprudencial y doctrinal vigente."/>
    <s v="Prestar servicios profesionales como experto a la Oficina Asesora Jurídica y  apoyo transversal a las áreas que lo requieran, mediante la aplicación del marco normativo, jurisprudencial y doctrinal vigente."/>
    <m/>
    <m/>
    <m/>
    <m/>
    <s v="Contratación Directa"/>
    <x v="0"/>
    <s v=" "/>
    <s v=" "/>
    <s v=" "/>
    <s v="A-02-02-02-008-002"/>
    <s v="SERVICIOS JURÍDICOS Y CONTABLES"/>
    <s v="Ofinica Asesora Juridica"/>
    <x v="0"/>
    <n v="168"/>
    <s v="ANDRES FELIPE LOPEZ GOMEZ "/>
    <x v="1"/>
    <s v=" Experto III "/>
    <n v="13660962"/>
    <s v=" Experto III "/>
    <n v="14070791"/>
    <n v="112566328"/>
    <m/>
    <n v="8"/>
    <m/>
    <n v="80111607"/>
    <x v="211"/>
  </r>
  <r>
    <s v="02_013"/>
    <n v="126"/>
    <s v="Inversión"/>
    <s v="02_013 Prestar servicios profesionales de carácter jurídico para la elaboración, proyección y trámite de actos administrativos y procesos sancionatorios de la Dirección Investigaciones de Protección a Usuarios del Sector Transporte."/>
    <s v="Prestar servicios profesionales de carácter jurídico para la elaboración, proyección y trámite de actos administrativos y procesos sancionatorios de la Dirección Investigaciones de Protección a Usuarios del Sector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n v="375"/>
    <s v="Contreras Fonte Oscar Javier"/>
    <x v="1"/>
    <s v="Profesional IV"/>
    <n v="4483800"/>
    <s v=" Profesional IV "/>
    <n v="4618314"/>
    <n v="36946512"/>
    <m/>
    <n v="8"/>
    <m/>
    <n v="80111607"/>
    <x v="212"/>
  </r>
  <r>
    <s v="02_111"/>
    <n v="224"/>
    <s v="Inversión"/>
    <s v="02_11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PEÑA GONZÁLEZ DAVID ALEJANDRO"/>
    <x v="1"/>
    <s v="  Profesional IV  "/>
    <n v="4483800"/>
    <s v="Profesional IV"/>
    <n v="4618314"/>
    <n v="36946512"/>
    <m/>
    <n v="8"/>
    <m/>
    <s v="80111601; 80111604; 80111605; 80111607; 80111616"/>
    <x v="213"/>
  </r>
  <r>
    <s v="02_354"/>
    <n v="457"/>
    <s v="Inversión"/>
    <s v="02_354 Prestar servicios de apoyo a la gestión en la Dirección de Investigaciones de Tránsito y Transporte Terrestre en la verificación de la documentación allegada en razón a los vehículos inmovilizados, validando si hay lugar a la aprobación o rechazo de las solicitudes."/>
    <s v="Prestar servicios de apoyo a la gestión en la Dirección de Investigaciones de Tránsito y Transporte Terrestre en la verificación de la documentación allegada en razón a los vehículos inmovilizados, validando si hay lugar a la aprobación o rechazo de las solicitud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7"/>
    <s v="ELTON ANDRES POSADA BENEDETTI"/>
    <x v="1"/>
    <s v="Técnico II"/>
    <n v="2363800"/>
    <s v=" Técnico I "/>
    <n v="2434714"/>
    <n v="19477712"/>
    <m/>
    <n v="8"/>
    <m/>
    <n v="80111604"/>
    <x v="214"/>
  </r>
  <r>
    <s v="03_073"/>
    <n v="569"/>
    <s v="Funcionamiento"/>
    <s v="03_073 Prestar los servicios profesionales al Grupo de Talento Humano, en el registro de novedades y proyección de la nómina del personal vinculado a la Superintendencia de Transporte."/>
    <s v="Prestar los servicios profesionales al Grupo de Talento Humano, en el registro de novedades y proyección de la nómina del personal vinculado a la Superintendencia de Transporte."/>
    <m/>
    <m/>
    <m/>
    <m/>
    <s v="Contratación Directa"/>
    <x v="0"/>
    <s v=" "/>
    <s v=" "/>
    <s v=" "/>
    <s v="A-02-02-02-008-002"/>
    <s v="SERVICIOS JURÍDICOS Y CONTABLES"/>
    <s v="Grupo Talento Humano"/>
    <x v="0"/>
    <n v="124"/>
    <s v="LUIS EFREN MURILLO GAMBOA"/>
    <x v="1"/>
    <s v=" Tecnólogo III "/>
    <n v="3127000"/>
    <s v=" Profesional V "/>
    <n v="5207886"/>
    <n v="41663088"/>
    <m/>
    <n v="8"/>
    <m/>
    <n v="80111605"/>
    <x v="215"/>
  </r>
  <r>
    <s v="03_099"/>
    <n v="594"/>
    <s v="Funcionamiento"/>
    <s v="03_099 Prestar servicios profesionales especializados a la Oficina Asesora Jurídica, representando a la Entidad en los procesos extrajudiciales y judiciales, así como los trámites administrativos que le sean asignados, desarrollando la totalidad de las etapas y actuaciones correspondientes, conforme a la normativa vigente. "/>
    <s v="Prestar servicios profesionales especializados a la Oficina Asesora Jurídica, representando a la Entidad en los procesos extrajudiciales y judiciales, así como los trámites administrativos que le sean asignados, desarrollando la totalidad de las etapas y actuaciones correspondientes, conforme a la normativa vigente. "/>
    <m/>
    <m/>
    <m/>
    <m/>
    <s v="Contratación Directa"/>
    <x v="0"/>
    <s v=" "/>
    <s v=" "/>
    <s v=" "/>
    <s v="A-02-02-02-008-002"/>
    <s v="SERVICIOS JURÍDICOS Y CONTABLES"/>
    <s v="Ofinica Asesora Juridica"/>
    <x v="0"/>
    <n v="159"/>
    <s v="ARTURO ROBLES "/>
    <x v="1"/>
    <s v=" Experto I "/>
    <n v="8861600"/>
    <s v="Especializado V"/>
    <n v="9127448"/>
    <n v="73019584"/>
    <m/>
    <n v="8"/>
    <m/>
    <n v="80111607"/>
    <x v="216"/>
  </r>
  <r>
    <s v="02_355"/>
    <n v="458"/>
    <s v="Inversión"/>
    <s v="02_355 Prestar servicios de apoyo a la gestión en la Dirección de Investigaciones de Tránsito y Transporte Terrestre en la verificación de la documentación allegada en razón a los vehículos inmovilizados, validando si hay lugar a la aprobación o rechazo de las solicitudes."/>
    <s v="Prestar servicios de apoyo a la gestión en la Dirección de Investigaciones de Tránsito y Transporte Terrestre en la verificación de la documentación allegada en razón a los vehículos inmovilizados, validando si hay lugar a la aprobación o rechazo de las solicitud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8"/>
    <s v="ANDREA CATHERIN CHAPARRO SALAMANCA "/>
    <x v="1"/>
    <s v="Técnico II"/>
    <n v="2363800"/>
    <s v=" Técnico I "/>
    <n v="2434714"/>
    <n v="19477712"/>
    <m/>
    <n v="8"/>
    <m/>
    <n v="80111604"/>
    <x v="217"/>
  </r>
  <r>
    <s v="02_357"/>
    <n v="460"/>
    <s v="Inversión"/>
    <s v="02_357 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
    <s v="Prestar servicios de apoyo a la gestión para adelantar el trámite de gestión documental de la Dirección de Investigaciones de Tránsito y Transporte Terrestre, en la estructuración de los expedientes y diligenciamiento de la información en las bases de datos, de acuerdo a los lineamientos que se impartan por el supervisor."/>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ANGELICA JANETH CORTES GARCIA"/>
    <x v="1"/>
    <s v=" Técnico I "/>
    <n v="1992800"/>
    <s v=" Técnico I "/>
    <n v="2434714"/>
    <n v="19477712"/>
    <m/>
    <n v="8"/>
    <m/>
    <n v="80111604"/>
    <x v="218"/>
  </r>
  <r>
    <s v="02_358"/>
    <n v="461"/>
    <s v="Inversión"/>
    <s v="02_358 Prestar servicios de apoyo a la gestión a la Dirección de Investigaciones de Tránsito y Transporte Terrestre, para acompañar la conformación de expedientes en cada una de las investigaciones que se adelantan."/>
    <s v="Prestar servicios de apoyo a la gestión en los trámites documentales del Grupo Interno de Trabajo de IUIT de la Dirección de Investigaciones de Tránsito y Transporte Terrestre, en cuanto al control, manejo de las matrices, reparto y alistamiento de IUIT."/>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SONIA YAZMIN GARCIA RODRIGUEZ"/>
    <x v="1"/>
    <s v=" Técnico I "/>
    <n v="1992800"/>
    <s v="Técnologo II"/>
    <n v="2958778"/>
    <n v="23670224"/>
    <m/>
    <n v="8"/>
    <m/>
    <n v="80111604"/>
    <x v="219"/>
  </r>
  <r>
    <s v="02_359"/>
    <n v="462"/>
    <s v="Inversión"/>
    <s v="02_359 Prestar servicios de apoyo a la gestión a la Dirección de Investigaciones de Tránsito y Transporte Terrestre, para acompañar la conformación de expedientes en cada una de las investigaciones que se adelantan."/>
    <s v="Prestar servicios de apoyo a la gestión a la Dirección de Investigaciones de Tránsito y Transporte Terrestre, para acompañar la conformación de expedientes en cada una de las investigaciones que se adelantan."/>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9"/>
    <s v="LEIDY VIVIANA LÓPEZ ZAMBRANO"/>
    <x v="1"/>
    <s v="Técnologo II"/>
    <n v="2872600"/>
    <s v="Técnologo II"/>
    <n v="2958778"/>
    <n v="23670224"/>
    <m/>
    <n v="8"/>
    <m/>
    <n v="80111604"/>
    <x v="220"/>
  </r>
  <r>
    <s v="03_101"/>
    <n v="596"/>
    <s v="Funcionamiento"/>
    <s v="03_101 Prestar servicios profesionales como experto a la Oficina Asesora Jurídica, representando a la Entidad en los procesos extrajudiciales y judiciales, así como en la proyección de los documentos jurídicos que le sean asignados, conforme a la normativa vigente."/>
    <s v="Prestar servicios profesionales como experto a la Oficina Asesora Jurídica, representando a la Entidad en los procesos extrajudiciales y judiciales, así como en la proyección de los documentos jurídicos que le sean asignados, conforme a la normativa vigente."/>
    <m/>
    <m/>
    <m/>
    <m/>
    <s v="Contratación Directa"/>
    <x v="0"/>
    <s v=" "/>
    <s v=" "/>
    <s v=" "/>
    <s v="A-02-02-02-008-002"/>
    <s v="SERVICIOS JURÍDICOS Y CONTABLES"/>
    <s v="Ofinica Asesora Juridica"/>
    <x v="0"/>
    <n v="155"/>
    <s v="SERGIO ANDRES RODRIGUEZ GONZALEZ "/>
    <x v="1"/>
    <s v=" Experto II "/>
    <n v="10621200"/>
    <s v="Experto I"/>
    <n v="10940248"/>
    <n v="87521984"/>
    <m/>
    <n v="8"/>
    <m/>
    <n v="80111607"/>
    <x v="221"/>
  </r>
  <r>
    <s v="03_079"/>
    <n v="575"/>
    <s v="Funcionamiento"/>
    <s v="03_079 Prestar servicios profesionales al Grupo de Talento Humano, ejerciendo autonomía técnica y administrativa en la planeación, ejecución y seguimiento de las actividades del Plan de Bienestar Social e Incentivos, de acuerdo con los lineamientos institucionales y la normativa aplicable."/>
    <s v="Prestar servicios profesionales al Grupo de Talento Humano, ejerciendo autonomía técnica y administrativa en la planeación, ejecución y seguimiento de las actividades del Plan de Bienestar Social e Incentivos, de acuerdo con los lineamientos institucionales y la normativa aplicable."/>
    <m/>
    <m/>
    <m/>
    <m/>
    <s v="Contratación Directa"/>
    <x v="0"/>
    <s v=" "/>
    <s v=" "/>
    <s v=" "/>
    <s v="A-02-02-02-008-003"/>
    <s v="SERVICIOS PROFESIONALES, CIENTÍFICOS Y TÉCNICOS (EXCEPTO LOS SERVICIOS DE INVESTIGACION, URBANISMO, JURÍDICOS Y DE CONTABILIDAD)"/>
    <s v="Grupo Talento Humano"/>
    <x v="0"/>
    <n v="601"/>
    <s v="PAULA ALEJANDRA MORENO SALINAS"/>
    <x v="1"/>
    <s v=" Profesional I "/>
    <n v="3127000"/>
    <s v=" Profesional II "/>
    <n v="3482842"/>
    <n v="27862736"/>
    <m/>
    <n v="8"/>
    <m/>
    <n v="85122101"/>
    <x v="222"/>
  </r>
  <r>
    <s v="03_072"/>
    <n v="568"/>
    <s v="Funcionamiento"/>
    <s v="03_072 Prestar los servicios profesionales al Grupo de Talento Humano, en la implementación y seguimiento del Plan Anual de Sistema de Gestión de Seguridad y Salud en el Trabajo (SGSST) y del Plan Estratégico de Seguridad Vial (PESV) de la Entidad."/>
    <s v="Prestar los servicios profesionales al Grupo de Talento Humano, en la implementación y seguimiento del Plan Anual de Sistema de Gestión de Seguridad y Salud en el Trabajo (SGSST) y del Plan Estratégico de Seguridad Vial (PESV) de la Entidad."/>
    <m/>
    <m/>
    <m/>
    <m/>
    <s v="Contratación Directa"/>
    <x v="0"/>
    <s v=" "/>
    <s v=" "/>
    <s v=" "/>
    <s v="A-02-02-02-008-003"/>
    <s v="SERVICIOS PROFESIONALES, CIENTÍFICOS Y TÉCNICOS (EXCEPTO LOS SERVICIOS DE INVESTIGACION, URBANISMO, JURÍDICOS Y DE CONTABILIDAD)"/>
    <s v="Grupo Talento Humano"/>
    <x v="0"/>
    <n v="587"/>
    <s v="OSCAR ALEJANDRO RODRIGUEZ RUIZ"/>
    <x v="1"/>
    <s v=" Profesional I "/>
    <n v="3127000"/>
    <s v=" Profesional II "/>
    <n v="3482842"/>
    <n v="27862736"/>
    <m/>
    <n v="8"/>
    <m/>
    <n v="80111601"/>
    <x v="223"/>
  </r>
  <r>
    <s v="03_081"/>
    <n v="577"/>
    <s v="Funcionamiento"/>
    <s v="03_081 Prestar los servicios de apoyo a la gestión al Grupo de Talento Humano, mediante la recepción, digitalización, clasificación y organización de la información correspondiente al proceso de gestión documental, conforme a los lineamientos institucionales y la normativa aplicable."/>
    <s v="Prestar los servicios de apoyo a la gestión al Grupo de Talento Humano, mediante la recepción, digitalización, clasificación y organización de la información correspondiente al proceso de gestión documental, conforme a los lineamientos institucionales y la normativa aplicable."/>
    <m/>
    <m/>
    <m/>
    <m/>
    <s v="Contratación Directa"/>
    <x v="0"/>
    <s v=" "/>
    <s v=" "/>
    <s v=" "/>
    <s v="A-02-02-02-008-005"/>
    <s v="SERVICIOS DE SOPORTE"/>
    <s v="Grupo Talento Humano"/>
    <x v="0"/>
    <n v="128"/>
    <s v="YERLI YAHIRA TARAZONA PEÑARANDA"/>
    <x v="1"/>
    <s v=" Tecnólogo III "/>
    <n v="3127000"/>
    <s v=" Tecnólogo III "/>
    <n v="3158270"/>
    <n v="25266160"/>
    <m/>
    <n v="8"/>
    <m/>
    <n v="80111601"/>
    <x v="224"/>
  </r>
  <r>
    <s v="03_074"/>
    <n v="570"/>
    <s v="Funcionamiento"/>
    <s v="03_074 Prestar los servicios profesionales como abogado en el apoyo, acompañamiento y asesoría al grupo de talento humanos en la ejecución de las actividades relacionadas con conceptos, políticas y atención a PQRSD"/>
    <s v="Prestar los servicios profesionales como abogado en el apoyo, acompañamiento y asesoría al grupo de talento humanos en la ejecución de las actividades relacionadas con conceptos, políticas y atención a PQRSD"/>
    <m/>
    <m/>
    <m/>
    <m/>
    <s v="Contratación Directa"/>
    <x v="0"/>
    <s v=" "/>
    <s v=" "/>
    <s v=" "/>
    <s v="A-02-02-02-008-002"/>
    <s v="SERVICIOS JURÍDICOS Y CONTABLES"/>
    <s v="Grupo Talento Humano"/>
    <x v="0"/>
    <n v="702"/>
    <s v="YADIRA ROSA BARBOSA BLANCO"/>
    <x v="1"/>
    <s v=" Profesional V "/>
    <n v="5056200"/>
    <s v=" Profesional V "/>
    <n v="5207886"/>
    <n v="41663088"/>
    <m/>
    <n v="8"/>
    <m/>
    <n v="80111607"/>
    <x v="225"/>
  </r>
  <r>
    <s v="03_034"/>
    <n v="531"/>
    <s v="Funcionamiento"/>
    <s v="03_034 Prestar servicios profesionales en el Grupo de Análisis y Gestión del Recaudo de la Superintendencia de Transporte, apoyando el seguimiento de acuerdos de pago en cobro persuasivo y la atención de PQRSDF de la Dependencia"/>
    <s v="Prestar servicios profesionales en el Grupo de Análisis y Gestión del Recaudo de la Superintendencia de Transporte, apoyando el seguimiento de acuerdos de pago en cobro persuasivo y la atención de PQRSDF de la Dependencia"/>
    <m/>
    <m/>
    <m/>
    <m/>
    <s v="Contratación Directa"/>
    <x v="0"/>
    <s v=" "/>
    <s v=" "/>
    <s v=" "/>
    <s v="A-02-02-02-008-003"/>
    <s v="SERVICIOS PROFESIONALES, CIENTÍFICOS Y TÉCNICOS (EXCEPTO LOS SERVICIOS DE INVESTIGACION, URBANISMO, JURÍDICOS Y DE CONTABILIDAD)"/>
    <s v="Dirección Financiera"/>
    <x v="0"/>
    <n v="26"/>
    <s v="Oscar Yoany Pardo Romero"/>
    <x v="1"/>
    <s v="Profesional III"/>
    <n v="3752400"/>
    <s v="Profesional IV"/>
    <n v="4618314"/>
    <n v="36946512"/>
    <m/>
    <n v="8"/>
    <m/>
    <s v="80111601; 80111604; 80111616"/>
    <x v="226"/>
  </r>
  <r>
    <s v="02_180"/>
    <n v="293"/>
    <s v="Inversión"/>
    <s v="02_180 Prestar servicios profesionales especializados para elaborar análisis legales, insumos técnicos y recomendaciones orientadas a la protección y exigibilidad de los derechos de los usuarios del sector transporte."/>
    <s v="Prestar servicios profesionales especializados para elaborar análisis legales, insumos técnicos y recomendaciones orientadas a la protección y exigibilidad de los derechos de los usuarios del sector transport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803"/>
    <s v="ANA LUCIA SULBARAN GOMEZ"/>
    <x v="1"/>
    <s v="Experto I"/>
    <n v="8861600"/>
    <s v="Especializado V"/>
    <n v="9127448"/>
    <n v="73019584"/>
    <m/>
    <n v="8"/>
    <m/>
    <n v="80111607"/>
    <x v="227"/>
  </r>
  <r>
    <s v="03_031"/>
    <n v="528"/>
    <s v="Funcionamiento"/>
    <s v="03_031 Prestar servicios de apoyo  a la gestión en el Grupo de Análisis y Gestión del Recaudo para atender y registrar solicitudes del chat financiero, así como desarrollar actividades técnicas de gestión y seguimiento del cobro persuasivo"/>
    <s v="Prestar servicios de apoyo  a la gestión en el Grupo de Análisis y Gestión del Recaudo para atender y registrar solicitudes del chat financiero, así como desarrollar actividades técnicas de gestión y seguimiento del cobro persuasivo"/>
    <m/>
    <m/>
    <m/>
    <m/>
    <s v="Contratación Directa"/>
    <x v="0"/>
    <s v=" "/>
    <s v=" "/>
    <s v=" "/>
    <s v="A-02-02-02-008-005"/>
    <s v="SERVICIOS DE SOPORTE"/>
    <s v="Dirección Financiera"/>
    <x v="0"/>
    <n v="22"/>
    <s v="Claudia Espinosa Hortua"/>
    <x v="1"/>
    <s v="Tecnólogo III"/>
    <n v="3127000"/>
    <s v=" Tecnólogo III "/>
    <n v="3158270"/>
    <n v="25266160"/>
    <m/>
    <n v="8"/>
    <m/>
    <n v="80111601"/>
    <x v="228"/>
  </r>
  <r>
    <s v="03_038"/>
    <n v="535"/>
    <s v="Funcionamiento"/>
    <s v="03_038 Prestar servicios profesionales en la Dirección Financiera de la Superintendencia de Transporte, apoyando los  asuntos jurídicos de la Dependencia"/>
    <s v="Prestar servicios profesionales en la Dirección Financiera de la Superintendencia de Transporte, apoyando los  asuntos jurídicos de la Dependencia"/>
    <m/>
    <m/>
    <m/>
    <m/>
    <s v="Contratación Directa"/>
    <x v="0"/>
    <s v=" "/>
    <s v=" "/>
    <s v=" "/>
    <s v="A-02-02-02-008-002"/>
    <s v="SERVICIOS JURÍDICOS Y CONTABLES"/>
    <s v="Dirección Financiera"/>
    <x v="0"/>
    <n v="0"/>
    <s v="David Felipe Vega Bejarano"/>
    <x v="1"/>
    <s v="Profesional III"/>
    <n v="3752400"/>
    <s v="Profesional III"/>
    <n v="3864972"/>
    <n v="30919776"/>
    <m/>
    <n v="8"/>
    <m/>
    <n v="80111607"/>
    <x v="229"/>
  </r>
  <r>
    <s v="03_050"/>
    <n v="546"/>
    <s v="Funcionamiento"/>
    <s v="03_050 Prestar servicios profesionales al Grupo Interno de Trabajo de Comunicaciones en el desarrollo y ejecución de las comunicaciones internas de la entidad"/>
    <s v="Prestar servicios profesionales al Grupo Interno de Trabajo de Comunicaciones en el desarrollo y ejecución de las comunicaciones internas de la entidad"/>
    <m/>
    <m/>
    <m/>
    <m/>
    <s v="Contratación Directa"/>
    <x v="0"/>
    <s v=" "/>
    <s v=" "/>
    <s v=" "/>
    <s v="A-02-02-02-008-003"/>
    <s v="SERVICIOS PROFESIONALES, CIENTÍFICOS Y TÉCNICOS (EXCEPTO LOS SERVICIOS DE INVESTIGACION, URBANISMO, JURÍDICOS Y DE CONTABILIDAD)"/>
    <s v="GIT de Comunicaciones"/>
    <x v="0"/>
    <n v="140"/>
    <s v="MUESES CUARAN WILSON ARMANDO"/>
    <x v="1"/>
    <s v="Profesional IV"/>
    <n v="4483800"/>
    <s v=" Especializado I "/>
    <n v="6026736"/>
    <n v="48213888"/>
    <m/>
    <n v="8"/>
    <m/>
    <n v="80111619"/>
    <x v="230"/>
  </r>
  <r>
    <s v="03_012"/>
    <n v="509"/>
    <s v="Funcionamiento"/>
    <s v="03_012 Prestar sus servicios profesionales como experto en la Superintendencia de Transporte, apoyando la ejecución de actividades relacionadas a la planeación, ejecución y seguimiento en el marco de la vigilancia e inspección."/>
    <s v="Prestar sus servicios profesionales como experto en la Superintendencia de Transporte, apoyando la ejecución de actividades relacionadas a la planeación, ejecución y seguimiento en el marco de la vigilancia e inspección."/>
    <m/>
    <m/>
    <m/>
    <m/>
    <s v="Contratación Directa"/>
    <x v="0"/>
    <m/>
    <m/>
    <m/>
    <s v="A-02-02-02-008-003"/>
    <s v="SERVICIOS PROFESIONALES, CIENTÍFICOS Y TÉCNICOS (EXCEPTO LOS SERVICIOS DE INVESTIGACION, URBANISMO, JURÍDICOS Y DE CONTABILIDAD)"/>
    <s v="Despacho Superintendente de Transporte - líneas estratégicas"/>
    <x v="0"/>
    <m/>
    <s v="RAFAEL LUIS DIAZ PÉREZ"/>
    <x v="1"/>
    <m/>
    <m/>
    <s v=" Experto IV "/>
    <n v="15286881"/>
    <n v="122295048"/>
    <m/>
    <n v="8"/>
    <m/>
    <m/>
    <x v="231"/>
  </r>
  <r>
    <s v="03_095"/>
    <n v="590"/>
    <s v="Funcionamiento"/>
    <s v="03_095 Prestar servicios profesionales a la Oficina de Control Interno de la Superintendencia de Transporte en la planeación, ejecución, seguimiento y documentación de las actividades asociadas a los roles misionales de la dependencia, conforme al Plan Anual de Auditorías de la vigencia 2026."/>
    <s v="Prestar servicios profesionales a la Oficina de Control Interno de la Superintendencia de Transporte en la planeación, ejecución, seguimiento y documentación de las actividades asociadas a los roles misionales de la dependencia, conforme al Plan Anual de Auditorías de la vigencia 2026."/>
    <m/>
    <m/>
    <m/>
    <m/>
    <s v="Contratación Directa"/>
    <x v="0"/>
    <s v=" "/>
    <s v=" "/>
    <s v=" "/>
    <s v="A-02-02-02-008-002"/>
    <s v="SERVICIOS JURÍDICOS Y CONTABLES"/>
    <s v="Oficina Control Interno"/>
    <x v="0"/>
    <n v="389"/>
    <s v="DANNA MELISA SIERRA NEIRA"/>
    <x v="1"/>
    <s v=" Profesional III "/>
    <n v="3752400"/>
    <s v="Profesional IV"/>
    <n v="4618314"/>
    <n v="36946512"/>
    <m/>
    <n v="8"/>
    <m/>
    <n v="80111607"/>
    <x v="232"/>
  </r>
  <r>
    <s v="02_198"/>
    <n v="311"/>
    <s v="Inversión"/>
    <s v="02_198 Prestar servicios profesionales especializados para apoyar a la Dirección de Investigaciones de Concesiones e Infraestructura, brindando acompañamiento en la elaboración, sustanciación y tramitación de las actuaciones administrativas."/>
    <s v="Prestar servicios profesionales especializados para apoyar a la Dirección de Investigaciones de Concesiones e Infraestructura, brindando acompañamiento en la elaboración, sustanciación y tramitación de las actuaciones administrativ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n v="809"/>
    <s v="LOSADA CAMACHO MARIA ALEJANDRA"/>
    <x v="1"/>
    <s v=" Experto I "/>
    <n v="8861600"/>
    <s v="Especializado V"/>
    <n v="9127448"/>
    <n v="73019584"/>
    <m/>
    <n v="8"/>
    <m/>
    <n v="80111607"/>
    <x v="233"/>
  </r>
  <r>
    <s v="02_200"/>
    <n v="313"/>
    <s v="Inversión"/>
    <s v="02_200 Prestar servicios profesionales especializados apoyando la gestión del Despacho del Director de Investigaciones de Concesiones e Infraestructura desarrollando los análisis de mérito y de actuaciones administrativas asociadas con los procesos de investigación para la elaboración de documentos jurídicos."/>
    <s v="Prestar servicios profesionales especializados apoyando la gestión del Despacho del Director de Investigaciones de Concesiones e Infraestructura desarrollando los análisis de mérito y de actuaciones administrativas asociadas con los procesos de investigación para la elaboración de documentos jurídic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n v="810"/>
    <s v="AMAYA SOLANO ALVARO JOSÉ "/>
    <x v="1"/>
    <s v="Especializado IV"/>
    <n v="7738000"/>
    <s v="Especializado IV"/>
    <n v="7970140"/>
    <n v="63761120"/>
    <m/>
    <n v="8"/>
    <m/>
    <n v="80111607"/>
    <x v="234"/>
  </r>
  <r>
    <s v="02_197"/>
    <n v="310"/>
    <s v="Inversión"/>
    <s v="02_197 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
    <s v="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n v="773"/>
    <s v="MORALES CHAPARRO JOSE LUIS"/>
    <x v="1"/>
    <s v=" Especializado II "/>
    <n v="6497800"/>
    <s v=" Especializado II "/>
    <n v="6692734"/>
    <n v="53541872"/>
    <m/>
    <n v="8"/>
    <m/>
    <n v="80111607"/>
    <x v="235"/>
  </r>
  <r>
    <s v="03_094"/>
    <n v="589"/>
    <s v="Funcionamiento"/>
    <s v="03_094 Prestar servicios profesionales a la Oficina de Control Interno en la ejecución, seguimiento y documentación del Plan Anual de Auditorías OCI 2026, garantizando la actualización, organización y mejora continua de los instrumentos y registros del proceso, con el fin de fortalecer la evaluación independiente y el cumplimiento de los estándares institucionales."/>
    <s v="Prestar servicios profesionales a la Oficina de Control Interno en la ejecución, seguimiento y documentación del Plan Anual de Auditorías OCI 2026, garantizando la actualización, organización y mejora continua de los instrumentos y registros del proceso, con el fin de fortalecer la evaluación independiente y el cumplimiento de los estándares institucionales."/>
    <m/>
    <m/>
    <m/>
    <m/>
    <s v="Contratación Directa"/>
    <x v="0"/>
    <s v=" "/>
    <s v=" "/>
    <s v=" "/>
    <s v="A-02-02-02-008-003"/>
    <s v="SERVICIOS PROFESIONALES, CIENTÍFICOS Y TÉCNICOS (EXCEPTO LOS SERVICIOS DE INVESTIGACION, URBANISMO, JURÍDICOS Y DE CONTABILIDAD)"/>
    <s v="Oficina Control Interno"/>
    <x v="0"/>
    <n v="390"/>
    <s v="ANGELICA SANJUAN"/>
    <x v="1"/>
    <s v=" Profesional II"/>
    <n v="3381400"/>
    <s v="Profesional III"/>
    <n v="3864972"/>
    <n v="30919776"/>
    <m/>
    <n v="8"/>
    <m/>
    <n v="80111614"/>
    <x v="236"/>
  </r>
  <r>
    <s v="03_096"/>
    <n v="591"/>
    <s v="Funcionamiento"/>
    <s v="03_096 Prestar servicios profesionales a la Oficina de Control Interno para apoyar el desarrollo, seguimiento y cumplimiento del proceso de evaluación independiente correspondiente a la vigencia 2026, asegurando la correcta ejecución de las actividades inherentes a dicho proceso conforme a la normativa aplicable."/>
    <s v="Prestar servicios profesionales a la Oficina de Control Interno para apoyar el desarrollo, seguimiento y cumplimiento del proceso de evaluación independiente correspondiente a la vigencia 2026, asegurando la correcta ejecución de las actividades inherentes a dicho proceso conforme a la normativa aplicable."/>
    <m/>
    <m/>
    <m/>
    <m/>
    <s v="Contratación Directa"/>
    <x v="0"/>
    <s v=" "/>
    <s v=" "/>
    <s v=" "/>
    <s v="A-02-02-02-008-002"/>
    <s v="SERVICIOS JURÍDICOS Y CONTABLES"/>
    <s v="Oficina Control Interno"/>
    <x v="0"/>
    <n v="387"/>
    <s v="HEREDIA MALAGON MARTHA LILIANA"/>
    <x v="1"/>
    <s v=" Profesional I"/>
    <n v="3127000"/>
    <s v="Profesional III"/>
    <n v="3864972"/>
    <n v="30919776"/>
    <m/>
    <n v="8"/>
    <m/>
    <n v="80111607"/>
    <x v="237"/>
  </r>
  <r>
    <s v="02_002"/>
    <n v="115"/>
    <s v="Inversión"/>
    <s v="02_002 Prestar servicios profesionales como experto en la Superintendencia de Transporte en temas objetivos de los vigilados de la Delegatura de Puertos para el cumplimiento del repositorio portuario y brindando acompañamiento en la implementación de la Política de Gestión de la Información Estadística en el marco del MIPG."/>
    <s v="Prestar servicios profesionales como experto en la Superintendencia de Transporte en temas objetivos de los vigilados de la Delegatura de Puertos para el cumplimiento del repositorio portuario y brindando acompañamiento en la implementación de la Política de Gestión de la Información Estadística en el marco del MIPG."/>
    <m/>
    <m/>
    <m/>
    <m/>
    <s v="Contratación Directa"/>
    <x v="2"/>
    <s v="Fortalecimiento a la supervisión integral a los vigilados a nivel nacional"/>
    <s v="Servicio de supervisión en el cumplimiento de los requisitos en el sector transporte"/>
    <s v="Realizar acciones de auditoria y control"/>
    <s v="C-2410-0600-3-51102D-2410002-02"/>
    <s v="ADQUIS. DE BYS - SERVICIO DE SUPERVISIÓN EN EL CUMPLIMIENTO DE LOS REQUISITOS EN EL SECTOR TRANSPORTE - FORTALECIMIENTO A LA SUPERVISIÓN INTEGRAL A LOS VIGILADOS A NIVEL  NACIONAL"/>
    <s v="Delegatura de Puertos"/>
    <x v="0"/>
    <n v="613"/>
    <s v="Flor Viviana Portilla Villamizar"/>
    <x v="1"/>
    <s v="Experto IV"/>
    <n v="14841632"/>
    <s v="Experto IV"/>
    <n v="15286881"/>
    <n v="122295048"/>
    <m/>
    <n v="8"/>
    <m/>
    <n v="80111614"/>
    <x v="238"/>
  </r>
  <r>
    <s v="01_001"/>
    <n v="2"/>
    <s v="Inversión"/>
    <s v="01_001 Prestar servicios profesionales como experto en el Despacho de la Delegatura de Puertos, brindando acompañamiento en los asuntos técnicos, logísticos, y en la prestación del servicio en la infraestructura portuaria marítima y fluvial. "/>
    <s v="Prestar servicios profesionales como experto en el Despacho de la Delegatura de Puertos, brindando acompañamiento en los asuntos técnicos, logísticos, y en la prestación del servicio en la infraestructura portuaria marítima y fluvial.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de Puertos"/>
    <x v="0"/>
    <n v="762"/>
    <s v="Julio Cesar Rodriguez"/>
    <x v="1"/>
    <s v=" Experto III  "/>
    <n v="13660962"/>
    <s v="Experto III "/>
    <n v="14070791"/>
    <n v="112566328"/>
    <m/>
    <n v="8"/>
    <m/>
    <n v="80111601"/>
    <x v="239"/>
  </r>
  <r>
    <s v="01_004"/>
    <n v="5"/>
    <s v="Inversión"/>
    <s v="01_004 Prestar servicios de apoyo a la gestión en la Delegatura de Puertos para el manejo de sistemas de información, bases de datos e información relacionada con los procesos y el desarrollo de las actividades que le sean asignadas "/>
    <s v="Prestar servicios de apoyo a la gestión en la Delegatura de Puertos para el manejo de sistemas de información, bases de datos e información relacionada con los procesos y el desarrollo de las actividades que le sean asignadas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de Puertos"/>
    <x v="0"/>
    <n v="836"/>
    <s v="Laura Vanessa Pedrozo Pedrozo"/>
    <x v="1"/>
    <s v=" Técnico II"/>
    <n v="2363800"/>
    <s v="Tecnólogo III "/>
    <n v="3158270"/>
    <n v="25266160"/>
    <m/>
    <n v="8"/>
    <m/>
    <n v="80111601"/>
    <x v="240"/>
  </r>
  <r>
    <s v="03_015"/>
    <n v="512"/>
    <s v="Funcionamiento"/>
    <s v="03_015 Prestar sus servicios profesionales especializados a la Superintendencia de Transporte, para atender la contingencia con el fin de trasladar o dar respuesta de fondo al volumen de PQRSDF que tiene la Entidad"/>
    <s v="Prestar sus servicios profesionales especializados a la Superintendencia de Transporte, para atender la contingencia con el fin de trasladar o dar respuesta de fondo al volumen de PQRSDF que tiene la Entidad"/>
    <m/>
    <m/>
    <m/>
    <m/>
    <s v="Contratación Directa"/>
    <x v="0"/>
    <m/>
    <m/>
    <m/>
    <s v="A-02-02-02-008-002"/>
    <s v="SERVICIOS JURÍDICOS Y CONTABLES"/>
    <s v="Despacho Superintendente de Transporte - líneas estratégicas"/>
    <x v="0"/>
    <n v="657"/>
    <s v="MARIA VICTORIA ANDRADE"/>
    <x v="1"/>
    <m/>
    <m/>
    <s v="Especializado I"/>
    <n v="6026736"/>
    <n v="48213888"/>
    <m/>
    <n v="8"/>
    <m/>
    <m/>
    <x v="241"/>
  </r>
  <r>
    <s v="02_222"/>
    <n v="334"/>
    <s v="Inversión"/>
    <s v="02_222 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s v="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s v="Nuevo"/>
    <s v="COBO URRUTIA JHON HAIR "/>
    <x v="1"/>
    <s v=" Experto I "/>
    <n v="8861600"/>
    <s v="Especializado V"/>
    <n v="9127448"/>
    <n v="73019584"/>
    <m/>
    <n v="8"/>
    <m/>
    <n v="80111605"/>
    <x v="242"/>
  </r>
  <r>
    <s v="02_220"/>
    <n v="332"/>
    <s v="Inversión"/>
    <s v="02_220 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en la parte objetiva."/>
    <s v="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en la parte objetiva."/>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774"/>
    <s v="CORTES DIAZ YOLANDA ISABEL"/>
    <x v="1"/>
    <s v=" Experto I "/>
    <n v="8861600"/>
    <s v="Especializado V"/>
    <n v="9127448"/>
    <n v="73019584"/>
    <m/>
    <n v="8"/>
    <m/>
    <n v="80111614"/>
    <x v="243"/>
  </r>
  <r>
    <s v="02_223"/>
    <n v="335"/>
    <s v="Inversión"/>
    <s v="02_223 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s v="Prestar servicios profesionales especializados en la Delegatura de Concesiones e Infraestructura, brindando acompañamiento en los trámites de las actividades que se requieran para el desarrollo y análisis de información de los programas especiales que garantizan los factores de interés general como: Seguridad Vial, Mantenimiento de Infraestructura, Prestación de servicio en operaciones de alto flujo y riesgo, Auditorías de Seguridad Vial, Conectividad y Estadísticas Operacionale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s v="Nuevo"/>
    <s v="MARTINEZ VERGARA ARTURO DE JESUS"/>
    <x v="1"/>
    <s v=" Experto I "/>
    <n v="8861600"/>
    <s v="Especializado V"/>
    <n v="9127448"/>
    <n v="73019584"/>
    <m/>
    <n v="8"/>
    <m/>
    <n v="80111605"/>
    <x v="244"/>
  </r>
  <r>
    <s v="02_230"/>
    <n v="341"/>
    <s v="Inversión"/>
    <s v="02_230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PEDRO ARTURO VARGAS NOY"/>
    <x v="1"/>
    <m/>
    <m/>
    <s v=" Especializado I "/>
    <n v="6026736"/>
    <n v="48213888"/>
    <m/>
    <n v="8"/>
    <m/>
    <n v="80111614"/>
    <x v="245"/>
  </r>
  <r>
    <s v="02_219"/>
    <n v="331"/>
    <s v="Inversión"/>
    <s v="02_219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8"/>
    <s v="ROJAS HURTADO MARIA DEL MAR"/>
    <x v="1"/>
    <s v=" Profesional V "/>
    <n v="5056200"/>
    <s v="Especializado I"/>
    <n v="6026736"/>
    <n v="48213888"/>
    <m/>
    <n v="8"/>
    <m/>
    <n v="80111617"/>
    <x v="246"/>
  </r>
  <r>
    <s v="02_206"/>
    <n v="318"/>
    <s v="Inversión"/>
    <s v="02_206 Prestar servicios de apoyo a la gestión en la Dirección de Promoción y Prevención de Concesiones e Infraestructura, realizando los procedimientos operativos necesarios para el manejo y la organización documental de los expedientes generados en las acciones adelantadas para el fortalecimiento de la supervisión integral a los vigilados a nivel nacional."/>
    <s v="Prestar servicios de apoyo a la gestión en la Dirección de Promoción y Prevención de Concesiones e Infraestructura, realizando los procedimientos operativos necesarios para el manejo y la organización documental de los expedientes generados en las acciones adelantadas para el fortalecimiento de la supervisión integral a los vigilados a nivel nacional."/>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71"/>
    <s v="RUIZ MORALES JUAN"/>
    <x v="1"/>
    <s v="Bachiller II"/>
    <n v="1876200"/>
    <s v="Bachiller I"/>
    <n v="2150000"/>
    <n v="15050000"/>
    <m/>
    <n v="7"/>
    <m/>
    <n v="80111601"/>
    <x v="247"/>
  </r>
  <r>
    <s v="02_215"/>
    <n v="327"/>
    <s v="Inversión"/>
    <s v="02_215 Prestar servicios profesionales en la Delegatura de Concesiones e Infraestructura, para apoyar la construcción, actualización y optimización de los tableros de control, así como realizar el análisis de la información contenida en ellos y demás insumos necesarios para atender los requerimientos de la entidad y del sector transporte."/>
    <s v="Prestar servicios profesionales en la Delegatura de Concesiones e Infraestructura, para apoyar la construcción, actualización y optimización de los tableros de control, así como realizar el análisis de la información contenida en ellos y demás insumos necesarios para atender los requerimientos de la entidad y del sector transporte."/>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3"/>
    <s v="SALAMANCA ACOSTA PEDRO DANIEL "/>
    <x v="1"/>
    <s v=" Profesional III "/>
    <n v="3752400"/>
    <s v="Profesional IV"/>
    <n v="4618314"/>
    <n v="36946512"/>
    <m/>
    <n v="8"/>
    <m/>
    <n v="80111614"/>
    <x v="248"/>
  </r>
  <r>
    <s v="01_019"/>
    <n v="18"/>
    <s v="Inversión"/>
    <s v="01_019 Prestar servicios profesionales especializados en materia técnica para la planeación, estructuración y seguimiento de los procesos contractuales de la Superintendencia de Transporte"/>
    <s v="Prestar servicios profesionales especializados en materia técnica para la planeación, estructuración y seguimiento de los procesos contractuales de la Superintendencia de Transporte."/>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GIT de Gestión Contractual"/>
    <x v="0"/>
    <m/>
    <s v="ADRIAN VERGARA"/>
    <x v="0"/>
    <s v=" Especializado IV "/>
    <n v="7738000"/>
    <s v="Especializado IV"/>
    <n v="7970140"/>
    <n v="63761120"/>
    <m/>
    <n v="8"/>
    <m/>
    <n v="80111607"/>
    <x v="249"/>
  </r>
  <r>
    <s v="01_033"/>
    <n v="31"/>
    <s v="Inversión"/>
    <s v="01_033 Prestar servicios profesionales a la Oficina Asesora de Planeación, ejecutando y realizando seguimiento de las actividades del plan de acción de la Política Institucional de Gestión de la Información Estadística, en el marco de la dimensión de Información y Comunicación del Modelo Integrado de Planeación y Gestión (MIPG), asegurando el cumplimiento de los lineamientos establecidos por el DANE."/>
    <s v="Prestar servicios profesionales a la Oficina Asesora de Planeación, ejecutando y realizando seguimiento de las actividades del plan de acción de la Política Institucional de Gestión de la Información Estadística, en el marco de la dimensión de Información y Comunicación del Modelo Integrado de Planeación y Gestión (MIPG), asegurando el cumplimiento de los lineamientos establecidos por el DANE."/>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98"/>
    <s v="IVAN ANDRÉS OROZCO MACANA"/>
    <x v="1"/>
    <s v=" Profesional V "/>
    <n v="5056200"/>
    <s v=" Profesional V "/>
    <n v="5207886"/>
    <n v="41663088"/>
    <m/>
    <n v="8"/>
    <m/>
    <s v="80111601; 80111605"/>
    <x v="250"/>
  </r>
  <r>
    <s v="01_035"/>
    <n v="33"/>
    <s v="Inversión"/>
    <s v="01_035 Prestar servicios profesionales especializados a la Oficina Asesora de Planeación en la implementación y seguimiento de la política de integral de riesgos, realizando análisis de sus componentes, formulando controles y evaluando posibles riesgos conforme a los lineamientos del DAFP. "/>
    <s v="Prestar servicios profesionales especializados a la Oficina Asesora de Planeación en la implementación y seguimiento de la política de integral de riesgos, realizando análisis de sus componentes, formulando controles y evaluando posibles riesgos conforme a los lineamientos del DAFP.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794"/>
    <s v="Katerine Andrea Ñungo"/>
    <x v="1"/>
    <s v=" Especializado III "/>
    <n v="7144400"/>
    <s v="Especializado V"/>
    <n v="9127448"/>
    <n v="73019584"/>
    <m/>
    <n v="8"/>
    <m/>
    <n v="80111605"/>
    <x v="251"/>
  </r>
  <r>
    <s v="01_038"/>
    <n v="36"/>
    <s v="Inversión"/>
    <s v="01_038 Prestar servicios profesionales especializados a la Oficina Asesora de Planeación, brindando apoyo en la integración del Sistema de Gestión, fortaleciendo  los procesos de la cadena de valor, políticas y documentos, promoviendo su articulación con los lineamientos del Modelo Integrado de Planeación y Gestión – MIPG."/>
    <s v="Prestar servicios profesionales especializados a la Oficina Asesora de Planeación, brindando apoyo en la integración del Sistema de Gestión, fortaleciendo  los procesos de la cadena de valor, políticas y documentos, promoviendo su articulación con los lineamientos d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694"/>
    <s v="Diana Marcela Cifuentes"/>
    <x v="1"/>
    <s v=" Experto II "/>
    <n v="10621200"/>
    <s v=" Experto II "/>
    <n v="12505519"/>
    <n v="72532010.200000003"/>
    <m/>
    <n v="5.8"/>
    <m/>
    <m/>
    <x v="252"/>
  </r>
  <r>
    <s v="01_049"/>
    <n v="47"/>
    <s v="Inversión"/>
    <s v="01_049 Prestar servicios profesionales especializados a la Oficina Asesora de Planeación en la gestión documental del Sistema de Gestión, dando cumplimiento a los procedimientos establecidos. De igual manera, apoyar el seguimiento a los planes de mejoramiento de los procesos relacionados a la Oficina."/>
    <s v="Prestar servicios profesionales especializados a la Oficina Asesora de Planeación en la gestión documental del Sistema de Gestión, dando cumplimiento a los procedimientos establecidos. De igual manera, apoyar el seguimiento a los planes de mejoramiento de los procesos relacionados a la Oficina."/>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s v="Nuevo"/>
    <s v="Luz Angela Mora"/>
    <x v="1"/>
    <s v="Especializado IV"/>
    <n v="7738000"/>
    <s v="Especializado IV"/>
    <n v="7970140"/>
    <n v="63761120"/>
    <m/>
    <n v="8"/>
    <m/>
    <n v="80111601"/>
    <x v="253"/>
  </r>
  <r>
    <s v="02_236"/>
    <n v="347"/>
    <s v="Inversión"/>
    <s v="02_236 Prestar servicios especializados en la Dirección de Promoción y Prevención de Puertos realizando actividades de supervisión subjetiva contable y financiera sobre los vigilados a nivel nacional para apoyar la emisión y seguimiento a planes de mejoramiento."/>
    <s v="Prestar servicios especializados en la Dirección de Promoción y Prevención de Puertos realizando actividades de supervisión subjetiva contable y financiera sobre los vigilados a nivel nacional para apoyar la emisión y seguimiento a planes de mejoramiento."/>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7"/>
    <s v="OLARTE MANRIQUE YASMIN"/>
    <x v="1"/>
    <s v=" Especializado IV "/>
    <n v="7738000"/>
    <s v="Especializado IV"/>
    <n v="7970140"/>
    <n v="63761120"/>
    <m/>
    <n v="8"/>
    <m/>
    <n v="80111605"/>
    <x v="254"/>
  </r>
  <r>
    <s v="03_110"/>
    <n v="604"/>
    <s v="Funcionamiento"/>
    <s v="03_110 Prestar servicios profesionales como experto,  en la Oficina Asesora Jurídica, en asuntos de derecho societario, medidas de vigilancia subjetiva y sometimiento a control, así como en el análisis normativo y jurisprudencial requerido para la emisión de conceptos jurídicos conforme al marco legal vigente."/>
    <s v="Prestar servicios profesionales como experto,  en la Oficina Asesora Jurídica, en asuntos de derecho societario, medidas de vigilancia subjetiva y sometimiento a control, así como en el análisis normativo y jurisprudencial requerido para la emisión de conceptos jurídicos conforme al marco legal vigente."/>
    <m/>
    <m/>
    <m/>
    <m/>
    <s v="Contratación Directa"/>
    <x v="0"/>
    <s v=" "/>
    <s v=" "/>
    <s v=" "/>
    <s v="A-02-02-02-008-002"/>
    <s v="SERVICIOS JURÍDICOS Y CONTABLES"/>
    <s v="Ofinica Asesora Juridica"/>
    <x v="0"/>
    <n v="163"/>
    <s v="ENVER FEDERICO CASTELLANO"/>
    <x v="1"/>
    <s v=" Experto II "/>
    <n v="10621200"/>
    <s v="Experto I"/>
    <n v="10940248"/>
    <n v="87521984"/>
    <m/>
    <n v="8"/>
    <m/>
    <n v="80111607"/>
    <x v="255"/>
  </r>
  <r>
    <s v="02_248"/>
    <n v="359"/>
    <s v="Inversión"/>
    <s v="02_248 Prestar servicios profesionales en la Dirección de Promoción y Prevención de Puertos, apoyando la ejecución de actividades del plan de trabajo respecto al trámite de solicitudes de registro operador portuario, y la verificación de la operación portuaria y marítima en Colombia."/>
    <s v="Prestar servicios profesionales en la Dirección de Promoción y Prevención de Puertos, apoyando la ejecución de actividades del plan de trabajo respecto al trámite de solicitudes de registro operador portuario, y la verificación de la operación portuaria y marítima en Colombi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61"/>
    <s v="PALACIOS ALVAREZ YESICA ALEJANDRA"/>
    <x v="1"/>
    <s v=" Profesional I "/>
    <n v="3127000"/>
    <s v=" Profesional II "/>
    <n v="3482842"/>
    <n v="27862736"/>
    <m/>
    <n v="8"/>
    <m/>
    <n v="80111614"/>
    <x v="256"/>
  </r>
  <r>
    <s v="02_233"/>
    <n v="344"/>
    <s v="Inversión"/>
    <s v="02_233 Prestar servicios profesionales en la Delegatura de Puertos y sus direcciones, apoyando las actividades tendientes al seguimiento y cumplimiento al Plan de Acción de Promoción y Prevención, para propender la seguridad y legalidad en la prestación de los servicios portuarios."/>
    <s v="Prestar servicios profesionales en la Delegatura de Puertos y sus direcciones, apoyando las actividades tendientes al seguimiento y cumplimiento al Plan de Acción de Promoción y Prevención, para propender la seguridad y legalidad en la prestación de los servicios portuari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4"/>
    <s v="GARCIA VILLAFAÑE ROSA_x000a_ ALEXANDRA"/>
    <x v="1"/>
    <s v=" Profesional IV "/>
    <n v="4483800"/>
    <s v=" Profesional V "/>
    <n v="5207886"/>
    <n v="41663088"/>
    <m/>
    <n v="8"/>
    <m/>
    <n v="80111601"/>
    <x v="257"/>
  </r>
  <r>
    <s v="02_234"/>
    <n v="345"/>
    <s v="Inversión"/>
    <s v="02_234 Prestar servicios de apoyo a la gestión en la Dirección de Promoción y Prevención de la Delegatura de Puertos, apoyando las actividades de gestión documental respecto de la información aportada por los vigilados en cumplimiento de las regulaciones emitidas para tal fin."/>
    <s v="Prestar servicios de apoyo a la gestión en la Dirección de Promoción y Prevención de la Delegatura de Puertos, apoyando las actividades de gestión documental respecto de la información aportada por los vigilados en cumplimiento de las regulaciones emitidas para tal fi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5"/>
    <s v="SUSA RUIZ LEONOR MERCEDES"/>
    <x v="1"/>
    <s v=" Técnico II "/>
    <n v="2363800"/>
    <s v=" Tecnologo III "/>
    <n v="3158270"/>
    <n v="25266160"/>
    <m/>
    <n v="8"/>
    <m/>
    <n v="80111601"/>
    <x v="258"/>
  </r>
  <r>
    <s v="02_237"/>
    <n v="348"/>
    <s v="Inversión"/>
    <s v="02_237 Prestar servicios profesionales como experto en la Delegatura de Puertos y sus direcciones, apoyando el análisis tarifario presentado por las Sociedades Portuarias que prestan servicio público y el proceso estadístico de indicadores de eficiencia portuaria."/>
    <s v="Prestar servicios profesionales como experto en la Delegatura de Puertos y sus direcciones, apoyando el análisis tarifario presentado por las Sociedades Portuarias que prestan servicio público y el proceso estadístico de indicadores de eficiencia portuari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8"/>
    <s v="MARIN JARAMILLO MARGARITA"/>
    <x v="1"/>
    <s v=" Experto II "/>
    <n v="10621200"/>
    <s v=" Experto II "/>
    <n v="12505519"/>
    <n v="100044152"/>
    <m/>
    <n v="8"/>
    <m/>
    <n v="80111605"/>
    <x v="259"/>
  </r>
  <r>
    <s v="02_268"/>
    <n v="379"/>
    <s v="Inversión"/>
    <s v="02_268 Prestar servicios profesionales apoyando jurídicamente al Despacho del Superintendente de Delegado de Transito y Transporte Terrestre, en la proyección de los actos administrativos y documentos requeridos dentro del proceso administrativo sancionatorio"/>
    <s v="Prestar servicios profesionales apoyando jurídicamente al Despacho del Superintendente de Delegado de Transito y Transporte Terrestre, en la proyección de los actos administrativos y documentos requeridos dentro del proceso administrativo sancionatorio"/>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22"/>
    <s v="Angie Vanessa Jimenez Timana"/>
    <x v="1"/>
    <s v="Profesional III"/>
    <n v="3752400"/>
    <s v="Profesional V"/>
    <n v="5207886"/>
    <n v="41663088"/>
    <m/>
    <n v="8"/>
    <m/>
    <n v="80111607"/>
    <x v="260"/>
  </r>
  <r>
    <s v="02_269"/>
    <n v="380"/>
    <s v="Inversión"/>
    <s v="02_269 Prestar servicios profesionales apoyando jurídicamente al Despacho del Superintendente de Delegado de Transito y Transporte Terrestre, en la proyección de los actos administrativos y documentos requeridos dentro del proceso administrativo sancionatorio"/>
    <s v="Prestar servicios profesionales apoyando jurídicamente al Despacho del Superintendente de Delegado de Transito y Transporte Terrestre, en la proyección de los actos administrativos y documentos requeridos dentro del proceso administrativo sancionatorio"/>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23"/>
    <s v="Carlos Andres Ariza Macias"/>
    <x v="1"/>
    <s v="Profesional III"/>
    <n v="3752400"/>
    <s v="Profesional V"/>
    <n v="5207886"/>
    <n v="41663088"/>
    <m/>
    <n v="8"/>
    <m/>
    <n v="80111607"/>
    <x v="261"/>
  </r>
  <r>
    <s v="02_238"/>
    <n v="349"/>
    <s v="Inversión"/>
    <s v="02_238 Prestar servicios profesionales como experto en la Dirección de Promoción y Prevención de Puertos, apoyando el desarrollo del proceso implementado en la operación &quot;Estadísticas de movimiento de tráfico portuario en Colombia&quot;, indicadores de eficiencia portuaria y demás temas relacionados con las estadísiticas de la Dirección."/>
    <s v="Prestar servicios profesionales como experto en la Dirección de Promoción y Prevención de Puertos, apoyando el desarrollo del proceso implementado en la operación &quot;Estadísticas de movimiento de tráfico portuario en Colombia&quot;, indicadores de eficiencia portuaria y demás temas relacionados con las estadísiticas de la Direcc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9"/>
    <s v="TRILLEROS NAVARRO HERNANDO_x000a_ALFONSO"/>
    <x v="1"/>
    <s v=" Experto I "/>
    <n v="8861600"/>
    <s v=" Experto I "/>
    <n v="10940248"/>
    <n v="87521984"/>
    <m/>
    <n v="8"/>
    <m/>
    <n v="80111605"/>
    <x v="262"/>
  </r>
  <r>
    <s v="02_276"/>
    <n v="387"/>
    <s v="Inversión"/>
    <s v="02_276 Prestar servicios profesionales en el despacho del Superintendente Delegado de Transito y Transporte Terrestre, acompañando jurídicamente la proyección y revisión de las documentos jurídicos acorde al procedimiento administrativo correspondiente"/>
    <s v="Prestar servicios profesionales en el despacho del Superintendente Delegado de Transito y Transporte Terrestre, acompañando jurídicamente la proyección y revisión de las documentos jurídicos acorde al procedimiento administrativo correspondient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Paula Hernandez Díaz"/>
    <x v="1"/>
    <s v="Profesional II"/>
    <n v="3381400"/>
    <s v="Profesional II"/>
    <n v="3482842"/>
    <n v="27862736"/>
    <m/>
    <n v="8"/>
    <m/>
    <n v="80111607"/>
    <x v="263"/>
  </r>
  <r>
    <s v="02_273"/>
    <n v="384"/>
    <s v="Inversión"/>
    <s v="02_273 Prestar servicios profesionales como experto para apoyar jurídicamente al Despacho del Superintendente Delegado de Transito y Transporte Terrestre, en la estructuración de actos administrativos y documentos requeridos para la supervisión integral a los vigilados a nivel nacional"/>
    <s v="Prestar servicios profesionales como experto para apoyar jurídicamente al Despacho del Superintendente Delegado de Transito y Transporte Terrestre, en la estructuración de actos administrativos y documentos requeridos para la supervisión integral a los vigilados a nivel nacion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21"/>
    <s v="Jair Fernando Imbachi Cerón"/>
    <x v="1"/>
    <s v="Experto II"/>
    <n v="10621200"/>
    <s v="Experto III"/>
    <n v="14070791"/>
    <n v="112566328"/>
    <m/>
    <n v="8"/>
    <m/>
    <n v="80111607"/>
    <x v="264"/>
  </r>
  <r>
    <s v="02_281"/>
    <n v="392"/>
    <s v="Inversión"/>
    <s v="02_281 Prestar servicios de apoyo a la gestión en la Superintendencia Delegada de Tránsito y Transporte Terrestre, realizando las actividades operativas necesarias para la gestión, transferencia y disposición final de expedientes, conforme con el modelo integrado de gestión."/>
    <s v="Prestar servicios de apoyo a la gestión en la Superintendencia Delegada de Tránsito y Transporte Terrestre, realizando las actividades operativas necesarias para la gestión, transferencia y disposición final de expedientes, conforme con el modelo integrado de gest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09"/>
    <s v="Alejandra Bernal"/>
    <x v="1"/>
    <s v="Técnico I"/>
    <n v="1992800"/>
    <s v="Tecnólogo I"/>
    <n v="2696746"/>
    <n v="21573968"/>
    <m/>
    <n v="8"/>
    <m/>
    <s v="80111601_x000a_80111604"/>
    <x v="265"/>
  </r>
  <r>
    <s v="02_249"/>
    <n v="360"/>
    <s v="Inversión"/>
    <s v="02_249 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
    <s v="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63"/>
    <s v="MARIA CECILIA MORALES GONZALEZ"/>
    <x v="1"/>
    <s v=" Profesional IV "/>
    <n v="4483800"/>
    <s v=" Profesional IV "/>
    <n v="4618314"/>
    <n v="36946512"/>
    <m/>
    <n v="8"/>
    <m/>
    <n v="80111614"/>
    <x v="266"/>
  </r>
  <r>
    <s v="02_250"/>
    <n v="361"/>
    <s v="Inversión"/>
    <s v="02_250 Prestar servicios profesionales en la Dirección de Promoción y Prevención de Puertos, apoyando la ejecución de actividades del plan de trabajo tendientes a fortalecer la supervisión objetiva de los vigilados a través del uso de herramientas tecnológicas."/>
    <s v="Prestar servicios profesionales en la Dirección de Promoción y Prevención de Puertos, apoyando la ejecución de actividades del plan de trabajo tendientes a fortalecer la supervisión objetiva de los vigilados a través del uso de herramientas tecnológic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593"/>
    <s v="ANDRES FELIPE GARCES ESCOBAR"/>
    <x v="1"/>
    <s v=" Profesional I "/>
    <n v="3127000"/>
    <s v=" Profesional II "/>
    <n v="3482842"/>
    <n v="27862736"/>
    <m/>
    <n v="8"/>
    <m/>
    <n v="80111614"/>
    <x v="267"/>
  </r>
  <r>
    <s v="02_251"/>
    <n v="362"/>
    <s v="Inversión"/>
    <s v="02_251 Prestar servicios profesionales en la Dirección de Promoción y Prevención de Puertos apoyando actividades para ejecutar la estrategia &quot;Ruta fluvial - indice de formalización&quot; de los vigilados ."/>
    <s v="Prestar servicios profesionales en la Dirección de Promoción y Prevención de Puertos apoyando actividades para ejecutar la estrategia &quot;Ruta fluvial - indice de formalización&quot; de los vigilados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67"/>
    <s v="JUAN GUILLERMO PINILLA"/>
    <x v="1"/>
    <s v=" Profesional II "/>
    <n v="3381400"/>
    <s v=" Profesional III "/>
    <n v="3864972"/>
    <n v="30919776"/>
    <m/>
    <n v="8"/>
    <m/>
    <n v="80111614"/>
    <x v="268"/>
  </r>
  <r>
    <s v="02_254"/>
    <n v="365"/>
    <s v="Inversión"/>
    <s v="02_254 Prestar servicios profesionales como experto en la Dirección de Promoción y Prevención de Puertos apoyando la emisión de conceptos técnicos en materia de vigilancia e inspección portuaria, marítima y fluvial para la supervisión integral que ejerce la Delegatura de Puertos sobre sus vigilados."/>
    <s v="Prestar servicios profesionales como experto en la Dirección de Promoción y Prevención de Puertos apoyando la emisión de conceptos técnicos en materia de vigilancia e inspección portuaria, marítima y fluvial para la supervisión integral que ejerce la Delegatura de Puertos sobre sus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s v="Nuevo"/>
    <s v="DIANA GARZON"/>
    <x v="1"/>
    <s v=" Experto I "/>
    <n v="8861600"/>
    <s v=" Experto I "/>
    <n v="10940248"/>
    <n v="87521984"/>
    <m/>
    <n v="8"/>
    <m/>
    <n v="80111607"/>
    <x v="269"/>
  </r>
  <r>
    <s v="02_255"/>
    <n v="366"/>
    <s v="Inversión"/>
    <s v="02_255 Prestar servicios profesionales en la Dirección de Promoción y Prevención de Puertos apoyando actividades relacionadas con la estrategia &quot;Control a la ilegalidad y la informalidad&quot; dentro del marco de la supervisión integral."/>
    <s v="Prestar servicios profesionales en la Dirección de Promoción y Prevención de Puertos apoyando actividades relacionadas con la estrategia &quot;Control a la ilegalidad y la informalidad&quot; dentro del marco de la supervisión integr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62"/>
    <s v="SANDRA VALVUENA "/>
    <x v="1"/>
    <s v=" Profesional IV "/>
    <n v="4483800"/>
    <s v=" Profesional IV "/>
    <n v="4618314"/>
    <n v="36946512"/>
    <m/>
    <n v="8"/>
    <m/>
    <n v="80111601"/>
    <x v="270"/>
  </r>
  <r>
    <s v="02_256"/>
    <n v="367"/>
    <s v="Inversión"/>
    <s v="02_256 Prestar servicios de apoyo a la gestión en las actividades administrativas en la dirección de Promoción y Prevención de Puertos en lo relacionado a las estrategias desarrolladas en el marco del fortalecimiento a la vigilancia integral para la vigencia 2026."/>
    <s v="Prestar servicios de apoyo a la gestión en las actividades administrativas en la dirección de Promoción y Prevención de Puertos en lo relacionado a las estrategias desarrolladas en el marco del fortalecimiento a la vigilancia integral para la vigencia 2026."/>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766"/>
    <s v="LUISA RODRIGUEZ CUBILLOS "/>
    <x v="1"/>
    <s v=" Tecnólogo III "/>
    <n v="3127000"/>
    <s v=" Tecnologo III "/>
    <n v="3158270"/>
    <n v="25266160"/>
    <m/>
    <n v="8"/>
    <m/>
    <n v="80111601"/>
    <x v="271"/>
  </r>
  <r>
    <s v="02_261"/>
    <n v="372"/>
    <s v="Inversión"/>
    <s v="02_261 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
    <s v="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GIT Relacionamiento con el Ciudadano"/>
    <x v="0"/>
    <n v="80"/>
    <s v="ANA MARIA ORTIZ TORO"/>
    <x v="1"/>
    <s v="Profesional IV"/>
    <n v="4483800"/>
    <s v=" Especializado I "/>
    <n v="6026736"/>
    <n v="48213888"/>
    <m/>
    <n v="8"/>
    <m/>
    <n v="80111607"/>
    <x v="272"/>
  </r>
  <r>
    <s v="03_046"/>
    <n v="542"/>
    <s v="Funcionamiento"/>
    <s v="03_046 Prestar servicios de apoyo a la gestión para el desarrollo de actividades orientadas a la clasificación, organización y distribución de los documentos recibidos por los diferentes canales oficiales de la entidad, en el Grupo Interno de Trabajo de Gestión Documental."/>
    <s v="Prestar servicios de apoyo a la gestión para el desarrollo de actividades orientadas a la clasificación, organización y distribución de los documentos recibidos por los diferentes canales oficiales de la entidad, en el Grupo Interno de Trabajo de Gestión Documental."/>
    <m/>
    <m/>
    <m/>
    <m/>
    <s v="Contratación Directa"/>
    <x v="0"/>
    <s v=" "/>
    <s v=" "/>
    <s v=" "/>
    <s v="A-02-02-02-008-005"/>
    <s v="SERVICIOS DE SOPORTE"/>
    <s v="GIT de Gestión Documental"/>
    <x v="0"/>
    <n v="595"/>
    <s v="Mayra Alejandra Paez Rincón "/>
    <x v="2"/>
    <s v="Técnico II"/>
    <n v="2363800"/>
    <s v=" Técnico I "/>
    <n v="2434714"/>
    <n v="19477712"/>
    <m/>
    <n v="8"/>
    <m/>
    <n v="80111601"/>
    <x v="273"/>
  </r>
  <r>
    <s v="03_020"/>
    <n v="517"/>
    <s v="Funcionamiento"/>
    <s v="03_020 Prestar Servicios de Apoyo a la Gestión a la Dirección Administrativa para apoyar los trámites operativos y administrativos de la dependencia"/>
    <s v="Prestar Servicios de Apoyo a la Gestión a la Dirección Administrativa para apoyar los trámites operativos y administrativos de la dependencia"/>
    <m/>
    <m/>
    <m/>
    <m/>
    <s v="Contratación Directa"/>
    <x v="0"/>
    <s v=" "/>
    <s v=" "/>
    <s v=" "/>
    <s v="A-02-02-02-008-005"/>
    <s v="SERVICIOS DE SOPORTE"/>
    <s v="Dirección Administrativa"/>
    <x v="0"/>
    <n v="666"/>
    <s v="Jonatan Alexander Mora Carillo"/>
    <x v="1"/>
    <s v="Técnico II"/>
    <n v="2363800"/>
    <s v="Técnico I"/>
    <n v="2434714"/>
    <n v="19477712"/>
    <m/>
    <n v="8"/>
    <m/>
    <n v="80111601"/>
    <x v="274"/>
  </r>
  <r>
    <s v="03_021"/>
    <n v="518"/>
    <s v="Funcionamiento"/>
    <s v="03_021 Prestar servicios profesionales a la Dirección Administrativa para apoyar la gestión ambiental, la formulación, implementación y seguimiento de planes, programas y acciones ambientales institucionales"/>
    <s v="Prestar servicios profesionales a la Dirección Administrativa para apoyar la gestión ambiental, la formulación, implementación y seguimiento de planes, programas y acciones ambientales institucionales"/>
    <m/>
    <m/>
    <m/>
    <m/>
    <s v="Contratación Directa"/>
    <x v="0"/>
    <s v=" "/>
    <s v=" "/>
    <s v=" "/>
    <s v="A-02-02-02-008-003"/>
    <s v="SERVICIOS PROFESIONALES, CIENTÍFICOS Y TÉCNICOS (EXCEPTO LOS SERVICIOS DE INVESTIGACION, URBANISMO, JURÍDICOS Y DE CONTABILIDAD)"/>
    <s v="Dirección Administrativa"/>
    <x v="0"/>
    <n v="42"/>
    <s v="LAURA MARIA MELENDEZ GALVIS "/>
    <x v="2"/>
    <s v=" Profesional I"/>
    <n v="3127000"/>
    <s v="Profesional III"/>
    <n v="3864972"/>
    <n v="30919776"/>
    <m/>
    <n v="8"/>
    <m/>
    <n v="80111614"/>
    <x v="275"/>
  </r>
  <r>
    <s v="03_030"/>
    <n v="527"/>
    <s v="Funcionamiento"/>
    <s v="03_030 Prestar servicios profesionales en el Grupo de Análisis y Gestión del Recaudo de la Dirección Financiera de la Superintendencia de Transporte, apoyando las acciones administrativas para adelantar el cobro de las obligaciones a favor de la Entidad"/>
    <s v="Prestar servicios profesionales en el Grupo de Análisis y Gestión del Recaudo de la Dirección Financiera de la Superintendencia de Transporte, apoyando las acciones administrativas para adelantar el cobro de las obligaciones a favor de la Entidad"/>
    <m/>
    <m/>
    <m/>
    <m/>
    <s v="Contratación Directa"/>
    <x v="0"/>
    <s v=" "/>
    <s v=" "/>
    <s v=" "/>
    <s v="A-02-02-02-008-002"/>
    <s v="SERVICIOS JURÍDICOS Y CONTABLES"/>
    <s v="Dirección Financiera"/>
    <x v="0"/>
    <n v="19"/>
    <s v="Jorge Bernudez Betancourt"/>
    <x v="1"/>
    <s v="Profesional III"/>
    <n v="3752400"/>
    <s v=" Profesional V "/>
    <n v="5207886"/>
    <n v="41663088"/>
    <m/>
    <n v="8"/>
    <m/>
    <n v="80111605"/>
    <x v="276"/>
  </r>
  <r>
    <s v="03_035"/>
    <n v="532"/>
    <s v="Funcionamiento"/>
    <s v="03_035 Prestar servicios profesionales para la revisión jurídica y proyección de actos administrativos sobre liquidación y pago de sentencias, conciliaciones, reconocimiento de saldos y otros asuntos jurídicos de la Dirección Financiera de la Superintendencia de Transporte"/>
    <s v="Prestar servicios profesionales para la revisión jurídica y proyección de actos administrativos sobre liquidación y pago de sentencias, conciliaciones, reconocimiento de saldos y otros asuntos jurídicos de la Dirección Financiera de la Superintendencia de Transporte"/>
    <m/>
    <m/>
    <m/>
    <m/>
    <s v="Contratación Directa"/>
    <x v="0"/>
    <s v=" "/>
    <s v=" "/>
    <s v=" "/>
    <s v="A-02-02-02-008-002"/>
    <s v="SERVICIOS JURÍDICOS Y CONTABLES"/>
    <s v="Dirección Financiera"/>
    <x v="0"/>
    <n v="28"/>
    <s v="Tania Michelle PeñaMoreno"/>
    <x v="1"/>
    <s v="Profesional IV"/>
    <n v="4483800"/>
    <s v="Profesional V"/>
    <n v="5207886"/>
    <n v="41663088"/>
    <m/>
    <n v="8"/>
    <m/>
    <n v="80111607"/>
    <x v="277"/>
  </r>
  <r>
    <s v="02_245"/>
    <n v="356"/>
    <s v="Inversión"/>
    <s v="02_245 Prestar servicios juridicos profesionales en la Dirección de Promoción y Prevención de Puertos apoyando la gestión de la información de indicadores de eficiencia portuaria y trafico portuario y las acciones tendientes a actualizar el universo de vigilados."/>
    <s v="Prestar servicios juridicos profesionales en la Dirección de Promoción y Prevención de Puertos apoyando la gestión de la información de indicadores de eficiencia portuaria y trafico portuario y las acciones tendientes a actualizar el universo de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6"/>
    <s v="ALVAREZ RUIZ TULIA MARGARITA"/>
    <x v="2"/>
    <s v=" Profesional I "/>
    <n v="3127000"/>
    <s v=" Profesional II "/>
    <n v="3482842"/>
    <n v="27862736"/>
    <m/>
    <n v="8"/>
    <m/>
    <n v="80111607"/>
    <x v="278"/>
  </r>
  <r>
    <s v="02_257"/>
    <n v="368"/>
    <s v="Inversión"/>
    <s v="02_257 Prestar servicios profesionales en la Dirección de Promoción y Prevención de Puertos apoyando el seguimiento de los trámites asignados a la dirección mediante PQRSFD y adelantar acciones tendientes a obtener su cumplimiento."/>
    <s v="Prestar servicios profesionales en la Dirección de Promoción y Prevención de Puertos apoyando el seguimiento de los trámites asignados a la dirección mediante PQRSFD y adelantar acciones tendientes a obtener su cumplimiento."/>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64"/>
    <s v="ANGELICA JOHANA DIAZ TORRES "/>
    <x v="2"/>
    <s v=" Profesional I "/>
    <n v="3127000"/>
    <s v=" Profesional I "/>
    <n v="3220810"/>
    <n v="25766480"/>
    <m/>
    <n v="8"/>
    <m/>
    <n v="80111601"/>
    <x v="279"/>
  </r>
  <r>
    <s v="02_243"/>
    <n v="354"/>
    <s v="Inversión"/>
    <s v="02_243 Prestar servicios jurídicos profesionales en la Dirección de Promoción y Prevención de Puertos apoyando las actividades relacionadas a los planes estrategicos de Seguridad Vial -PESV de los vigilados, así como apoyar con las gestiones propias de los operativos rutiniarios y festividades en Fluvial."/>
    <s v="Prestar servicios jurídicos profesionales en la Dirección de Promoción y Prevención de Puertos apoyando las actividades relacionadas a los planes estrategicos de Seguridad Vial -PESV de los vigilados, así como apoyar con las gestiones propias de los operativos rutiniarios y festividades en Fluvi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4"/>
    <s v="CARO MONTOYA LUIS FELIPE"/>
    <x v="2"/>
    <s v=" Profesional II "/>
    <n v="3381400"/>
    <s v=" Profesional II "/>
    <n v="3482842"/>
    <n v="27862736"/>
    <m/>
    <n v="8"/>
    <m/>
    <n v="80111607"/>
    <x v="280"/>
  </r>
  <r>
    <s v="02_259"/>
    <n v="370"/>
    <s v="Inversión"/>
    <s v="02_259 Prestar servicios profesionales en la Dirección de Promoción y Prevención de Puertos apoyando las actividades de verificación y evaluación de la infraestructura marítima, fluvial y portuaria para la gestión de sus hallazgos."/>
    <s v="Prestar servicios profesionales en la Dirección de Promoción y Prevención de Puertos apoyando las actividades de verificación y evaluación de la infraestructura marítima, fluvial y portuaria para la gestión de sus hallazg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s v="Nuevo"/>
    <s v="CAROLINA DIAZ "/>
    <x v="2"/>
    <s v=" Profesional V "/>
    <n v="5056200"/>
    <s v=" Profesional IV "/>
    <n v="4618314"/>
    <n v="36946512"/>
    <m/>
    <n v="8"/>
    <m/>
    <n v="80111614"/>
    <x v="281"/>
  </r>
  <r>
    <s v="02_253"/>
    <n v="364"/>
    <s v="Inversión"/>
    <s v="02_253 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
    <s v="Prestar servicios profesionales en la Dirección de Promoción y Prevención de Puertos apoyando las actividades relacionadas con los planes estrategicos de Seguridad Vial -PESV de los vigilados, así como apoyar con el procesamiento de la información reportada en el sistema de autogestión de puertos y SIPO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s v="Nuevo"/>
    <s v="CRISTIAN MARCIALES"/>
    <x v="2"/>
    <s v=" Profesional IV "/>
    <n v="4483800"/>
    <s v=" Profesional IV "/>
    <n v="4618314"/>
    <n v="36946512"/>
    <m/>
    <n v="8"/>
    <m/>
    <n v="80111614"/>
    <x v="282"/>
  </r>
  <r>
    <s v="02_247"/>
    <n v="358"/>
    <s v="Inversión"/>
    <s v="02_247 Prestar servicios profesionales en la Dirección de Promoción y Prevención de Puertos apoyando las actividades de verificación y evaluación de la infraestructura marítima, fluvial y portuaria para la gestión de sus hallazgos."/>
    <s v="Prestar servicios profesionales en la Dirección de Promoción y Prevención de Puertos apoyando las actividades de verificación y evaluación de la infraestructura marítima, fluvial y portuaria para la gestión de sus hallazg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60"/>
    <s v="LEITON CARDENAS JULIAN ANDRES"/>
    <x v="2"/>
    <s v=" Profesional V "/>
    <n v="5056200"/>
    <s v=" Profesional IV "/>
    <n v="4618314"/>
    <n v="36946512"/>
    <m/>
    <n v="8"/>
    <m/>
    <n v="80111614"/>
    <x v="283"/>
  </r>
  <r>
    <s v="02_239"/>
    <n v="350"/>
    <s v="Inversión"/>
    <s v="02_239 Prestar servicios profesionales en la Dirección de Promoción y Prevención de Puertos, apoyando las actividades de identificación de riesgos financieros y contables en el analisis de información reportada por los vigilados en el marco de la supervisión subjetiva."/>
    <s v="Prestar servicios profesionales en la Dirección de Promoción y Prevención de Puertos, apoyando las actividades de identificación de riesgos financieros y contables en el analisis de información reportada por los vigilados en el marco de la supervisión subjetiv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0"/>
    <s v="MORALES SOLANO RUBER EDITH"/>
    <x v="2"/>
    <s v=" Profesional IV "/>
    <n v="4483800"/>
    <s v=" Profesional IV "/>
    <n v="4618314"/>
    <n v="36946512"/>
    <m/>
    <n v="8"/>
    <m/>
    <n v="80111605"/>
    <x v="284"/>
  </r>
  <r>
    <s v="02_252"/>
    <n v="363"/>
    <s v="Inversión"/>
    <s v="02_252 Prestar servicios jurídicos especializados en la Dirección de Promoción y Prevención de Puertos, apoyando  actividades para la implementación del Sistema de Administración del Riesgo de Lavado de Activos y de la Financiación del Terrorismo -SARLAFT-, así como apoyar la vigilancia subjetiva sobre los vigilados en aspectos comerciales."/>
    <s v="Prestar servicios jurídicos especializados en la Dirección de Promoción y Prevención de Puertos, apoyando  actividades para la implementación del Sistema de Administración del Riesgo de Lavado de Activos y de la Financiación del Terrorismo -SARLAFT-, así como apoyar la vigilancia subjetiva sobre los vigilados en aspectos comerci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s v="Nuevo"/>
    <s v="PAMELA PEDRAZA PEREZ"/>
    <x v="1"/>
    <s v=" Especializado III "/>
    <n v="7144400"/>
    <s v=" Especializado III "/>
    <n v="7358732"/>
    <n v="58869856"/>
    <m/>
    <n v="8"/>
    <m/>
    <n v="80111607"/>
    <x v="285"/>
  </r>
  <r>
    <s v="02_241"/>
    <n v="352"/>
    <s v="Inversión"/>
    <s v="02_241 Prestar servicios jurídicos profesionales en la Dirección de Promoción y Prevención de Puertos apoyando actividades para ejecutar la estrategia &quot;Ruta fluvial - indice de formalización&quot; de vigilados dentro del marco de la supervisión integral."/>
    <s v="Prestar servicios jurídicos profesionales en la Dirección de Promoción y Prevención de Puertos apoyando actividades para ejecutar la estrategia &quot;Ruta fluvial - indice de formalización&quot; de vigilados dentro del marco de la supervisión integr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2"/>
    <s v="PIEDRAHITA ALARCON EVELYN"/>
    <x v="2"/>
    <s v=" Profesional V "/>
    <n v="5056200"/>
    <s v=" Profesional V "/>
    <n v="5207886"/>
    <n v="41663088"/>
    <m/>
    <n v="8"/>
    <m/>
    <n v="80111607"/>
    <x v="286"/>
  </r>
  <r>
    <s v="02_235"/>
    <n v="346"/>
    <s v="Inversión"/>
    <s v="02_235 Prestar servicios profesionales en la Dirección de Promoción y Prevención de Puertos, apoyando las actividades de identificación de riesgos financieros y contables en el analisis de información reportada por los vigilados en el marco de la supervisión subjetiva."/>
    <s v="Prestar servicios profesionales en la Dirección de Promoción y Prevención de Puertos, apoyando las actividades de identificación de riesgos financieros y contables en el analisis de información reportada por los vigilados en el marco de la supervisión subjetiva."/>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6"/>
    <s v="ZAMUDIO MORENO SAMY JANNETH"/>
    <x v="2"/>
    <s v=" Profesional IV "/>
    <n v="4483800"/>
    <s v=" Profesional IV "/>
    <n v="4618314"/>
    <n v="36946512"/>
    <m/>
    <n v="8"/>
    <m/>
    <n v="80111605"/>
    <x v="287"/>
  </r>
  <r>
    <s v="02_057"/>
    <n v="170"/>
    <s v="Inversión"/>
    <s v="02_05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5"/>
    <s v="ESCOBAR BARONA ANDRES"/>
    <x v="2"/>
    <s v="  Profesional IV  "/>
    <n v="4483800"/>
    <s v="Profesional IV"/>
    <n v="4618314"/>
    <n v="36946512"/>
    <m/>
    <n v="8"/>
    <m/>
    <s v="80111601; 80111604; 80111605; 80111607; 80111616"/>
    <x v="288"/>
  </r>
  <r>
    <s v="02_061"/>
    <n v="174"/>
    <s v="Inversión"/>
    <s v="02_06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8"/>
    <s v="Caraballo Angulo Francisco de Asis"/>
    <x v="2"/>
    <s v="  Profesional III"/>
    <n v="4028000"/>
    <s v="Profesional IV"/>
    <n v="4618314"/>
    <n v="36946512"/>
    <m/>
    <n v="8"/>
    <m/>
    <s v="80111601; 80111604; 80111605; 80111607; 80111616"/>
    <x v="289"/>
  </r>
  <r>
    <s v="02_063"/>
    <n v="176"/>
    <s v="Inversión"/>
    <s v="02_06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83"/>
    <s v="PEREZ MORENO ANA CAROLINA  "/>
    <x v="2"/>
    <s v="  Profesional IV  "/>
    <n v="4483800"/>
    <s v="Profesional IV"/>
    <n v="4618314"/>
    <n v="36946512"/>
    <m/>
    <n v="8"/>
    <m/>
    <s v="80111601; 80111604; 80111605; 80111607; 80111616"/>
    <x v="290"/>
  </r>
  <r>
    <s v="02_070"/>
    <n v="183"/>
    <s v="Inversión"/>
    <s v="02_07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5"/>
    <s v="JARAMILLO CASTRILLO RAQUEL CECILIA"/>
    <x v="2"/>
    <s v="  Profesional IV  "/>
    <n v="4483800"/>
    <s v="Profesional IV"/>
    <n v="4618314"/>
    <n v="36946512"/>
    <m/>
    <n v="8"/>
    <m/>
    <s v="80111601; 80111604; 80111605; 80111607; 80111616"/>
    <x v="291"/>
  </r>
  <r>
    <s v="02_081"/>
    <n v="194"/>
    <s v="Inversión"/>
    <s v="02_08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3"/>
    <s v="GALLEGO RESTREPO ERIKA MICHEL "/>
    <x v="2"/>
    <s v="  Profesional III"/>
    <n v="4028000"/>
    <s v="Profesional IV"/>
    <n v="4618314"/>
    <n v="36946512"/>
    <m/>
    <n v="8"/>
    <m/>
    <s v="80111601; 80111604; 80111605; 80111607; 80111616"/>
    <x v="292"/>
  </r>
  <r>
    <s v="02_083"/>
    <n v="196"/>
    <s v="Inversión"/>
    <s v="02_08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5"/>
    <s v="Salazar Riascos Didier Giovanny"/>
    <x v="2"/>
    <s v="  Profesional III"/>
    <n v="4028000"/>
    <s v="Profesional IV"/>
    <n v="4618314"/>
    <n v="36946512"/>
    <m/>
    <n v="8"/>
    <m/>
    <s v="80111601; 80111604; 80111605; 80111607; 80111616"/>
    <x v="293"/>
  </r>
  <r>
    <s v="02_145"/>
    <n v="258"/>
    <s v="Inversión"/>
    <s v="02_14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NAVARRO LÓPEZ ORLANDO JOSÉ"/>
    <x v="2"/>
    <s v="  Profesional IV  "/>
    <n v="4483800"/>
    <s v="Profesional IV"/>
    <n v="4618314"/>
    <n v="36946512"/>
    <m/>
    <n v="8"/>
    <m/>
    <s v="80111601; 80111604; 80111605; 80111607; 80111616"/>
    <x v="294"/>
  </r>
  <r>
    <s v="02_154"/>
    <n v="267"/>
    <s v="Inversión"/>
    <s v="02_15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LAGUNA PACHECO SANDRA MILENA"/>
    <x v="2"/>
    <s v="  Profesional IV  "/>
    <n v="4483800"/>
    <s v="Profesional IV"/>
    <n v="4618314"/>
    <n v="36946512"/>
    <m/>
    <n v="8"/>
    <m/>
    <s v="80111601; 80111604; 80111605; 80111607; 80111616"/>
    <x v="295"/>
  </r>
  <r>
    <s v="02_157"/>
    <n v="270"/>
    <s v="Inversión"/>
    <s v="02_15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FLOREZ GARCIA JHONY GABRIEL"/>
    <x v="2"/>
    <s v="  Profesional IV  "/>
    <n v="4483800"/>
    <s v="Profesional IV"/>
    <n v="4618314"/>
    <n v="36946512"/>
    <m/>
    <n v="8"/>
    <m/>
    <s v="80111601; 80111604; 80111605; 80111607; 80111616"/>
    <x v="296"/>
  </r>
  <r>
    <s v="02_168"/>
    <n v="281"/>
    <s v="Inversión"/>
    <s v="02_16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rtínez Chingate Jefferson"/>
    <x v="2"/>
    <s v="  Profesional IV  "/>
    <n v="4483800"/>
    <s v="Profesional IV"/>
    <n v="4618314"/>
    <n v="36946512"/>
    <m/>
    <n v="8"/>
    <m/>
    <s v="80111601; 80111604; 80111605; 80111607; 80111616"/>
    <x v="297"/>
  </r>
  <r>
    <s v="02_134"/>
    <n v="247"/>
    <s v="Inversión"/>
    <s v="02_13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STRO SÁNCHEZ SERGIO ANDRÉS"/>
    <x v="2"/>
    <s v="  Profesional IV  "/>
    <n v="4483800"/>
    <s v="Profesional IV"/>
    <n v="4618314"/>
    <n v="36946512"/>
    <m/>
    <n v="8"/>
    <m/>
    <s v="80111601; 80111604; 80111605; 80111607; 80111616"/>
    <x v="298"/>
  </r>
  <r>
    <s v="02_133"/>
    <n v="246"/>
    <s v="Inversión"/>
    <s v="02_13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GÓMEZ FLÓREZ HERNANDO ANDRÉS"/>
    <x v="2"/>
    <s v="  Profesional IV  "/>
    <n v="4483800"/>
    <s v="Profesional IV"/>
    <n v="4618314"/>
    <n v="36946512"/>
    <m/>
    <n v="8"/>
    <m/>
    <s v="80111601; 80111604; 80111605; 80111607; 80111616"/>
    <x v="299"/>
  </r>
  <r>
    <s v="03_045"/>
    <n v="541"/>
    <s v="Funcionamiento"/>
    <s v="03_045 Prestar servicios de apoyo a la gestión en el Grupo Interno de Trabajo GIT de Gestión Documental, para el desarrollo de actividades relacionadas con la clasificación, organización y distribución de los documentos recibidos a través de los distintos canales oficiales de la entidad."/>
    <s v="Prestar servicios de apoyo a la gestión en el Grupo Interno de Trabajo GIT de Gestión Documental, para el desarrollo de actividades relacionadas con la clasificación, organización y distribución de los documentos recibidos a través de los distintos canales oficiales de la entidad."/>
    <m/>
    <m/>
    <m/>
    <m/>
    <s v="Contratación Directa"/>
    <x v="0"/>
    <s v=" "/>
    <s v=" "/>
    <s v=" "/>
    <s v="A-02-02-02-008-005"/>
    <s v="SERVICIOS DE SOPORTE"/>
    <s v="GIT de Gestión Documental"/>
    <x v="0"/>
    <n v="62"/>
    <s v="Leidy Natalia Salinas Ayerbe"/>
    <x v="2"/>
    <s v=" Tecnólogo I "/>
    <n v="2618200"/>
    <s v=" Tecnólogo I "/>
    <n v="2696746"/>
    <n v="21573968"/>
    <m/>
    <n v="8"/>
    <m/>
    <m/>
    <x v="300"/>
  </r>
  <r>
    <s v="01_007"/>
    <n v="8"/>
    <s v="Inversión"/>
    <s v="01_007 Prestar servicios profesionales en la Dirección Administrativa y el GIT de Gestión Documental para apoyar la implementación del Sistema de Gestión Documental Electrónico de Archivo y demás actividades de la dependencia."/>
    <s v="Prestar servicios profesionales en la Dirección Administrativa y el GIT de Gestión Documental para apoyar la implementación del Sistema de Gestión Documental Electrónico de Archivo y demás actividades de la dependencia."/>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n v="675"/>
    <s v="JOHANA MARCELA CORDOBA"/>
    <x v="2"/>
    <s v="Profesional IV"/>
    <n v="4483800"/>
    <s v="Profesional IV"/>
    <n v="4618314"/>
    <n v="36946512"/>
    <m/>
    <n v="8"/>
    <m/>
    <m/>
    <x v="301"/>
  </r>
  <r>
    <s v="02_126"/>
    <n v="239"/>
    <s v="Inversión"/>
    <s v="02_12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GUERRERO VILLOTA GONZALO RAFAEL"/>
    <x v="2"/>
    <s v="  Profesional IV  "/>
    <n v="4483800"/>
    <s v="Profesional IV"/>
    <n v="4618314"/>
    <n v="36946512"/>
    <m/>
    <n v="8"/>
    <m/>
    <s v="80111601; 80111604; 80111605; 80111607; 80111616"/>
    <x v="302"/>
  </r>
  <r>
    <s v="01_060"/>
    <n v="58"/>
    <s v="Inversión"/>
    <s v="01_060 Prestar servicios profesionales especializados en la OTIC para apoyar la implementación, seguimiento y documentación de la Política de Gobierno Digital y planes estratégicos de TI, fortaleciendo la gestión tecnológica institucional."/>
    <s v="Prestar servicios profesionales especializados en la OTIC para apoyar la implementación, seguimiento y documentación de la Política de Gobierno Digital y planes estratégicos de TI, fortaleciendo la gestión tecnológica institucional."/>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46"/>
    <s v="GUILLERMO ANTONIO GOMEZ BOLAÑOS "/>
    <x v="1"/>
    <s v=" Especializado III "/>
    <n v="7144400"/>
    <s v=" Especializado III "/>
    <n v="7358732"/>
    <n v="58869856"/>
    <m/>
    <n v="8"/>
    <m/>
    <m/>
    <x v="303"/>
  </r>
  <r>
    <s v="02_089"/>
    <n v="202"/>
    <s v="Inversión"/>
    <s v="02_08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0"/>
    <s v="GARCIA BUSTAMANTE JOHN ALEXANDER"/>
    <x v="2"/>
    <s v="  Profesional III"/>
    <n v="4028000"/>
    <s v="Profesional IV"/>
    <n v="4618314"/>
    <n v="36946512"/>
    <m/>
    <n v="8"/>
    <m/>
    <s v="80111601; 80111604; 80111605; 80111607; 80111616"/>
    <x v="304"/>
  </r>
  <r>
    <s v="02_097"/>
    <n v="210"/>
    <s v="Inversión"/>
    <s v="02_09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9"/>
    <s v="SANDRA VIVIANA PLAZA MONTOYA"/>
    <x v="2"/>
    <s v="  Profesional III"/>
    <n v="4028000"/>
    <s v="Profesional IV"/>
    <n v="4618314"/>
    <n v="36946512"/>
    <m/>
    <n v="8"/>
    <m/>
    <s v="80111601; 80111604; 80111605; 80111607; 80111616"/>
    <x v="305"/>
  </r>
  <r>
    <s v="02_112"/>
    <n v="225"/>
    <s v="Inversión"/>
    <s v="02_11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GIL RIVAS LEIDY YUBELY"/>
    <x v="2"/>
    <s v="  Profesional IV  "/>
    <n v="4483800"/>
    <s v="Profesional IV"/>
    <n v="4618314"/>
    <n v="36946512"/>
    <m/>
    <n v="8"/>
    <m/>
    <s v="80111601; 80111604; 80111605; 80111607; 80111616"/>
    <x v="306"/>
  </r>
  <r>
    <s v="02_173"/>
    <n v="286"/>
    <s v="Inversión"/>
    <s v="02_17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OLAYA CANCHON ARMANDO"/>
    <x v="2"/>
    <s v="  Profesional IV  "/>
    <n v="4483800"/>
    <s v="Profesional IV"/>
    <n v="4618314"/>
    <n v="36946512"/>
    <m/>
    <n v="8"/>
    <m/>
    <s v="80111601; 80111604; 80111605; 80111607; 80111616"/>
    <x v="307"/>
  </r>
  <r>
    <s v="02_174"/>
    <n v="287"/>
    <s v="Inversión"/>
    <s v="02_17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MPOS PALACIOS JHON JAIRO"/>
    <x v="2"/>
    <s v="  Profesional IV  "/>
    <n v="4483800"/>
    <s v="Profesional IV"/>
    <n v="4618314"/>
    <n v="36946512"/>
    <m/>
    <n v="8"/>
    <m/>
    <s v="80111601; 80111604; 80111605; 80111607; 80111616"/>
    <x v="308"/>
  </r>
  <r>
    <s v="02_175"/>
    <n v="288"/>
    <s v="Inversión"/>
    <s v="02_17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MPILLO CARABALLO ENRIQUE "/>
    <x v="2"/>
    <s v="  Profesional IV  "/>
    <n v="4483800"/>
    <s v="Profesional IV"/>
    <n v="4618314"/>
    <n v="36946512"/>
    <m/>
    <n v="8"/>
    <m/>
    <s v="80111601; 80111604; 80111605; 80111607; 80111616"/>
    <x v="309"/>
  </r>
  <r>
    <s v="01_072"/>
    <n v="70"/>
    <s v="Inversión"/>
    <s v="01_072 Prestar servicios profesionales en la OTIC para apoyar el seguimiento, pruebas, uso y apropiación de los aplicativos institucionales, la atención de casos en mesa de ayuda, la elaboración de manuales y la actualización de información digital."/>
    <s v="Prestar servicios profesionales en la OTIC para apoyar el seguimiento, pruebas, uso y apropiación de los aplicativos institucionales, la atención de casos en mesa de ayuda, la elaboración de manuales y la actualización de información digital."/>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36"/>
    <s v="SEBASTIAN MENDEZ ORDOÑEZ"/>
    <x v="2"/>
    <s v="Profesional IV"/>
    <n v="4483800"/>
    <s v=" Profesional IV "/>
    <n v="4618314"/>
    <n v="36946512"/>
    <m/>
    <n v="8"/>
    <m/>
    <m/>
    <x v="310"/>
  </r>
  <r>
    <s v="02_122"/>
    <n v="235"/>
    <s v="Inversión"/>
    <s v="02_12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URILLO BARBO LILIAN YOHANNA"/>
    <x v="2"/>
    <s v="Profesional IV  "/>
    <n v="4483800"/>
    <s v="Profesional IV"/>
    <n v="4618314"/>
    <n v="36946512"/>
    <m/>
    <n v="8"/>
    <m/>
    <s v="80111601; 80111604; 80111605; 80111607; 80111616"/>
    <x v="311"/>
  </r>
  <r>
    <s v="01_011"/>
    <n v="11"/>
    <s v="Inversión"/>
    <s v="01_011 Prestar servicios profesionales en el GIT de Gestión Documental, para apoyar actividades de monitoreo de la aplicación de los instrumentos archivísticos en la entidad, el acompañamiento en la implementación de los procedimientos en materia de archivo y planes de mejora."/>
    <s v="Prestar servicios profesionales en el GIT de Gestión Documental, para apoyar actividades de monitoreo de la aplicación de los instrumentos archivísticos en la entidad, el acompañamiento en la implementación de los procedimientos en materia de archivo y planes de mejora."/>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n v="53"/>
    <s v="Paula Sanchez Guacari"/>
    <x v="2"/>
    <s v=" Profesional I "/>
    <n v="3127000"/>
    <s v=" Profesional I "/>
    <n v="3220810"/>
    <n v="25766480"/>
    <m/>
    <n v="8"/>
    <m/>
    <m/>
    <x v="312"/>
  </r>
  <r>
    <s v="02_260"/>
    <n v="371"/>
    <s v="Inversión"/>
    <s v="02_260 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
    <s v="Prestar servicios profesionales al Grupo de Relacionamiento con el Ciudadano, orientados a la formulación y proyección de respuestas, así como a la elaboración de comunicaciones de traslado por competencia de los radicados asignados, garantizando el cumplimiento de la normatividad vigente aplicable a los radicados de entrada y a las PQRSFD."/>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GIT Relacionamiento con el Ciudadano"/>
    <x v="0"/>
    <n v="79"/>
    <s v=" JULIO CESAR ECHEVERRI GOMEZ "/>
    <x v="2"/>
    <s v="Profesional IV"/>
    <n v="4483800"/>
    <s v=" Especializado I "/>
    <n v="6026736"/>
    <n v="48213888"/>
    <m/>
    <n v="8"/>
    <m/>
    <n v="80111607"/>
    <x v="313"/>
  </r>
  <r>
    <s v="02_130"/>
    <n v="243"/>
    <s v="Inversión"/>
    <s v="02_13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OROZCO GALLEGO DIANA LORENA"/>
    <x v="2"/>
    <s v="  Profesional IV  "/>
    <n v="4483800"/>
    <s v="Profesional IV"/>
    <n v="4618314"/>
    <n v="36946512"/>
    <m/>
    <n v="8"/>
    <m/>
    <s v="80111601; 80111604; 80111605; 80111607; 80111616"/>
    <x v="314"/>
  </r>
  <r>
    <s v="02_124"/>
    <n v="237"/>
    <s v="Inversión"/>
    <s v="02_12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RAMIREZ SERRATO LEIDY  MARLOBY"/>
    <x v="2"/>
    <s v="  Profesional IV  "/>
    <n v="4483800"/>
    <s v="Profesional IV"/>
    <n v="4618314"/>
    <n v="36946512"/>
    <m/>
    <n v="8"/>
    <m/>
    <s v="80111601; 80111604; 80111605; 80111607; 80111616"/>
    <x v="315"/>
  </r>
  <r>
    <s v="03_126"/>
    <n v="619"/>
    <s v="Funcionamiento"/>
    <s v="03_126 Prestar servicios profesionales especializados a la Secretaría General, para impulsar y proyectar las actuaciones disciplinarias en etapa de juzgamiento que sean asignadas,  conforme a la normatividad vigente."/>
    <s v="Prestar servicios profesionales especializados a la Secretaría General, para impulsar y proyectar las actuaciones disciplinarias en etapa de juzgamiento que sean asignadas,  conforme a la normatividad vigente."/>
    <m/>
    <m/>
    <m/>
    <m/>
    <s v="Contratación Directa"/>
    <x v="0"/>
    <m/>
    <s v=" "/>
    <s v=" "/>
    <s v="A-02-02-02-008-002"/>
    <s v="SERVICIOS JURÍDICOS Y CONTABLES"/>
    <s v="Secretaria General"/>
    <x v="0"/>
    <n v="143"/>
    <s v="Camilo Garcia (disciplinario)"/>
    <x v="2"/>
    <s v=" Especializado I"/>
    <n v="5851200"/>
    <s v=" Especializado III "/>
    <n v="7358732"/>
    <n v="58869856"/>
    <m/>
    <n v="8"/>
    <m/>
    <n v="80111607"/>
    <x v="316"/>
  </r>
  <r>
    <s v="02_024"/>
    <n v="137"/>
    <s v="Inversión"/>
    <s v="02_024 Prestar servicios profesionales especializados en el Despacho de Concesiones e Infraestructura, apoyando la elaboración, revisión y ajuste de los documentos asociados a los formularios utilizados para la recolección de información, los cuales son insumos clave para los procesos de automatización de la supervisión objetiva y subjetiva."/>
    <s v="Prestar servicios profesionales especializados en el Despacho de Concesiones e Infraestructura, apoyando la elaboración, revisión y ajuste de los documentos asociados a los formularios utilizados para la recolección de información, los cuales son insumos clave para los procesos de automatización de la supervisión objetiva y subjetiva."/>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espacho Delegatura de Concesiones e Infraestructura"/>
    <x v="0"/>
    <n v="202"/>
    <s v="ACEVEDO CASTAÑO OSCAR SANTIAGO"/>
    <x v="2"/>
    <s v=" Especializado I "/>
    <n v="5851200"/>
    <s v=" Especializado I "/>
    <n v="6026736"/>
    <n v="48213888"/>
    <m/>
    <n v="8"/>
    <m/>
    <n v="80111614"/>
    <x v="317"/>
  </r>
  <r>
    <s v="02_026"/>
    <n v="139"/>
    <s v="Inversión"/>
    <s v="02_026 Prestar servicios profesionales especializados para apoyar al Despacho del Superintendente Delgado de Concesiones e Infraestructura, brindando acompañamiento en la elaboración, sustanciación y tramitación de las actuaciones administrativas."/>
    <s v="Prestar servicios profesionales especializados para apoyar al Despacho del Superintendente Delgado de Concesiones e Infraestructura, brindando acompañamiento en la elaboración, sustanciación y tramitación de las actuaciones administrativ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espacho Delegatura de Concesiones e Infraestructura"/>
    <x v="0"/>
    <m/>
    <s v="MELISA PEREZ TORRADO"/>
    <x v="2"/>
    <m/>
    <m/>
    <s v="Especializado V"/>
    <n v="9127448"/>
    <n v="73019584"/>
    <m/>
    <n v="8"/>
    <m/>
    <n v="80111614"/>
    <x v="318"/>
  </r>
  <r>
    <s v="02_023"/>
    <n v="136"/>
    <s v="Inversión"/>
    <s v="02_023 Prestar servicios profesionales especializados para apoyar la articulación entre el Despacho del Superintendente Delegado de Concesiones e Infraestructura y sus Direcciones, para la elaboración de los actos administrativos y demás documentos jurídicos requeridos en el desarrollo y gestión del proceso administrativo sancionatorio."/>
    <s v="Prestar servicios profesionales especializados para apoyar la articulación entre el Despacho del Superintendente Delegado de Concesiones e Infraestructura y sus Direcciones, para la elaboración de los actos administrativos y demás documentos jurídicos requeridos en el desarrollo y gestión del proceso administrativo sancionatorio."/>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espacho Delegatura de Concesiones e Infraestructura"/>
    <x v="0"/>
    <n v="201"/>
    <s v="CORTES VALESTT GUSTAVO HERNANDO "/>
    <x v="2"/>
    <s v=" Especializado I "/>
    <n v="5851200"/>
    <s v=" Especializado I "/>
    <n v="6026736"/>
    <n v="48213888"/>
    <m/>
    <n v="8"/>
    <m/>
    <n v="80111607"/>
    <x v="319"/>
  </r>
  <r>
    <s v="01_090"/>
    <n v="87"/>
    <s v="Inversión"/>
    <s v="01_090 Prestar sus servicios profesionales  a la Superintendencia de Transporte en la revision y analisis de la informacion técnica requerida dentro de la supervisión de los Sistemas de Control y Vigilancia de la entidad."/>
    <s v="Prestar sus servicios profesionales  a la Superintendencia de Transporte en la revision y analisis de la informacion técnica requerida dentro de la supervisión de los Sistemas de Control y Vigilancia de la entidad."/>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de Transporte - líneas estratégicas"/>
    <x v="0"/>
    <m/>
    <s v="BENJAMIN TOVAR DIAZ"/>
    <x v="2"/>
    <m/>
    <m/>
    <s v="Especializado V"/>
    <n v="9127448"/>
    <n v="73019584"/>
    <m/>
    <n v="8"/>
    <m/>
    <m/>
    <x v="320"/>
  </r>
  <r>
    <s v="01_074"/>
    <n v="72"/>
    <s v="Inversión"/>
    <s v="01_ 074 Prestar sus servicios profesionales como experto  a la Superintendencia de Transporte, brindando acompañamiento en la revisión, análisis y estructuración de documentación técnica relacionada con iniciativas y procesos de transformación digital,  dentro de la supervisión de los Sistemas de Control y Vigilancia de la entidad."/>
    <s v="Prestar sus servicios profesionales como experto  a la Superintendencia de Transporte, brindando acompañamiento en la revisión, análisis y estructuración de documentación técnica relacionada con iniciativas y procesos de transformación digital,  dentro de la supervisión de los Sistemas de Control y Vigilancia de la entidad."/>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de Transporte - líneas estratégicas"/>
    <x v="0"/>
    <m/>
    <s v="FABIAN ANDRES MEDINA BECERRA"/>
    <x v="2"/>
    <m/>
    <m/>
    <s v="Experto I"/>
    <n v="10940248"/>
    <n v="87521984"/>
    <m/>
    <n v="8"/>
    <m/>
    <m/>
    <x v="321"/>
  </r>
  <r>
    <s v="02_125"/>
    <n v="238"/>
    <s v="Inversión"/>
    <s v="02_12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GUTIERREZ RINCON DINA"/>
    <x v="2"/>
    <s v="  Profesional IV  "/>
    <n v="4483800"/>
    <s v="Profesional IV"/>
    <n v="4618314"/>
    <n v="36946512"/>
    <m/>
    <n v="8"/>
    <m/>
    <s v="80111601; 80111604; 80111605; 80111607; 80111616"/>
    <x v="322"/>
  </r>
  <r>
    <s v="03_068"/>
    <n v="564"/>
    <s v="Funcionamiento"/>
    <s v="03_068 Prestar servicios profesionales al Grupo de Relacionamiento con el Ciudadano, mediante el acompañamiento jurídico para orientar y articular la implementación de las políticas de relación Estado–Ciudadano, así como en la elaboración de conceptos, respuestas e informes que contribuyan al fortalecimiento institucional y a la consolidación de una atención efectiva hacia la ciudadanía."/>
    <s v="Prestar servicios profesionales al Grupo de Relacionamiento con el Ciudadano, mediante el acompañamiento jurídico para orientar y articular la implementación de las políticas de relación Estado–Ciudadano, así como en la elaboración de conceptos, respuestas e informes que contribuyan al fortalecimiento institucional y a la consolidación de una atención efectiva hacia la ciudadanía."/>
    <m/>
    <m/>
    <m/>
    <m/>
    <s v="Contratación Directa"/>
    <x v="0"/>
    <m/>
    <m/>
    <m/>
    <s v="A-02-02-02-008-002"/>
    <s v="SERVICIOS JURÍDICOS Y CONTABLES"/>
    <s v="GIT Relacionamiento con el Ciudadano"/>
    <x v="0"/>
    <n v="687"/>
    <s v="LUIS FELIPE ESCOBAR BOLIVAR"/>
    <x v="2"/>
    <s v="Experto I"/>
    <n v="8861600"/>
    <s v="Especializado V"/>
    <n v="9127448"/>
    <n v="73019584"/>
    <m/>
    <n v="8"/>
    <m/>
    <n v="80111607"/>
    <x v="323"/>
  </r>
  <r>
    <s v="02_136"/>
    <n v="249"/>
    <s v="Inversión"/>
    <s v="02_13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RESPO FIGUEROA EDGARDO ELIAS JUNIOR"/>
    <x v="2"/>
    <s v="  Profesional IV  "/>
    <n v="4483800"/>
    <s v="Profesional IV"/>
    <n v="4618314"/>
    <n v="36946512"/>
    <m/>
    <n v="8"/>
    <m/>
    <s v="80111601; 80111604; 80111605; 80111607; 80111616"/>
    <x v="324"/>
  </r>
  <r>
    <s v="02_131"/>
    <n v="244"/>
    <s v="Inversión"/>
    <s v="02_13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GUIRRE ROMERO ELVIS"/>
    <x v="2"/>
    <s v="  Profesional IV  "/>
    <n v="4483800"/>
    <s v="Profesional IV"/>
    <n v="4618314"/>
    <n v="36946512"/>
    <m/>
    <n v="8"/>
    <m/>
    <s v="80111601; 80111604; 80111605; 80111607; 80111616"/>
    <x v="325"/>
  </r>
  <r>
    <s v="03_014"/>
    <n v="511"/>
    <s v="Funcionamiento"/>
    <s v="03_014 Prestar sus servicios profesionales como experto para apoyar la gestión de la Dirección Administrativa y sus procesos"/>
    <s v="Prestar sus servicios profesionales como experto para apoyar la gestión de la Dirección Administrativa y sus procesos"/>
    <m/>
    <m/>
    <m/>
    <m/>
    <s v="Contratación Directa"/>
    <x v="0"/>
    <m/>
    <m/>
    <m/>
    <s v="A-02-02-02-008-002"/>
    <s v="SERVICIOS JURÍDICOS Y CONTABLES"/>
    <s v="Despacho Superintendente de Transporte - líneas estratégicas"/>
    <x v="0"/>
    <m/>
    <s v="LUIS ALBERTO SANTIAGO SILVERA"/>
    <x v="1"/>
    <m/>
    <m/>
    <s v=" Experto IV "/>
    <n v="15286881"/>
    <n v="122295048"/>
    <m/>
    <n v="8"/>
    <m/>
    <m/>
    <x v="326"/>
  </r>
  <r>
    <s v="03_106"/>
    <n v="600"/>
    <s v="Funcionamiento"/>
    <s v="03_106 Prestar servicios profesionales a la Oficina Asesora Jurídica, representando a la entidad en las diferentes etapas de  los procesos  constitucionales que le sean asignados. "/>
    <s v="Prestar servicios profesionales a la Oficina Asesora Jurídica, representando a la entidad en las diferentes etapas de  los procesos  constitucionales que le sean asignados. "/>
    <m/>
    <m/>
    <m/>
    <m/>
    <s v="Contratación Directa"/>
    <x v="0"/>
    <s v=" "/>
    <s v=" "/>
    <s v=" "/>
    <s v="A-02-02-02-008-002"/>
    <s v="SERVICIOS JURÍDICOS Y CONTABLES"/>
    <s v="Ofinica Asesora Juridica"/>
    <x v="0"/>
    <n v="161"/>
    <s v="EFRAIN MENDOZA MORENO "/>
    <x v="1"/>
    <s v=" Profesional V "/>
    <n v="5056200"/>
    <s v=" Profesional V "/>
    <n v="5207886"/>
    <n v="41663088"/>
    <m/>
    <n v="8"/>
    <m/>
    <n v="80111607"/>
    <x v="327"/>
  </r>
  <r>
    <s v="02_314"/>
    <n v="418"/>
    <s v="Inversión"/>
    <s v="02_314 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
    <s v="Prestar servicios profesionales especializados a la Dirección de Investigaciones Tránsito y Transporte Terrestre, brindando acompañamiento a los grupos internos en la preparación, revisión y trámite de los proyectos de actos administrativos que surjan en el procedimiento Administrativo Sancionatori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612"/>
    <s v="PAOLA ALEJANDRA GUALTERO ESQUIVEL "/>
    <x v="2"/>
    <s v="Especializado II"/>
    <n v="6497800"/>
    <s v=" Especializado II "/>
    <n v="6692734"/>
    <n v="53541872"/>
    <m/>
    <n v="8"/>
    <m/>
    <n v="80111607"/>
    <x v="328"/>
  </r>
  <r>
    <s v="03_004"/>
    <n v="501"/>
    <s v="Funcionamiento"/>
    <s v="03_004 Prestar servicios de apoyo a la gestion en el Grupo de Cobro por Jurisdicción Coactiva, respecto a la gestión administrativa y documental de los procesos de cobro, mediante la proyección de actuaciones, el manejo archivístico y la gestión de notificaciones."/>
    <s v="Prestar servicios de apoyo a la gestion en el Grupo de Cobro por Jurisdicción Coactiva, respecto a la gestión administrativa y documental de los procesos de cobro, mediante la proyección de actuaciones, el manejo archivístico y la gestión de notificaciones."/>
    <m/>
    <m/>
    <m/>
    <m/>
    <s v="Contratación Directa"/>
    <x v="0"/>
    <s v=" "/>
    <s v=" "/>
    <s v=" "/>
    <s v="A-02-02-02-008-005"/>
    <s v="SERVICIOS DE SOPORTE"/>
    <s v="Cobro Coactivo"/>
    <x v="0"/>
    <n v="150"/>
    <s v="ASTRID XIOMARA TORRES ARIZA"/>
    <x v="2"/>
    <s v=" Tecnólogo III "/>
    <n v="3127000"/>
    <s v=" Tecnólogo III "/>
    <n v="3158270"/>
    <n v="25266160"/>
    <m/>
    <n v="8"/>
    <m/>
    <s v="80111601_x000a_80111604"/>
    <x v="329"/>
  </r>
  <r>
    <s v="03_007"/>
    <n v="504"/>
    <s v="Funcionamiento"/>
    <s v="03_007 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
    <s v="Prestar servicios especializados en el Grupo de Cobro por Jurisdicción Coactiva, brindando apoyo en el análisis y elaboración de documentos en los procesos de cobro, trámite de títulos de depósito judicial, gestión previa para la declaratoria de imposible recaudo de obligaciones, en concordancia con las directrices de la Superintendencia de Transporte."/>
    <m/>
    <m/>
    <m/>
    <m/>
    <s v="Contratación Directa"/>
    <x v="0"/>
    <s v=" "/>
    <s v=" "/>
    <s v=" "/>
    <s v="A-02-02-02-008-002"/>
    <s v="SERVICIOS JURÍDICOS Y CONTABLES"/>
    <s v="Cobro Coactivo"/>
    <x v="0"/>
    <n v="154"/>
    <s v="JORGE ANDRES BRITO "/>
    <x v="2"/>
    <s v="Profesional IV"/>
    <n v="4483800"/>
    <s v=" Especializado I "/>
    <n v="6026736"/>
    <n v="48213888"/>
    <m/>
    <n v="8"/>
    <m/>
    <n v="80111607"/>
    <x v="330"/>
  </r>
  <r>
    <s v="03_008"/>
    <n v="505"/>
    <s v="Funcionamiento"/>
    <s v="03_008 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
    <s v="Prestar servicios profesionales al Grupo de Cobro por Jurisdicción Coactiva, orientados a la sustanciación y revisión de los documentos propios de los procesos de cobro, así como a la proyección de los actos necesarios, con el fin de garantizar la efectiva recuperación de la cartera."/>
    <m/>
    <m/>
    <m/>
    <m/>
    <s v="Contratación Directa"/>
    <x v="0"/>
    <s v=" "/>
    <s v=" "/>
    <s v=" "/>
    <s v="A-02-02-02-008-002"/>
    <s v="SERVICIOS JURÍDICOS Y CONTABLES"/>
    <s v="Cobro Coactivo"/>
    <x v="0"/>
    <n v="147"/>
    <s v="ANGIE CAROLINA  RODRIGUEZ ARDILA"/>
    <x v="2"/>
    <s v=" Profesional I"/>
    <n v="3127000"/>
    <s v="Profesional III"/>
    <n v="3864972"/>
    <n v="30919776"/>
    <m/>
    <n v="8"/>
    <m/>
    <n v="80111607"/>
    <x v="331"/>
  </r>
  <r>
    <s v="03_009"/>
    <n v="506"/>
    <s v="Funcionamiento"/>
    <s v="03_009 Prestar servicios profesionales al Grupo de Cobro por Jurisdicción Coactiva, coadyuvando la gestión de sustanciación y revisión de los documentos relacionados con los procesos de cobro, garantizando las acciones para la recuperación de los valores adeudados a la Superintendencia de Transporte."/>
    <s v="Prestar servicios profesionales al Grupo de Cobro por Jurisdicción Coactiva, coadyuvando la gestión de sustanciación y revisión de los documentos relacionados con los procesos de cobro, garantizando las acciones para la recuperación de los valores adeudados a la Superintendencia de Transporte."/>
    <m/>
    <m/>
    <m/>
    <m/>
    <s v="Contratación Directa"/>
    <x v="0"/>
    <s v=" "/>
    <s v=" "/>
    <s v=" "/>
    <s v="A-02-02-02-008-002"/>
    <s v="SERVICIOS JURÍDICOS Y CONTABLES"/>
    <s v="Cobro Coactivo"/>
    <x v="0"/>
    <n v="148"/>
    <s v="JESUS FERNANDO GARAY CEBALLOS "/>
    <x v="2"/>
    <s v=" Profesional I "/>
    <n v="3127000"/>
    <s v=" Profesional I "/>
    <n v="3220810"/>
    <n v="25766480"/>
    <m/>
    <n v="8"/>
    <m/>
    <n v="80111607"/>
    <x v="332"/>
  </r>
  <r>
    <s v="03_010"/>
    <n v="507"/>
    <s v="Funcionamiento"/>
    <s v="03_010 Prestar servicios de apoyo a la gestión en el Grupo de Cobro por Jurisdicción Coactiva realizando la radicación de documentos y trámites relacionados con procesos de cobro, así como la comunicacion de actos administrativos en la gestión documental."/>
    <s v="Prestar servicios de apoyo a la gestión en el Grupo de Cobro por Jurisdicción Coactiva realizando la radicación de documentos y trámites relacionados con procesos de cobro, así como la comunicacion de actos administrativos en la gestión documental."/>
    <m/>
    <m/>
    <m/>
    <m/>
    <s v="Contratación Directa"/>
    <x v="0"/>
    <s v=" "/>
    <s v=" "/>
    <s v=" "/>
    <s v="A-02-02-02-008-005"/>
    <s v="SERVICIOS DE SOPORTE"/>
    <s v="Cobro Coactivo"/>
    <x v="0"/>
    <n v="146"/>
    <s v="MARIA ALEJANDRA GARCIA GONZALEZ"/>
    <x v="2"/>
    <s v="Técnico I"/>
    <n v="1992800"/>
    <s v="Técnologo II"/>
    <n v="2958778"/>
    <n v="23670224"/>
    <m/>
    <n v="8"/>
    <m/>
    <s v="80111601_x000a_80111604"/>
    <x v="333"/>
  </r>
  <r>
    <s v="02_318"/>
    <n v="422"/>
    <s v="Inversión"/>
    <s v="02_318 Prestar servicios profesionales a la Dirección de Investigaciones de Tránsito y Transporte Terrestre, en la proyección de los actos administrativos, que deben adelantarse por el incumplimiento de las normas de transporte."/>
    <s v="Prestar servicios profesionales a la Dirección de Investigaciones de Tránsito y Transporte Terrestre, en la proyección de los actos administrativos, que deben adelantarse por el incumplimiento de las normas de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5"/>
    <s v="CAMILO ANDRES BONILLA "/>
    <x v="2"/>
    <s v="Profesional I"/>
    <n v="3127000"/>
    <s v=" Profesional I "/>
    <n v="3220810"/>
    <n v="25766480"/>
    <m/>
    <n v="8"/>
    <m/>
    <n v="80111607"/>
    <x v="334"/>
  </r>
  <r>
    <s v="02_319"/>
    <n v="423"/>
    <s v="Inversión"/>
    <s v="02_319 Prestar servicios profesionales a la Dirección de Investigaciones de Tránsito y Transporte Terrestre, en la proyección de los actos administrativos, que deben adelantarse por el incumplimiento de las normas de transporte."/>
    <s v="Prestar servicios profesionales a la Dirección de Investigaciones de Tránsito y Transporte Terrestre, en la proyección de los actos administrativos, que deben adelantarse por el incumplimiento de las normas de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6"/>
    <s v="MARYURY TORRES CARVAJALINO"/>
    <x v="2"/>
    <s v="Profesional I"/>
    <n v="3127000"/>
    <s v=" Profesional I "/>
    <n v="3220810"/>
    <n v="25766480"/>
    <m/>
    <n v="8"/>
    <m/>
    <n v="80111607"/>
    <x v="335"/>
  </r>
  <r>
    <s v="02_320"/>
    <n v="424"/>
    <s v="Inversión"/>
    <s v="02_320 Prestar servicios profesionales a la Dirección de Investigaciones de Tránsito y Transporte Terrestre, apoyando las actividades de Gestión Documental, en el manejo de expedientes y transferencia documental en los Grupos Internos de trabajo."/>
    <s v="Prestar servicios profesionales a la Dirección de Investigaciones de Tránsito y Transporte Terrestre, apoyando las actividades de Gestión Documental, en el manejo de expedientes y transferencia documental en los Grupos Internos de trabaj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2"/>
    <s v="YENY CONSTANZA PEÑA GARZÓN"/>
    <x v="2"/>
    <s v="Técnico II"/>
    <n v="2363800"/>
    <s v=" Profesional I "/>
    <n v="3220810"/>
    <n v="25766480"/>
    <m/>
    <n v="8"/>
    <m/>
    <n v="80111601"/>
    <x v="336"/>
  </r>
  <r>
    <s v="02_007"/>
    <n v="120"/>
    <s v="Inversión"/>
    <s v="02_007 Prestar servicios profesionales especializados en relacionamiento Nacional e Internacional y en la proyección, revisión y elaboración de actos y documentos, así como en el acompañamiento y participación en mesas técnicas e instancias de articulación del Despacho del Superintendente Delegado para la Protección de Usuarios."/>
    <s v="Prestar servicios profesionales especializados en relacionamiento Nacional e Internacional y en la proyección, revisión y elaboración de actos y documentos, así como en el acompañamiento y participación en mesas técnicas e instancias de articulación del Despacho del Superintendente Delegado para la Protección de Usuari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x v="0"/>
    <s v=" "/>
    <s v="Claudia Lorena Quintero"/>
    <x v="2"/>
    <s v=" Especializado IV "/>
    <n v="7738000"/>
    <s v="Especializado IV"/>
    <n v="7970140"/>
    <n v="63761120"/>
    <m/>
    <n v="8"/>
    <m/>
    <s v="80111607; 80111601"/>
    <x v="337"/>
  </r>
  <r>
    <s v="02_321"/>
    <n v="425"/>
    <s v="Inversión"/>
    <s v="02_321 Prestar servicios profesionales a la Dirección de Investigaciones de Tránsito y Transporte Terrestre, en la proyección de los actos administrativos, que deben adelantarse por el incumplimiento de las normas de transporte."/>
    <s v="Prestar servicios profesionales a la Dirección de Investigaciones de Tránsito y Transporte Terrestre, en la proyección de los actos administrativos, que deben adelantarse por el incumplimiento de las normas de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53"/>
    <s v="MARÍA PAULA PERDOMO ALMANZA"/>
    <x v="2"/>
    <s v="Profesional I"/>
    <n v="3127000"/>
    <s v=" Profesional I "/>
    <n v="3220810"/>
    <n v="25766480"/>
    <m/>
    <n v="8"/>
    <m/>
    <n v="80111607"/>
    <x v="338"/>
  </r>
  <r>
    <s v="02_006"/>
    <n v="119"/>
    <s v="Inversión"/>
    <s v="02_006 Prestar servicios profesionales especializados para brindar acompañamiento jurídico y estratégico en el desarrollo de acciones para prevención, protección y exigibilidad en relación con el universo de vigilados. "/>
    <s v="Prestar servicios profesionales especializados para brindar acompañamiento jurídico y estratégico en el desarrollo de acciones para prevención, protección y exigibilidad en relación con el universo de vigilados.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x v="0"/>
    <s v=" "/>
    <s v="NICOLAS ENRIQUE YANETH GONZALEZ"/>
    <x v="2"/>
    <s v=" Especializado IV "/>
    <n v="7738000"/>
    <s v="Especializado IV"/>
    <n v="7970140"/>
    <n v="63761120"/>
    <m/>
    <n v="8"/>
    <m/>
    <n v="80111607"/>
    <x v="339"/>
  </r>
  <r>
    <s v="02_008"/>
    <n v="121"/>
    <s v="Inversión"/>
    <s v="02_008 Prestar servicios profesionales especializados  para elaborar de insumos técnicos, análisis de cifras y datos internos y externos que permitan impulsar acciones para la exigibilidad de los derechos y deberes de los y  las usuarias del sector transporte."/>
    <s v="Prestar servicios profesionales especializados  para elaborar de insumos técnicos, análisis de cifras y datos internos y externos que permitan impulsar acciones para la exigibilidad de los derechos y deberes de los y  las usuarias del sector transport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x v="0"/>
    <s v=" "/>
    <s v="CAMILA ANDREA DUQUE PULIDO"/>
    <x v="2"/>
    <s v=" Especializado II "/>
    <n v="6497800"/>
    <s v=" Especializado II "/>
    <n v="6692734"/>
    <n v="53541872"/>
    <m/>
    <n v="8"/>
    <m/>
    <s v="80101500;_x000a_80111601"/>
    <x v="340"/>
  </r>
  <r>
    <s v="02_322"/>
    <n v="426"/>
    <s v="Inversión"/>
    <s v="02_322 Prestar servicios profesionales a la Dirección de Investigaciones de Tránsito y Transporte Terrestre, en la proyección de los actos administrativos, que deben adelantarse por el incumplimiento de las normas de transporte."/>
    <s v="Prestar servicios profesionales a la Dirección de Investigaciones de Tránsito y Transporte Terrestre, en la proyección de los actos administrativos, que deben adelantarse por el incumplimiento de las normas de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55"/>
    <s v="JUAN CAMILO LOPEZ ROJAS"/>
    <x v="2"/>
    <s v="Profesional I"/>
    <n v="3127000"/>
    <s v=" Profesional I "/>
    <n v="3220810"/>
    <n v="25766480"/>
    <m/>
    <n v="8"/>
    <m/>
    <n v="80111607"/>
    <x v="341"/>
  </r>
  <r>
    <s v="02_325"/>
    <n v="428"/>
    <s v="Inversión"/>
    <s v="02_325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9"/>
    <s v="LAURA ALEJANDRA BURGOS"/>
    <x v="2"/>
    <s v="Profesional II"/>
    <n v="3381400"/>
    <s v=" Profesional II "/>
    <n v="3482842"/>
    <n v="27862736"/>
    <m/>
    <n v="8"/>
    <m/>
    <n v="80111607"/>
    <x v="342"/>
  </r>
  <r>
    <s v="02_328"/>
    <n v="431"/>
    <s v="Inversión"/>
    <s v="02_328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m/>
    <s v="JENIFFER VARGAS DIAZ"/>
    <x v="2"/>
    <s v=" Profesional II "/>
    <n v="3381400"/>
    <s v=" Profesional II "/>
    <n v="3482842"/>
    <n v="27862736"/>
    <m/>
    <n v="8"/>
    <m/>
    <n v="80111607"/>
    <x v="343"/>
  </r>
  <r>
    <s v="02_329"/>
    <n v="432"/>
    <s v="Inversión"/>
    <s v="02_329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37"/>
    <s v="JUAN SEBASTIÁN MURILLO"/>
    <x v="2"/>
    <s v="Profesional II"/>
    <n v="3381400"/>
    <s v=" Profesional II "/>
    <n v="3482842"/>
    <n v="27862736"/>
    <m/>
    <n v="8"/>
    <m/>
    <n v="80111607"/>
    <x v="344"/>
  </r>
  <r>
    <s v="02_127"/>
    <n v="240"/>
    <s v="Inversión"/>
    <s v="02_12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FLÓREZ REVELO DIANA CAROLINA"/>
    <x v="2"/>
    <s v="  Profesional IV  "/>
    <n v="4483800"/>
    <s v="Profesional IV"/>
    <n v="4618314"/>
    <n v="36946512"/>
    <m/>
    <n v="8"/>
    <m/>
    <s v="80111601; 80111604; 80111605; 80111607; 80111616"/>
    <x v="345"/>
  </r>
  <r>
    <s v="02_224"/>
    <n v="336"/>
    <s v="Inversión"/>
    <s v="02_224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s v="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s v="Nuevo"/>
    <s v="LAURA HERNANDEZ REBOLLEDO"/>
    <x v="1"/>
    <s v="Especializado I"/>
    <n v="5851200"/>
    <s v="Profesional I"/>
    <n v="3220810"/>
    <n v="25766480"/>
    <m/>
    <n v="8"/>
    <m/>
    <m/>
    <x v="346"/>
  </r>
  <r>
    <s v="02_209"/>
    <n v="321"/>
    <s v="Inversión"/>
    <s v="02_209 Prestar servicios profesionales especializados en la Delegatura de Concesiones e Infraestructura, brindando acompañamiento en los trámites de las actividades que se requieran para el fortalecimiento de los programas especiales que garantizan los factores de interés general como: seguridad vial, mantenimiento de infraestructura, eliminación de barreras, servicios al y atención al usuario y las buenas prácticas para el cumplimiento normativo técnico y operativo."/>
    <s v="Prestar servicios profesionales especializados en la Delegatura de Concesiones e Infraestructura, brindando acompañamiento en los trámites de las actividades que se requieran para el fortalecimiento de los programas especiales que garantizan los factores de interés general como: seguridad vial, mantenimiento de infraestructura, eliminación de barreras, servicios al y atención al usuario y las buenas prácticas para el cumplimiento normativo técnico y operativo."/>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86"/>
    <s v="CASTILLO ANZOLA NIDIA PAOLA"/>
    <x v="2"/>
    <s v=" Especializado II "/>
    <n v="6497800"/>
    <s v=" Especializado II "/>
    <n v="6692734"/>
    <n v="53541872"/>
    <m/>
    <n v="8"/>
    <m/>
    <n v="80111614"/>
    <x v="347"/>
  </r>
  <r>
    <s v="02_210"/>
    <n v="322"/>
    <s v="Inversión"/>
    <s v="02_210 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Accesibilidad, Relaciones económicas y Servicios y atención al usuario."/>
    <s v="Prestar servicios profesionales en la Delegatura de Concesiones e Infraestructura, brindando acompañamiento en el desarrollo de las actividades que se requieran para el fortalecimiento de los programas especiales que garantizan los factores a nivel general como: Seguridad Vial, Mantenimiento de Infraestructura, Prestación de servicio en operaciones de alto flujo y riesgo, Buenas Prácticas para el cumplimiento Normativo Técnico y Operativo, Accesibilidad, Relaciones económicas y Servicios y atención al usuario."/>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87"/>
    <s v=" MARTINEZ OSORIO RODRIGO "/>
    <x v="2"/>
    <s v=" Profesional V "/>
    <n v="5056200"/>
    <s v=" Profesional V "/>
    <n v="5207886"/>
    <n v="41663088"/>
    <m/>
    <n v="8"/>
    <m/>
    <n v="80111614"/>
    <x v="348"/>
  </r>
  <r>
    <s v="02_212"/>
    <n v="324"/>
    <s v="Inversión"/>
    <s v="02_212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89"/>
    <s v="GOMEZ ACEVEDO RAFAEL ANTONIO"/>
    <x v="2"/>
    <s v=" Especializado I "/>
    <n v="5851200"/>
    <s v=" Especializado I "/>
    <n v="6026736"/>
    <n v="48213888"/>
    <m/>
    <n v="8"/>
    <m/>
    <n v="80111614"/>
    <x v="349"/>
  </r>
  <r>
    <s v="02_213"/>
    <n v="325"/>
    <s v="Inversión"/>
    <s v="02_213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s v="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1"/>
    <s v="ANDRES GUILLERMO VARGAS FUENTES"/>
    <x v="2"/>
    <s v=" Profesional I "/>
    <n v="3127000"/>
    <s v=" Profesional I "/>
    <n v="3220810"/>
    <n v="25766480"/>
    <m/>
    <n v="8"/>
    <m/>
    <n v="80111614"/>
    <x v="350"/>
  </r>
  <r>
    <s v="02_214"/>
    <n v="326"/>
    <s v="Inversión"/>
    <s v="02_214 Prestar servicios profesionales especializados en la Delegatura de Concesiones e Infraestructura, brindando acompañamiento y apoyo en la estructuración de Programas especiales que garantizan los factores de interés general como: Seguridad Vial, mantenimiento de la Infraestructura, estadísticas operacionales, relaciones económicas y buenas prácticas para el cumplimiento normativo técnico y operativo."/>
    <s v="Prestar servicios profesionales especializados en la Delegatura de Concesiones e Infraestructura, brindando acompañamiento y apoyo en la estructuración de Programas especiales que garantizan los factores de interés general como: Seguridad Vial, mantenimiento de la Infraestructura, estadísticas operacionales, relaciones económicas y buenas prácticas para el cumplimiento normativo técnico y operativo."/>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2"/>
    <s v="IVAN RODRIGUEZ DURAN"/>
    <x v="2"/>
    <s v=" Especializado IV "/>
    <n v="7738000"/>
    <s v="Especializado IV"/>
    <n v="7970140"/>
    <n v="63761120"/>
    <m/>
    <n v="8"/>
    <m/>
    <n v="80111614"/>
    <x v="351"/>
  </r>
  <r>
    <s v="02_216"/>
    <n v="328"/>
    <s v="Inversión"/>
    <s v="02_216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4"/>
    <s v="OCAMPO GONZALEZ DANIELA"/>
    <x v="2"/>
    <s v=" Especializado I "/>
    <n v="5851200"/>
    <s v=" Especializado I "/>
    <n v="6026736"/>
    <n v="48213888"/>
    <m/>
    <n v="8"/>
    <m/>
    <n v="80111614"/>
    <x v="352"/>
  </r>
  <r>
    <s v="02_217"/>
    <n v="329"/>
    <s v="Inversión"/>
    <s v="02_217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s v="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5"/>
    <s v="VALENCIA CAICEDO PAULA ANDREA"/>
    <x v="2"/>
    <s v=" Profesional I "/>
    <n v="3127000"/>
    <s v=" Profesional I "/>
    <n v="3220810"/>
    <n v="25766480"/>
    <m/>
    <n v="8"/>
    <m/>
    <n v="80111617"/>
    <x v="353"/>
  </r>
  <r>
    <s v="02_218"/>
    <n v="330"/>
    <s v="Inversión"/>
    <s v="02_218 Prestar servicios profesionales brindando acompañamiento a la Delegatura de Concesiones e Infraestructura en los trámites necesarios para la implementación de los factores de interés general que se protegen mediante la implementación del modelo estratégico de supervisión objetiva."/>
    <s v="Prestar servicios profesionales brindando acompañamiento a la Delegatura de Concesiones e Infraestructura en los trámites necesarios para la implementación de los factores de interés general que se protegen mediante la implementación del modelo estratégico de supervisión objetiva."/>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197"/>
    <s v="LINDA YINED CASTRO GUEVARA"/>
    <x v="2"/>
    <s v=" Profesional II "/>
    <n v="3381400"/>
    <s v=" Profesional II "/>
    <n v="3482842"/>
    <n v="27862736"/>
    <m/>
    <n v="8"/>
    <m/>
    <n v="80111614"/>
    <x v="354"/>
  </r>
  <r>
    <s v="02_221"/>
    <n v="333"/>
    <s v="Inversión"/>
    <s v="02_221 Prestar servicios profesionales en la Delegatura de Concesiones e Infraestructura, proporcionando asistencia integral en los procesos de planificación, ejecución, seguimiento y control operativo de las actividades necesarias para el fortalecimiento, optimización y consolidación de los programas especiales y factores de interes general."/>
    <s v="Prestar servicios profesionales en la Delegatura de Concesiones e Infraestructura, proporcionando asistencia integral en los procesos de planificación, ejecución, seguimiento y control operativo de las actividades necesarias para el fortalecimiento, optimización y consolidación de los programas especiales y factores de interes general."/>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n v="776"/>
    <s v="GONZALEZ GOMEZ MIGUEL ANGEL"/>
    <x v="2"/>
    <s v=" Profesional IV "/>
    <n v="4483800"/>
    <s v="Profesional IV"/>
    <n v="4618314"/>
    <n v="36946512"/>
    <m/>
    <n v="8"/>
    <m/>
    <n v="80111614"/>
    <x v="355"/>
  </r>
  <r>
    <s v="02_228"/>
    <n v="339"/>
    <s v="Inversión"/>
    <s v="02_228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CARLOS NEIRA DE LOS RIOS (CARTAGENA)"/>
    <x v="2"/>
    <m/>
    <m/>
    <s v=" Especializado I "/>
    <n v="6026736"/>
    <n v="48213888"/>
    <m/>
    <n v="8"/>
    <m/>
    <n v="80111607"/>
    <x v="356"/>
  </r>
  <r>
    <s v="02_229"/>
    <n v="340"/>
    <s v="Inversión"/>
    <s v="02_229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s v="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KAREN DAYANNA FONSECA ZEA"/>
    <x v="2"/>
    <m/>
    <m/>
    <s v=" Profesional I "/>
    <n v="3220810"/>
    <n v="25766480"/>
    <m/>
    <n v="8"/>
    <m/>
    <n v="80111614"/>
    <x v="357"/>
  </r>
  <r>
    <s v="02_332"/>
    <n v="435"/>
    <s v="Inversión"/>
    <s v="02_332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43"/>
    <s v="LEIDY NATALI PABON"/>
    <x v="2"/>
    <s v="Profesional II"/>
    <n v="3381400"/>
    <s v=" Profesional II "/>
    <n v="3482842"/>
    <n v="27862736"/>
    <m/>
    <n v="8"/>
    <m/>
    <n v="80111607"/>
    <x v="358"/>
  </r>
  <r>
    <s v="02_343"/>
    <n v="446"/>
    <s v="Inversión"/>
    <s v="02_343 Prestar servicios profesionales a la Dirección de Investigaciones de Tránsito y Transporte Terrestre, en la elaboración y revisión de los proyectos de actos administrativos que se requieran en la dirección. "/>
    <s v="Prestar servicios profesionales a la Dirección de Investigaciones de Tránsito y Transporte Terrestre, en la elaboración y revisión de los proyectos de actos administrativos que se requieran en la direcció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CARLOS JAIR PALACIOS PALACIOS"/>
    <x v="2"/>
    <s v="Profesional III"/>
    <n v="3752400"/>
    <s v="Profesional III"/>
    <n v="3864972"/>
    <n v="30919776"/>
    <m/>
    <n v="8"/>
    <m/>
    <n v="80111607"/>
    <x v="359"/>
  </r>
  <r>
    <s v="02_344"/>
    <n v="447"/>
    <s v="Inversión"/>
    <s v="02_344 Prestar servicios profesionales a la Dirección de Investigaciones de Tránsito y Transporte Terrestre, en la elaboración y revisión de los proyectos de actos administrativos que se requieran en la dirección. "/>
    <s v="Prestar servicios profesionales a la Dirección de Investigaciones de Tránsito y Transporte Terrestre, en la elaboración y revisión de los proyectos de actos administrativos que se requieran en la direcció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JUAN ALEJANDRO REY VIGOYA"/>
    <x v="2"/>
    <s v="Profesional III"/>
    <n v="3752400"/>
    <s v="Profesional III"/>
    <n v="3864972"/>
    <n v="30919776"/>
    <m/>
    <n v="8"/>
    <m/>
    <n v="80111607"/>
    <x v="360"/>
  </r>
  <r>
    <s v="03_029"/>
    <n v="526"/>
    <s v="Funcionamiento"/>
    <s v="03_029 Prestar servicios profesionales en el Grupo de Análisis y Gestión del Recaudo de la Dirección Financiera, apoyando la revisión, registro y control de títulos ejecutivos, monitoreo del cobro persuasivo y generación de reportes para cobro coactivo"/>
    <s v="Prestar servicios profesionales en el Grupo de Análisis y Gestión del Recaudo de la Dirección Financiera, apoyando la revisión, registro y control de títulos ejecutivos, monitoreo del cobro persuasivo y generación de reportes para cobro coactivo"/>
    <m/>
    <m/>
    <m/>
    <m/>
    <s v="Contratación Directa"/>
    <x v="0"/>
    <s v=" "/>
    <s v=" "/>
    <s v=" "/>
    <s v="A-02-02-02-008-002"/>
    <s v="SERVICIOS JURÍDICOS Y CONTABLES"/>
    <s v="Dirección Financiera"/>
    <x v="0"/>
    <n v="17"/>
    <s v="Liliana Patricia Ordoñez Meneses (Funcionaria)"/>
    <x v="1"/>
    <s v="Profesional V"/>
    <n v="5056200"/>
    <s v=" Profesional V "/>
    <n v="5207886"/>
    <n v="41663088"/>
    <m/>
    <n v="8"/>
    <m/>
    <n v="80111605"/>
    <x v="361"/>
  </r>
  <r>
    <s v="02_020"/>
    <n v="133"/>
    <s v="Inversión"/>
    <s v="02_020 Prestar servicios profesionales jurídicos en la Dirección de Prevención, Promoción y Atención a Usuarios del Transporte, apoyando la vigilancia preventiva frente a los sujetos vigilados "/>
    <s v="Prestar servicios profesionales jurídicos en la Dirección de Prevención, Promoción y Atención a Usuarios del Transporte, apoyando la vigilancia preventiva frente a los sujetos vigilados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n v="384"/>
    <s v="Camila López"/>
    <x v="2"/>
    <s v="Profesional IV"/>
    <n v="4483800"/>
    <s v=" Profesional IV "/>
    <n v="4618314"/>
    <n v="36946512"/>
    <m/>
    <n v="8"/>
    <m/>
    <n v="80111607"/>
    <x v="362"/>
  </r>
  <r>
    <s v="03_080"/>
    <n v="576"/>
    <s v="Funcionamiento"/>
    <s v="03_080 Prestar los servicios de apoyo a la gestión al Grupo de Talento Humano de la Superintendencia de Transporte, mediante el registro, consolidación, organización y custodia de la documentación allegada al grupo, de acuerdo con los lineamientos institucionales y la normativa aplicable."/>
    <s v="Prestar los servicios de apoyo a la gestión al Grupo de Talento Humano de la Superintendencia de Transporte, mediante el registro, consolidación, organización y custodia de la documentación allegada al grupo, de acuerdo con los lineamientos institucionales y la normativa aplicable."/>
    <m/>
    <m/>
    <m/>
    <m/>
    <s v="Contratación Directa"/>
    <x v="0"/>
    <s v=" "/>
    <s v=" "/>
    <s v=" "/>
    <s v="A-02-02-02-008-005"/>
    <s v="SERVICIOS DE SOPORTE"/>
    <s v="Grupo Talento Humano"/>
    <x v="0"/>
    <n v="125"/>
    <s v="ANA SIVELLYT VELÁSQUEZ ROJAS  "/>
    <x v="2"/>
    <s v=" Técnico II"/>
    <n v="2363800"/>
    <s v=" Técnico I "/>
    <n v="2434714"/>
    <n v="19477712"/>
    <m/>
    <n v="8"/>
    <m/>
    <n v="80111601"/>
    <x v="363"/>
  </r>
  <r>
    <s v="03_076"/>
    <n v="572"/>
    <s v="Funcionamiento"/>
    <s v="03_076 Prestar servicios profesionales al Grupo de Talento Humano, ejerciendo autonomía técnica y administrativa en la planeación, ejecución y seguimiento de las actividades requeridas para el fortalecimiento del clima laboral en la Superintendencia de Transporte, de conformidad con los lineamientos institucionales."/>
    <s v="Prestar servicios profesionales al Grupo de Talento Humano, ejerciendo autonomía técnica y administrativa en la planeación, ejecución y seguimiento de las actividades requeridas para el fortalecimiento del clima laboral en la Superintendencia de Transporte, de conformidad con los lineamientos institucionales."/>
    <m/>
    <m/>
    <m/>
    <m/>
    <s v="Contratación Directa"/>
    <x v="0"/>
    <s v=" "/>
    <s v=" "/>
    <s v=" "/>
    <s v="A-02-02-02-008-003"/>
    <s v="SERVICIOS PROFESIONALES, CIENTÍFICOS Y TÉCNICOS (EXCEPTO LOS SERVICIOS DE INVESTIGACION, URBANISMO, JURÍDICOS Y DE CONTABILIDAD)"/>
    <s v="Grupo Talento Humano"/>
    <x v="0"/>
    <n v="627"/>
    <s v="CAMILA DUARTE SANCHEZ"/>
    <x v="2"/>
    <s v=" Profesional I "/>
    <n v="3127000"/>
    <s v=" Profesional I "/>
    <n v="3220810"/>
    <n v="25766480"/>
    <m/>
    <n v="8"/>
    <m/>
    <n v="85121608"/>
    <x v="364"/>
  </r>
  <r>
    <s v="01_022"/>
    <n v="21"/>
    <s v="Inversión"/>
    <s v="01_022 Prestación de servicios profesionales en el Grupo Interno de Talento Humano de la Superintendencia de Transporte, con el fin  de gestionar el fortalecimiento de la capacidad institucional, en el marco del proyecto de inversión “Mejoramiento de la gestión y capacidad institucional para la supervisión integral a los vigilados a nivel nacional”"/>
    <s v="Prestación de servicios profesionales en el Grupo Interno de Talento Humano de la Superintendencia de Transporte, con el fin  de gestionar el fortalecimiento de la capacidad institucional, en el marco del proyecto de inversión “Mejoramiento de la gestión y capacidad institucional para la supervisión integral a los vigilados a nivel nacional”"/>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rupo Talento Humano"/>
    <x v="0"/>
    <n v="126"/>
    <s v="MILTON ARLEY MENESES REYES "/>
    <x v="2"/>
    <s v=" Profesional V "/>
    <n v="5056200"/>
    <s v="Profesional V"/>
    <n v="5207886"/>
    <n v="41663088"/>
    <m/>
    <n v="8"/>
    <m/>
    <n v="80111614"/>
    <x v="365"/>
  </r>
  <r>
    <s v="02_017"/>
    <n v="130"/>
    <s v="Inversión"/>
    <s v="02_017 Prestar servicios profesionales en la Dirección de Prevención, Promoción y Atención a Usuarios del Transporte, apoyando la ejecución de campañas, guías, cartillas, material digital y herramientas web para la difusión institucional. "/>
    <s v="Prestar servicios profesionales en la Dirección de Prevención, Promoción y Atención a Usuarios del Transporte, apoyando la ejecución de campañas, guías, cartillas, material digital y herramientas web para la difusión institucional. "/>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n v="379"/>
    <s v="IVAN CAMILO CABRERA FONTALVO"/>
    <x v="2"/>
    <s v="Profesional IV"/>
    <n v="4483800"/>
    <s v=" Profesional IV "/>
    <n v="4618314"/>
    <n v="36946512"/>
    <m/>
    <n v="8"/>
    <m/>
    <n v="80111619"/>
    <x v="366"/>
  </r>
  <r>
    <s v="02_345"/>
    <n v="448"/>
    <s v="Inversión"/>
    <s v="02_345 Prestar servicios profesionales a la Dirección de Investigaciones de Tránsito y Transporte Terrestre, en la elaboración y revisión de los proyectos de actos administrativos que se requieran en la dirección. "/>
    <s v="Prestar servicios profesionales a la Dirección de Investigaciones de Tránsito y Transporte Terrestre, en la elaboración y revisión de los proyectos de actos administrativos que se requieran en la direcció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52"/>
    <s v="CAROLINA SUAREZ SOLANO "/>
    <x v="2"/>
    <s v="Profesional III"/>
    <n v="3752400"/>
    <s v="Profesional III"/>
    <n v="3864972"/>
    <n v="30919776"/>
    <m/>
    <n v="8"/>
    <m/>
    <n v="80111607"/>
    <x v="367"/>
  </r>
  <r>
    <s v="02_347"/>
    <n v="450"/>
    <s v="Inversión"/>
    <s v="02_347 Prestar servicios profesionales a la Dirección de Investigaciones de Tránsito y Transporte Terrestre, en la proyección y revisión de las actuaciones relacionadas con el proceso administrativo sancionatorio, PQRSFD y acciones constitucionales"/>
    <s v="Prestar servicios profesionales a la Dirección de Investigaciones de Tránsito y Transporte Terrestre, en la proyección y revisión de las actuaciones relacionadas con el proceso administrativo sancionatorio,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49"/>
    <s v="PAULA LILIANA PALACIOS"/>
    <x v="2"/>
    <s v="Profesional IV"/>
    <n v="4483800"/>
    <s v="Profesional IV"/>
    <n v="4618314"/>
    <n v="36946512"/>
    <m/>
    <n v="8"/>
    <m/>
    <n v="80111607"/>
    <x v="368"/>
  </r>
  <r>
    <s v="02_349"/>
    <n v="452"/>
    <s v="Inversión"/>
    <s v="02_349 Prestar servicios profesionales a la Dirección de Investigaciones de Tránsito y Transporte Terrestre, en la proyección y revisión de las actuaciones relacionadas con el proceso administrativo sancionatorio, PQRSFD y acciones constitucionales"/>
    <s v="Prestar servicios profesionales a la Dirección de Investigaciones de Tránsito y Transporte Terrestre, en la proyección y revisión de las actuaciones relacionadas con el proceso administrativo sancionatorio,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58"/>
    <s v="VIVIAN PAOLA ESLAVA"/>
    <x v="2"/>
    <s v="Profesional II"/>
    <n v="3381400"/>
    <s v="Profesional IV"/>
    <n v="4618314"/>
    <n v="36946512"/>
    <m/>
    <n v="8"/>
    <m/>
    <n v="80111607"/>
    <x v="369"/>
  </r>
  <r>
    <s v="02_326"/>
    <n v="429"/>
    <s v="Inversión"/>
    <s v="02_326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30"/>
    <s v="KATHERIN DIMAS CARREÑO"/>
    <x v="2"/>
    <s v="Profesional II"/>
    <n v="3381400"/>
    <s v=" Profesional II "/>
    <n v="3482842"/>
    <n v="27862736"/>
    <m/>
    <n v="8"/>
    <m/>
    <n v="80111607"/>
    <x v="370"/>
  </r>
  <r>
    <s v="01_087"/>
    <n v="84"/>
    <s v="Inversión"/>
    <s v="01_087 Prestar servicios profesionales jurídicos en la Dirección de Prevención, Promoción y Atención a Usuarios del Transporte, apoyando la vigilancia preventiva frente a los sujetos vigilados "/>
    <s v="Prestar servicios profesionales jurídicos en la Dirección de Prevención, Promoción y Atención a Usuarios del Transporte, apoyando la vigilancia preventiva frente a los sujetos vigilados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para la Protección de Usuarios del Sector Transporte. /Dirección de Prevención, Promoción y Atención a Usuarios del Sector Transporte"/>
    <x v="0"/>
    <n v="528"/>
    <s v="LAURA JULIANA RAMIREZ DIAZ "/>
    <x v="2"/>
    <m/>
    <m/>
    <s v="Profesional IV"/>
    <n v="4618314"/>
    <n v="36946512"/>
    <m/>
    <n v="8"/>
    <m/>
    <m/>
    <x v="371"/>
  </r>
  <r>
    <s v="02_277"/>
    <n v="388"/>
    <s v="Inversión"/>
    <s v="02_277 Prestar servicios de apoyo a la gestión juridico en la Superintendencia de Tránsito y Transporte Terrestre, apoyando  la proyección de actos administrativos relacionados con la gestión de expedientes según el modelo integrado de gestión."/>
    <s v="Prestar servicios de apoyo a la gestión juridico en la Superintendencia de Tránsito y Transporte Terrestre, apoyando  la proyección de actos administrativos relacionados con la gestión de expedientes según el modelo integrado de gest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ALEJANDRO DAVID SALAZAR PERTUZ"/>
    <x v="1"/>
    <s v="Profesional I"/>
    <n v="3127000"/>
    <s v="Tecnólogo III"/>
    <n v="3158270"/>
    <n v="25266160"/>
    <m/>
    <n v="8"/>
    <m/>
    <n v="80111607"/>
    <x v="372"/>
  </r>
  <r>
    <s v="02_278"/>
    <n v="389"/>
    <s v="Inversión"/>
    <s v="02_278 Prestar servicios de apoyo a la gestión en la Superintendencia Delegada de Tránsito y Transporte Terrestre, brindando acompañamiento en lo relacionado con la gestión, producción y control de los expedientes administrativos, de acuerdo con el modelo integrado de gestión, los lineamientos institucionales y la normativa aplicable."/>
    <s v="Prestar servicios de apoyo a la gestión en la Superintendencia Delegada de Tránsito y Transporte Terrestre, brindando acompañamiento en lo relacionado con la gestión, producción y control de los expedientes administrativos, de acuerdo con el modelo integrado de gestión, los lineamientos institucionales y la normativa aplicable."/>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José Gabriel de Silvestri Lourduy"/>
    <x v="1"/>
    <s v="Tecnólogo I"/>
    <n v="2618200"/>
    <s v="Tecnólogo III"/>
    <n v="3158270"/>
    <n v="25266160"/>
    <m/>
    <n v="8"/>
    <m/>
    <s v="80111601_x000a_80111604"/>
    <x v="373"/>
  </r>
  <r>
    <s v="02_279"/>
    <n v="390"/>
    <s v="Inversión"/>
    <s v="02_279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s v="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272"/>
    <s v="Cristian Germán Osorio "/>
    <x v="1"/>
    <s v="Técnico II"/>
    <n v="2363800"/>
    <s v="Técnico I"/>
    <n v="2434714"/>
    <n v="19477712"/>
    <m/>
    <n v="8"/>
    <m/>
    <s v="80111601_x000a_80111604"/>
    <x v="374"/>
  </r>
  <r>
    <s v="02_280"/>
    <n v="391"/>
    <s v="Inversión"/>
    <s v="02_280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s v="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302"/>
    <s v="SANDRA PATRICIA MUÑOZ GALEANO"/>
    <x v="1"/>
    <s v="Técnico II"/>
    <n v="2363800"/>
    <s v=" Técnico I "/>
    <n v="2434714"/>
    <n v="19477712"/>
    <m/>
    <n v="8"/>
    <m/>
    <s v="80111601_x000a_80111604"/>
    <x v="375"/>
  </r>
  <r>
    <s v="02_284"/>
    <n v="393"/>
    <s v="Inversión"/>
    <s v="02_284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s v="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295"/>
    <s v="JUAN SEBASTIAN MARIN ORDOÑEZ"/>
    <x v="1"/>
    <s v="Bachiller II"/>
    <n v="1876200"/>
    <s v=" Técnico I "/>
    <n v="2434714"/>
    <n v="19477712"/>
    <m/>
    <n v="8"/>
    <m/>
    <s v="80111601_x000a_80111604"/>
    <x v="376"/>
  </r>
  <r>
    <s v="02_015"/>
    <n v="128"/>
    <s v="Inversión"/>
    <s v="02_015 Prestar servicios profesionales especializados de caracter jurídico en la Dirección de investigaciones de la Delegatura para la Protección de Usuarios del Sector Transporte en la elaboración y revisión de actuaciones administrativas relacionadas con la protección de los derechos de los usuarios del sector transporte."/>
    <s v="Prestar servicios profesionales especializados de caracter jurídico en la Dirección de investigaciones de la Delegatura para la Protección de Usuarios del Sector Transporte en la elaboración y revisión de actuaciones administrativas relacionadas con la protección de los derechos de los usuarios del sector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s v=" "/>
    <s v="Luis Manuel Mercado Freyle"/>
    <x v="2"/>
    <s v="Experto I"/>
    <n v="8861600"/>
    <s v="Especializado V"/>
    <n v="9127448"/>
    <n v="73019584"/>
    <m/>
    <n v="8"/>
    <m/>
    <n v="80111607"/>
    <x v="377"/>
  </r>
  <r>
    <s v="02_016"/>
    <n v="129"/>
    <s v="Inversión"/>
    <s v="02_016 Prestar servicios de apoyo a la gestión para la digitalización, organización y registro de las PQRSDF asignadas por la Dirección de Investigaciones para la Protección de Usuarios del Sector Transporte, conforme a los lineamientos institucionales."/>
    <s v="Prestar servicios de apoyo a la gestión para la digitalización, organización y registro de las PQRSDF asignadas por la Dirección de Investigaciones para la Protección de Usuarios del Sector Transporte, conforme a los lineamientos i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n v="66"/>
    <s v="DIEGO ARMANDO FUNETES NIÑO"/>
    <x v="2"/>
    <s v="Técnico I"/>
    <n v="1992800"/>
    <s v=" Técnico I "/>
    <n v="2434714"/>
    <n v="19477712"/>
    <m/>
    <n v="8"/>
    <m/>
    <n v="80111601"/>
    <x v="378"/>
  </r>
  <r>
    <s v="02_240"/>
    <n v="351"/>
    <s v="Inversión"/>
    <s v="02_240 Prestar servicios jurídicos profesionales en la Dirección de Promoción y Prevención de Puertos apoyando actividades de supervisión subjetiva a los vigilados a nivel nacional para el mejoramiento de las actividades misionales de inspección, vigilancia y control en aspectos comerciales y/o societarios."/>
    <s v="Prestar servicios jurídicos profesionales en la Dirección de Promoción y Prevención de Puertos apoyando actividades de supervisión subjetiva a los vigilados a nivel nacional para el mejoramiento de las actividades misionales de inspección, vigilancia y control en aspectos comerciales y/o societari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1"/>
    <s v="JULIAN EDUARDO SANDOVAL PARRA"/>
    <x v="2"/>
    <s v=" Profesional V "/>
    <n v="5056200"/>
    <s v=" Profesional V "/>
    <n v="5207886"/>
    <n v="41663088"/>
    <m/>
    <n v="8"/>
    <m/>
    <n v="80111607"/>
    <x v="379"/>
  </r>
  <r>
    <s v="02_258"/>
    <n v="369"/>
    <s v="Inversión"/>
    <s v="02_258 Prestar servicios de apoyo a la gestión en la Dirección de Promoción y Prevención de Puertos, apoyando las actividades de gestión documental respecto de la información aportada por los vigilados en el marco de las estrategias previstas para la vigencia 2026."/>
    <s v="Prestar servicios de apoyo a la gestión en la Dirección de Promoción y Prevención de Puertos, apoyando las actividades de gestión documental respecto de la información aportada por los vigilados en el marco de las estrategias previstas para la vigencia 2026."/>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s v="Nuevo"/>
    <s v="ANDRES CAMILO CARRILLO ROJAS"/>
    <x v="2"/>
    <s v=" Técnico I "/>
    <n v="1992800"/>
    <s v=" Bachiller I "/>
    <n v="2150000"/>
    <n v="15050000"/>
    <m/>
    <n v="7"/>
    <m/>
    <n v="80111601"/>
    <x v="380"/>
  </r>
  <r>
    <s v="02_246"/>
    <n v="357"/>
    <s v="Inversión"/>
    <s v="02_246 Prestar servicios juridícos profesionales en la Dirección de Promoción y Prevención de Puertos apoyando el trámite de denuncias e incidentes  fluviales y las acciones tendientes a actualizar el universo de vigilados."/>
    <s v="Prestar servicios juridícos profesionales en la Dirección de Promoción y Prevención de Puertos apoyando el trámite de denuncias e incidentes  fluviales y las acciones tendientes a actualizar el universo de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59"/>
    <s v="DIANA CAROLINA JARABA CATRILLO"/>
    <x v="2"/>
    <s v=" Profesional I "/>
    <n v="3127000"/>
    <s v=" Profesional I "/>
    <n v="3220810"/>
    <n v="25766480"/>
    <m/>
    <n v="8"/>
    <m/>
    <n v="80111607"/>
    <x v="381"/>
  </r>
  <r>
    <s v="01_026"/>
    <n v="24"/>
    <s v="Inversión"/>
    <s v="01_026 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_x000a_ "/>
    <s v="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_x000a_ "/>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rupo Interno de Trabajo de Notificaciones"/>
    <x v="0"/>
    <n v="93"/>
    <s v="ALDAHIR BELTRAN MESA"/>
    <x v="2"/>
    <s v=" Técnico I "/>
    <n v="1992800"/>
    <s v="Bachiller I"/>
    <n v="2150000"/>
    <n v="15050000"/>
    <m/>
    <n v="7"/>
    <m/>
    <m/>
    <x v="382"/>
  </r>
  <r>
    <s v="03_122"/>
    <n v="615"/>
    <s v="Funcionamiento"/>
    <s v="03_122 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
    <s v="Prestar servicios profesionales especializados a la Oficina Asesora Jurídica de la Superintendencia de Transporte, representando a la Entidad en los procesos extrajudiciales, judiciales, administrativos y disciplinarios que le sean asignados, asi como en los tramites  y actuaciones administrativas requeridas."/>
    <m/>
    <m/>
    <m/>
    <m/>
    <s v="Contratación Directa"/>
    <x v="0"/>
    <s v=" "/>
    <s v=" "/>
    <s v=" "/>
    <s v="A-02-02-02-008-002"/>
    <s v="SERVICIOS JURÍDICOS Y CONTABLES"/>
    <s v="Ofinica Asesora Juridica"/>
    <x v="0"/>
    <s v="Nuevo"/>
    <s v="MARIA ALEJANDRA GARCIA CARDOSO "/>
    <x v="2"/>
    <s v=" Especializado IV "/>
    <n v="7738000"/>
    <s v="Especializado IV"/>
    <n v="7970140"/>
    <n v="63761120"/>
    <m/>
    <n v="8"/>
    <m/>
    <n v="80111607"/>
    <x v="383"/>
  </r>
  <r>
    <s v="03_119"/>
    <n v="612"/>
    <s v="Funcionamiento"/>
    <s v="03_119 Prestar servicios profesionales a la Oficina Asesora Jurídica para la elaboración, revisión y respuesta de PQRSDF y de los tramites que le sean asignados, garantizando el cumplimiento del marco normativo vigente y  los lineamientos institucionales."/>
    <s v="Prestar servicios profesionales a la Oficina Asesora Jurídica para la elaboración, revisión y respuesta de PQRSDF y de los tramites que le sean asignados, garantizando el cumplimiento del marco normativo vigente y  los lineamientos institucionales."/>
    <m/>
    <m/>
    <m/>
    <m/>
    <s v="Contratación Directa"/>
    <x v="0"/>
    <s v=" "/>
    <s v=" "/>
    <s v=" "/>
    <s v="A-02-02-02-008-002"/>
    <s v="SERVICIOS JURÍDICOS Y CONTABLES"/>
    <s v="Ofinica Asesora Juridica"/>
    <x v="0"/>
    <n v="178"/>
    <s v="ANDRES FELIPE MUÑOZ "/>
    <x v="2"/>
    <s v=" Profesional III "/>
    <n v="3752400"/>
    <s v="Profesional III"/>
    <n v="3864972"/>
    <n v="30919776"/>
    <m/>
    <n v="8"/>
    <m/>
    <n v="80111607"/>
    <x v="384"/>
  </r>
  <r>
    <s v="02_263"/>
    <n v="374"/>
    <s v="Inversión"/>
    <s v="02_263 Prestar servicios profesionales a la Oficina Asesora Jurídica, realizando las actuaciones administrativas tendientes a la actualización y seguimiento de los procesos administrativos, judiciales, extrajudiciales y PQRSDF de la Oficina. "/>
    <s v="Prestar servicios profesionales a la Oficina Asesora Jurídica, realizando las actuaciones administrativas tendientes a la actualización y seguimiento de los procesos administrativos, judiciales, extrajudiciales y PQRSDF de la Oficina. "/>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Ofinica Asesora Juridica"/>
    <x v="0"/>
    <n v="72"/>
    <s v="LAURA VIRGINIA CAICEDO "/>
    <x v="2"/>
    <s v="Técnico I"/>
    <n v="1992800"/>
    <s v=" Profesional I "/>
    <n v="3220810"/>
    <n v="25766480"/>
    <m/>
    <n v="8"/>
    <m/>
    <n v="80111601"/>
    <x v="385"/>
  </r>
  <r>
    <s v="03_112"/>
    <n v="606"/>
    <s v="Funcionamiento"/>
    <s v="03_112 Prestar servicios profesionales especializados a la Oficina Asesora Jurídica en el análisis contable y financiero de las empresas vigiladas, aplicando procedimientos administrativos y criterios técnicos para evaluar estados financieros, indicadores de solvencia y planes de recuperación."/>
    <s v="Prestar servicios profesionales especializados a la Oficina Asesora Jurídica en el análisis contable y financiero de las empresas vigiladas, aplicando procedimientos administrativos y criterios técnicos para evaluar estados financieros, indicadores de solvencia y planes de recuperación."/>
    <m/>
    <m/>
    <m/>
    <m/>
    <s v="Contratación Directa"/>
    <x v="0"/>
    <s v=" "/>
    <s v=" "/>
    <s v=" "/>
    <s v="A-02-02-02-008-002"/>
    <s v="SERVICIOS JURÍDICOS Y CONTABLES"/>
    <s v="Ofinica Asesora Juridica"/>
    <x v="0"/>
    <n v="165"/>
    <s v="ALBERTO REDONDO MEZA "/>
    <x v="2"/>
    <s v=" Especializado II "/>
    <n v="6497800"/>
    <s v=" Especializado II "/>
    <n v="6692734"/>
    <n v="40156404"/>
    <m/>
    <n v="6"/>
    <m/>
    <n v="80111605"/>
    <x v="386"/>
  </r>
  <r>
    <s v="03_090"/>
    <n v="585"/>
    <s v="Funcionamiento"/>
    <s v="03_090 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
    <s v="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
    <m/>
    <m/>
    <m/>
    <m/>
    <s v="Contratación Directa"/>
    <x v="0"/>
    <s v=" "/>
    <s v=" "/>
    <s v=" "/>
    <s v="A-02-02-02-008-003"/>
    <s v="SERVICIOS PROFESIONALES, CIENTÍFICOS Y TÉCNICOS (EXCEPTO LOS SERVICIOS DE INVESTIGACION, URBANISMO, JURÍDICOS Y DE CONTABILIDAD)"/>
    <s v="Grupo Interno de Trabajo de Notificaciones"/>
    <x v="0"/>
    <n v="600"/>
    <s v="JUAN FELIPE GONZALEZ CALDERON"/>
    <x v="2"/>
    <s v="Profesional I"/>
    <n v="3127000"/>
    <s v=" Profesional I "/>
    <n v="3220810"/>
    <n v="25766480"/>
    <m/>
    <n v="8"/>
    <m/>
    <m/>
    <x v="387"/>
  </r>
  <r>
    <s v="03_087"/>
    <n v="582"/>
    <s v="Funcionamiento"/>
    <s v="03_087 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_x000a_ "/>
    <s v="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_x000a_ "/>
    <m/>
    <m/>
    <m/>
    <m/>
    <s v="Contratación Directa"/>
    <x v="0"/>
    <s v=" "/>
    <s v=" "/>
    <s v=" "/>
    <s v="A-02-02-02-008-005"/>
    <s v="SERVICIOS DE SOPORTE"/>
    <s v="Grupo Interno de Trabajo de Notificaciones"/>
    <x v="0"/>
    <n v="86"/>
    <s v="DAYANA PAOLA CHARRIS MENDOZA"/>
    <x v="2"/>
    <s v="Bachiller II"/>
    <n v="1876200"/>
    <s v="Bachiller I"/>
    <n v="2150000"/>
    <n v="15050000"/>
    <m/>
    <n v="7"/>
    <m/>
    <m/>
    <x v="388"/>
  </r>
  <r>
    <s v="03_116"/>
    <n v="610"/>
    <s v="Funcionamiento"/>
    <s v="03_116 Prestar servicios profesionales especializados  al Grupo de Arbitraje, Conciliación y Amigable Composición del sector infraestructura y transporte de la Superintendencia de Transporte, adelantando los tramites conciliatorios y administrativos  que le sean asignados. "/>
    <s v="Prestar servicios profesionales especializados  al Grupo de Arbitraje, Conciliación y Amigable Composición del sector infraestructura y transporte de la Superintendencia de Transporte, adelantando los tramites conciliatorios y administrativos  que le sean asignados. "/>
    <m/>
    <m/>
    <m/>
    <m/>
    <s v="Contratación Directa"/>
    <x v="0"/>
    <s v=" "/>
    <s v=" "/>
    <s v=" "/>
    <s v="A-02-02-02-008-002"/>
    <s v="SERVICIOS JURÍDICOS Y CONTABLES"/>
    <s v="Ofinica Asesora Juridica"/>
    <x v="0"/>
    <n v="179"/>
    <s v="JULIO ERNESTO NOBLES "/>
    <x v="2"/>
    <s v=" Especializado II "/>
    <n v="6497800"/>
    <s v=" Especializado II "/>
    <n v="6692734"/>
    <n v="53541872"/>
    <m/>
    <n v="8"/>
    <m/>
    <n v="80111607"/>
    <x v="389"/>
  </r>
  <r>
    <s v="02_361"/>
    <n v="464"/>
    <s v="Inversión"/>
    <s v="02_361 Prestar servicios profesionales especializados en la Dirección de Promoción y Prevención de Tránsito y Transporte Terrestre, realizando acciones de supervisión dirigidas a los Organismos de Apoyo al Tránsito, con el fin de fortalecer el cumplimiento de la normatividad del sector."/>
    <s v="Prestar servicios profesionales especializados en la Dirección de Promoción y Prevención de Tránsito y Transporte Terrestre, realizando acciones de supervisión dirigidas a los Organismos de Apoyo al Tránsito, con el fin de fortalecer el cumplimiento de la normatividad del secto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75"/>
    <s v="JUAN DANIEL HERNANDEZ MORA"/>
    <x v="2"/>
    <s v=" Especializado I "/>
    <n v="5851200"/>
    <s v=" Especializado I "/>
    <n v="6026736"/>
    <n v="48213888"/>
    <m/>
    <n v="8"/>
    <m/>
    <n v="80111607"/>
    <x v="390"/>
  </r>
  <r>
    <s v="02_369"/>
    <n v="472"/>
    <s v="Inversión"/>
    <s v="02_369 Prestar servicios profesionales en la Dirección de Promoción y Prevención de Tránsito y Transporte Terrestre, en la verificación de la información financiera y contable reportada por los vigilados para su posterior consolidación y análisis en la base de datos."/>
    <s v="Prestar servicios profesionales en la Dirección de Promoción y Prevención de Tránsito y Transporte Terrestre, en la verificación de la información financiera y contable reportada por los vigilados para su posterior consolidación y análisis en la base de dat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2"/>
    <s v="CRISTIAN JEYMAR ACOSTA OBANDO"/>
    <x v="2"/>
    <s v="Profesional II"/>
    <n v="3381400"/>
    <s v="Profesional III"/>
    <n v="3864972"/>
    <n v="30919776"/>
    <m/>
    <n v="8"/>
    <m/>
    <n v="80111605"/>
    <x v="391"/>
  </r>
  <r>
    <s v="02_373"/>
    <n v="476"/>
    <s v="Inversión"/>
    <s v="02_373 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
    <s v="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6"/>
    <s v="Laura Daniela Torres"/>
    <x v="2"/>
    <s v="Profesional II"/>
    <n v="3381400"/>
    <s v=" Especializado I "/>
    <n v="6026736"/>
    <n v="48213888"/>
    <m/>
    <n v="8"/>
    <m/>
    <n v="80111605"/>
    <x v="392"/>
  </r>
  <r>
    <s v="03_113"/>
    <n v="607"/>
    <s v="Funcionamiento"/>
    <s v="03_113 Prestar servicios profesionales como experto a la Oficina Asesora Jurídica, en la elaboración y revisión de documentos juridicos y trámites administrativos, así como en el acompañamiento en los diferentes Comités que le sean asignados. "/>
    <s v="Prestar servicios profesionales como experto a la Oficina Asesora Jurídica, en la elaboración y revisión de documentos juridicos y trámites administrativos, así como en el acompañamiento en los diferentes Comités que le sean asignados. "/>
    <m/>
    <m/>
    <m/>
    <m/>
    <s v="Contratación Directa"/>
    <x v="0"/>
    <s v=" "/>
    <s v=" "/>
    <s v=" "/>
    <s v="A-02-02-02-008-002"/>
    <s v="SERVICIOS JURÍDICOS Y CONTABLES"/>
    <s v="Ofinica Asesora Juridica"/>
    <x v="0"/>
    <n v="166"/>
    <s v="ALEE PEREZ PIERRE ALEXANDER"/>
    <x v="2"/>
    <s v=" Experto III "/>
    <n v="13660962"/>
    <s v=" Experto III "/>
    <n v="14070791"/>
    <n v="84424746"/>
    <m/>
    <n v="6"/>
    <m/>
    <n v="80111607"/>
    <x v="393"/>
  </r>
  <r>
    <s v="01_027"/>
    <n v="25"/>
    <s v="Inversión"/>
    <s v="01_027 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s v="Prestar servicios de apoyo a la gestión a la Dirección Administrativa y al Grupo Interno de trabajo de Notificaciones para el desarrollo de actividades operativas, técnicas y administrativas orientadas a la gestión integral del trámite de notificaciones y comunicaciones oficiales, el manejo de base de datos, aplicativos institucionales y apoyo al archivo documental, conforme a los lineamientos de la Entidad"/>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rupo Interno de Trabajo de Notificaciones"/>
    <x v="0"/>
    <n v="594"/>
    <s v="DIANA YINETH VASQUEZ"/>
    <x v="2"/>
    <s v=" Técnico I "/>
    <n v="1992800"/>
    <s v=" Técnico I "/>
    <n v="2434714"/>
    <n v="19477712"/>
    <m/>
    <n v="8"/>
    <m/>
    <m/>
    <x v="394"/>
  </r>
  <r>
    <s v="02_264"/>
    <n v="375"/>
    <s v="Inversión"/>
    <s v="02_264 Prestar servicios de apoyo a la gestión documental de la Oficina Asesora Jurídica, mediante la organización, clasificación, conservación y actualización de los expedientes físicos y digitales, garantizando el cumplimiento de las normas de archivo."/>
    <s v="Prestar servicios de apoyo a la gestión documental de la Oficina Asesora Jurídica, mediante la organización, clasificación, conservación y actualización de los expedientes físicos y digitales, garantizando el cumplimiento de las normas de archivo."/>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Ofinica Asesora Juridica"/>
    <x v="0"/>
    <n v="73"/>
    <s v="DANIEL MAURICIO PARRA VALBUENA"/>
    <x v="2"/>
    <s v=" Tecnólogo III "/>
    <n v="3127000"/>
    <s v=" Tecnólogo III "/>
    <n v="3158270"/>
    <n v="25266160"/>
    <m/>
    <n v="8"/>
    <m/>
    <n v="80111601"/>
    <x v="395"/>
  </r>
  <r>
    <s v="02_032"/>
    <n v="145"/>
    <s v="Inversión"/>
    <s v="02_032 Prestación de servicios profesionales para la Superintendencia de Transporte, con el objetivo de informar y divulgar a los usuarios sobre los distintos modos de transporte en las regiones asignadas."/>
    <s v="Prestación de servicios profesionales para la Superintendencia de Transporte, con el objetivo de informar y divulgar a los usuarios sobre los distintos modos de transporte en las regiones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DEILY LUZ PION GUZMAN"/>
    <x v="2"/>
    <s v="  Profesional IV  "/>
    <n v="4483800"/>
    <s v="Profesional III"/>
    <n v="4148840"/>
    <n v="33190720"/>
    <m/>
    <n v="8"/>
    <m/>
    <s v="80111601; 80111604; 80111605; 80111607; 80111616"/>
    <x v="396"/>
  </r>
  <r>
    <s v="02_156"/>
    <n v="269"/>
    <s v="Inversión"/>
    <s v="02_15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URO ECHEVERRI MANTILLA"/>
    <x v="2"/>
    <s v="  Profesional IV  "/>
    <n v="4483800"/>
    <s v="Profesional IV"/>
    <n v="4618314"/>
    <n v="36946512"/>
    <m/>
    <n v="8"/>
    <m/>
    <s v="80111601; 80111604; 80111605; 80111607; 80111616"/>
    <x v="397"/>
  </r>
  <r>
    <s v="02_142"/>
    <n v="255"/>
    <s v="Inversión"/>
    <s v="02_14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RISTIAN FELIPE MARTINEZ GALINDEZ"/>
    <x v="2"/>
    <s v="  Profesional IV  "/>
    <n v="4483800"/>
    <s v="Profesional IV"/>
    <n v="4618314"/>
    <n v="36946512"/>
    <m/>
    <n v="8"/>
    <m/>
    <s v="80111601; 80111604; 80111605; 80111607; 80111616"/>
    <x v="398"/>
  </r>
  <r>
    <s v="02_120"/>
    <n v="233"/>
    <s v="Inversión"/>
    <s v="02_12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HOLGUIN MARCILLO ANGELA DANIELA"/>
    <x v="2"/>
    <s v="  Profesional IV  "/>
    <n v="4483800"/>
    <s v="Profesional IV"/>
    <n v="4618314"/>
    <n v="36946512"/>
    <m/>
    <n v="8"/>
    <m/>
    <s v="80111601; 80111604; 80111605; 80111607; 80111616"/>
    <x v="399"/>
  </r>
  <r>
    <s v="02_121"/>
    <n v="234"/>
    <s v="Inversión"/>
    <s v="02_12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OTES GÁMEZ MADELEY ELENA "/>
    <x v="2"/>
    <s v="  Profesional IV  "/>
    <n v="4483800"/>
    <s v="Profesional IV"/>
    <n v="4618314"/>
    <n v="36946512"/>
    <m/>
    <n v="8"/>
    <m/>
    <s v="80111601; 80111604; 80111605; 80111607; 80111616"/>
    <x v="400"/>
  </r>
  <r>
    <s v="02_123"/>
    <n v="236"/>
    <s v="Inversión"/>
    <s v="02_12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PRADO RIVAS KAROL JACOB"/>
    <x v="2"/>
    <s v="  Profesional IV  "/>
    <n v="4483800"/>
    <s v="Profesional IV"/>
    <n v="4618314"/>
    <n v="36946512"/>
    <m/>
    <n v="8"/>
    <m/>
    <s v="80111601; 80111604; 80111605; 80111607; 80111616"/>
    <x v="401"/>
  </r>
  <r>
    <s v="02_113"/>
    <n v="226"/>
    <s v="Inversión"/>
    <s v="02_11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BELTRAN CARDOZO LOANA"/>
    <x v="2"/>
    <s v="  Profesional IV  "/>
    <n v="4483800"/>
    <s v="Profesional IV"/>
    <n v="4618314"/>
    <n v="36946512"/>
    <m/>
    <n v="8"/>
    <m/>
    <s v="80111601; 80111604; 80111605; 80111607; 80111616"/>
    <x v="402"/>
  </r>
  <r>
    <s v="02_114"/>
    <n v="227"/>
    <s v="Inversión"/>
    <s v="02_11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SEGURA RUIZ CRISTIAN MAURICIO"/>
    <x v="2"/>
    <s v="  Profesional IV  "/>
    <n v="4483800"/>
    <s v="Profesional IV"/>
    <n v="4618314"/>
    <n v="36946512"/>
    <m/>
    <n v="8"/>
    <m/>
    <s v="80111601; 80111604; 80111605; 80111607; 80111616"/>
    <x v="403"/>
  </r>
  <r>
    <s v="02_116"/>
    <n v="229"/>
    <s v="Inversión"/>
    <s v="02_11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NOSALVA COLMENARES KEVIN JOSÉ"/>
    <x v="2"/>
    <s v="  Profesional IV  "/>
    <n v="4483800"/>
    <s v="Profesional IV"/>
    <n v="4618314"/>
    <n v="36946512"/>
    <m/>
    <n v="8"/>
    <m/>
    <s v="80111601; 80111604; 80111605; 80111607; 80111616"/>
    <x v="404"/>
  </r>
  <r>
    <s v="01_039"/>
    <n v="37"/>
    <s v="Inversión"/>
    <s v="01_039 Prestar servicios profesionales  como experto a la Oficina Asesora de Planeación, mediante la revisión, seguimiento y consolidación de las actividades relacionadas con la gestión de riesgos, incluyendo la implementación de controles y la generación de información estratégica que permita fortalecer la gestión institucional, en cumplimiento del MIPG."/>
    <s v="Prestar servicios profesionales  como experto a la Oficina Asesora de Planeación, mediante la revisión, seguimiento y consolidación de las actividades relacionadas con la gestión de riesgos, incluyendo la implementación de controles y la generación de información estratégica que permita fortalecer la gestión institucional, en cumplimiento del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797"/>
    <s v="LUCIA BOHORQUEZ"/>
    <x v="2"/>
    <s v=" Experto IV "/>
    <n v="14841632"/>
    <s v=" Experto IV "/>
    <n v="15286881"/>
    <n v="122295048"/>
    <m/>
    <n v="8"/>
    <m/>
    <n v="80111605"/>
    <x v="405"/>
  </r>
  <r>
    <s v="03_067"/>
    <n v="563"/>
    <s v="Funcionamiento"/>
    <s v="03_067 Prestar servicios profesionales al Grupo Interno de Trabajo de Gestión Contractual, orientados al desarrollo y ejecución de actividades operativas, de trámite y de preparación de documentos en las distintas etapas de los procesos de contratación de la Entidad."/>
    <s v="Prestar servicios profesionales al Grupo Interno de Trabajo de Gestión Contractual, orientados al desarrollo y ejecución de actividades operativas, de trámite y de preparación de documentos en las distintas etapas de los procesos de contratación de la Entidad."/>
    <m/>
    <m/>
    <m/>
    <m/>
    <s v="Contratación Directa"/>
    <x v="0"/>
    <s v=" "/>
    <s v=" "/>
    <s v=" "/>
    <s v="A-02-02-02-008-003"/>
    <s v="SERVICIOS PROFESIONALES, CIENTÍFICOS Y TÉCNICOS (EXCEPTO LOS SERVICIOS DE INVESTIGACION, URBANISMO, JURÍDICOS Y DE CONTABILIDAD)"/>
    <s v="GIT de Gestión Contractual"/>
    <x v="0"/>
    <n v="615"/>
    <s v="KEVIN ANDRÉS KLINGER CANDELO"/>
    <x v="0"/>
    <s v=" Profesional II"/>
    <n v="3381400"/>
    <s v="Profesional II"/>
    <n v="3482842"/>
    <n v="27862736"/>
    <m/>
    <n v="8"/>
    <m/>
    <n v="80111607"/>
    <x v="406"/>
  </r>
  <r>
    <s v="01_045"/>
    <n v="43"/>
    <s v="Inversión"/>
    <s v="01_045 Prestar servicios profesionales especializados a la Oficina Asesora de Planeación  para apoyar las acciones del Oficial de Cumplimiento, orientadas a la supervisión, seguimiento y fortalecimiento de la política integral de riesgos, así como del SARLAFT y el Programa de Transparencia y Ética Empresarial ."/>
    <s v="Prestar servicios profesionales especializados a la Oficina Asesora de Planeación  para apoyar las acciones del Oficial de Cumplimiento, orientadas a la supervisión, seguimiento y fortalecimiento de la política integral de riesgos, así como del SARLAFT y el Programa de Transparencia y Ética Empresarial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10"/>
    <s v="JUAN CARLOS SAENZ"/>
    <x v="2"/>
    <s v="Profesional V"/>
    <n v="5056200"/>
    <s v="Especializado IV"/>
    <n v="7970140"/>
    <n v="63761120"/>
    <m/>
    <n v="8"/>
    <m/>
    <n v="80111601"/>
    <x v="407"/>
  </r>
  <r>
    <s v="01_036"/>
    <n v="34"/>
    <s v="Inversión"/>
    <s v="01_036 Prestar servicios profesionales especializados a la Oficina Asesora de Planeación, elaborando las gestiones necesarias  para la implementación y seguimiento de la política integral de riesgos, incluyendo el SARLAFT y los programas de transparencia y ética empresarial, garantizando el cumplimiento de los lineamientos institucionales y normativos aplicables."/>
    <s v="Prestar servicios profesionales especializados a la Oficina Asesora de Planeación, elaborando las gestiones necesarias  para la implementación y seguimiento de la política integral de riesgos, incluyendo el SARLAFT y los programas de transparencia y ética empresarial, garantizando el cumplimiento de los lineamientos institucionales y normativos aplicable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795"/>
    <s v="PAULA VIVIAN TAPIAS"/>
    <x v="2"/>
    <s v=" Especializado III "/>
    <n v="7144400"/>
    <s v=" Especializado III "/>
    <n v="7358732"/>
    <n v="58869856"/>
    <m/>
    <n v="8"/>
    <m/>
    <n v="80111607"/>
    <x v="408"/>
  </r>
  <r>
    <s v="01_034"/>
    <n v="32"/>
    <s v="Inversión"/>
    <s v="01_034 Prestar servicios de apoyo a la gestión a través de la interpretación en Lengua de Señas Colombiana (LSC), garantizando el acceso a la información y la participación de ciudadanos con discapacidad auditiva en los canales oficiales, espacios de interacción ciudadana y la página web de la Superintendencia de Transporte."/>
    <s v="Prestar servicios de apoyo a la gestión a través de la interpretación en Lengua de Señas Colombiana (LSC), garantizando el acceso a la información y la participación de ciudadanos con discapacidad auditiva en los canales oficiales, espacios de interacción ciudadana y la página web de la Superintendencia de Transporte."/>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n v="105"/>
    <s v="MARIA PAULA MARTÍNEZ"/>
    <x v="1"/>
    <s v=" Tecnólogo III "/>
    <n v="3127000"/>
    <s v=" Tecnólogo III "/>
    <n v="3158270"/>
    <n v="25266160"/>
    <m/>
    <n v="8"/>
    <m/>
    <n v="80111601"/>
    <x v="409"/>
  </r>
  <r>
    <s v="03_109"/>
    <n v="603"/>
    <s v="Funcionamiento"/>
    <s v="03_109 Prestar servicios profesionales como experto a la Oficina Asesora Jurídica, adelantando actuaciones frente a empresas sometidas a control y aplicando el procedimiento administrativo vigente, así como realizando la elaboración y revisión de documentos juridicos. "/>
    <s v="Prestar servicios profesionales como experto a la Oficina Asesora Jurídica, adelantando actuaciones frente a empresas sometidas a control y aplicando el procedimiento administrativo vigente, así como realizando la elaboración y revisión de documentos juridicos. "/>
    <m/>
    <m/>
    <m/>
    <m/>
    <s v="Contratación Directa"/>
    <x v="0"/>
    <s v=" "/>
    <s v=" "/>
    <s v=" "/>
    <s v="A-02-02-02-008-002"/>
    <s v="SERVICIOS JURÍDICOS Y CONTABLES"/>
    <s v="Ofinica Asesora Juridica"/>
    <x v="0"/>
    <n v="162"/>
    <s v="ALVARO GUTIERREZ BOTERO"/>
    <x v="2"/>
    <s v=" Experto III "/>
    <n v="13660962"/>
    <s v=" Experto III "/>
    <n v="14070791"/>
    <n v="84424746"/>
    <m/>
    <n v="6"/>
    <m/>
    <n v="80111607"/>
    <x v="410"/>
  </r>
  <r>
    <s v="02_372"/>
    <n v="475"/>
    <s v="Inversión"/>
    <s v="02_372 Prestar servicios profesionales en la Dirección de Promoción y Prevención de Tránsito y Transporte Terrestre, analizando y caracterizando la información contable y financiera reportada por los vigilados, para identificar posibles riesgos."/>
    <s v="Prestar servicios profesionales en la Dirección de Promoción y Prevención de Tránsito y Transporte Terrestre, analizando y caracterizando la información contable y financiera reportada por los vigilados, para identificar posibles riesg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5"/>
    <s v="Yolanda Rodriguez Sanchez"/>
    <x v="2"/>
    <s v="Profesional III"/>
    <n v="3752400"/>
    <s v=" Profesional IV "/>
    <n v="4618314"/>
    <n v="36946512"/>
    <m/>
    <n v="8"/>
    <m/>
    <n v="80111605"/>
    <x v="411"/>
  </r>
  <r>
    <s v="02_376"/>
    <n v="479"/>
    <s v="Inversión"/>
    <s v="02_376 Prestar servicios de apoyo a la gestión en la Dirección de Promoción y Prevención de Tránsito y Transporte Terrestre, en el proceso de conciliación de los datos financieros reportados por los sujetos vigilados."/>
    <s v="Prestar servicios de apoyo a la gestión en la Dirección de Promoción y Prevención de Tránsito y Transporte Terrestre, en el proceso de conciliación de los datos financieros reportados por los sujetos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9"/>
    <s v="Johana Lorena Vasquez Rivero"/>
    <x v="2"/>
    <s v="Técnico II"/>
    <n v="2363800"/>
    <s v=" Técnico I "/>
    <n v="2434714"/>
    <n v="19477712"/>
    <m/>
    <n v="8"/>
    <m/>
    <n v="80111604"/>
    <x v="412"/>
  </r>
  <r>
    <s v="02_378"/>
    <n v="481"/>
    <s v="Inversión"/>
    <s v="02_378 Prestar servicios profesionales especializados en la Dirección de Promoción y Prevención de Tránsito y Transporte Terrestre,  en el análisis de la información objetiva reportada por los vigilados."/>
    <s v="Prestar servicios profesionales especializados en la Dirección de Promoción y Prevención de Tránsito y Transporte Terrestre,  en el análisis de la información objetiva reportada por los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s v=" "/>
    <s v="Juan Lyons Muskus"/>
    <x v="2"/>
    <s v=" Especializado I "/>
    <n v="5851200"/>
    <s v=" Especializado I "/>
    <n v="6026736"/>
    <n v="48213888"/>
    <m/>
    <n v="8"/>
    <m/>
    <n v="80111607"/>
    <x v="413"/>
  </r>
  <r>
    <s v="02_379"/>
    <n v="482"/>
    <s v="Inversión"/>
    <s v="02_379 Prestar servicios profesionales especializados en la Dirección de Promoción y Prevención de Tránsito y Transporte Terrestre,  en el análisis de la información objetiva reportada por los vigilados."/>
    <s v="Prestar servicios profesionales especializados en la Dirección de Promoción y Prevención de Tránsito y Transporte Terrestre,  en el análisis de la información objetiva reportada por los vigila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s v=" "/>
    <s v="Yolanda Sagbini"/>
    <x v="2"/>
    <s v=" Especializado I "/>
    <n v="5851200"/>
    <s v=" Especializado I "/>
    <n v="6026736"/>
    <n v="48213888"/>
    <m/>
    <n v="8"/>
    <m/>
    <n v="80111614"/>
    <x v="414"/>
  </r>
  <r>
    <s v="02_196"/>
    <n v="309"/>
    <s v="Inversión"/>
    <s v="02_196 Prestar servicios profesionales especializados para apoyar a la Dirección de Investigaciones de Concesiones e Infraestructura, brindando acompañamiento jurídico en la elaboración, sustanciación y tramitación de las actuaciones administrativas que le sean asignadas."/>
    <s v="Prestar servicios profesionales especializados para apoyar a la Dirección de Investigaciones de Concesiones e Infraestructura, brindando acompañamiento jurídico en la elaboración, sustanciación y tramitación de las actuaciones administrativas que le sean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n v="183"/>
    <s v="ALFONSO MARIO BONETH GARCÍA"/>
    <x v="2"/>
    <s v="Profesional V"/>
    <n v="5056200"/>
    <s v="Especializado V"/>
    <n v="9127448"/>
    <n v="73019584"/>
    <m/>
    <n v="8"/>
    <m/>
    <n v="80111607"/>
    <x v="415"/>
  </r>
  <r>
    <s v="02_202"/>
    <n v="315"/>
    <s v="Inversión"/>
    <s v="02_202 Prestar servicios profesionales contribuyendo a la articulación jurídica entre el Despacho del Superintendente Delegado de Concesiones e Infraestructura y la Dirección de Investigaciones de Concesiones e Infraestructura, para garantizar la correcta elaboración, formulación y proyección de actos administrativos y demás documentos jurídicos"/>
    <s v="Prestar servicios profesionales contribuyendo a la articulación jurídica entre el Despacho del Superintendente Delegado de Concesiones e Infraestructura y la Dirección de Investigaciones de Concesiones e Infraestructura, para garantizar la correcta elaboración, formulación y proyección de actos administrativos y demás documentos jurídic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m/>
    <s v="REYES CAMILO OÑATE BERDUGO"/>
    <x v="2"/>
    <m/>
    <m/>
    <s v="Profesional V"/>
    <n v="5207886"/>
    <n v="41663088"/>
    <m/>
    <n v="8"/>
    <m/>
    <n v="80111607"/>
    <x v="416"/>
  </r>
  <r>
    <s v="02_201"/>
    <n v="314"/>
    <s v="Inversión"/>
    <s v="02_201 Prestar servicios profesionales contribuyendo a la articulación jurídica entre el Despacho del Superintendente Delegado de Concesiones e Infraestructura y la Dirección de Investigaciones de Concesiones e Infraestrutura, para garantizar la correcta elaboración, formulación y proyección de actos administrativos y demás documentos jurídicos."/>
    <s v="Prestar servicios profesionales especializados contribuyendo a la articulación jurídica entre el Despacho del Superintendente Delegado de Concesiones e Infraestructura y la Dirección de Investigaciones de Concesiones e Infraestrutura, para garantizar la correcta elaboración, formulación y proyección de actos administrativos y demás documentos jurídic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m/>
    <s v="MARÍA ROSA URBINA COTES"/>
    <x v="2"/>
    <m/>
    <m/>
    <s v="Profesional V"/>
    <n v="5207886"/>
    <n v="41663088"/>
    <m/>
    <n v="8"/>
    <m/>
    <n v="80111607"/>
    <x v="417"/>
  </r>
  <r>
    <s v="01_093"/>
    <n v="90"/>
    <s v="Inversión"/>
    <s v="01_093 Prestar servicios profesionales en la OTIC para apoyar el análisis, configuración, pruebas y puesta en operación de funcionalidades del Sistema de Gestión Documental, orientadas a la integración de información y al fortalecimiento de los procesos de legalidad en el sector transporte."/>
    <s v="Prestar servicios profesionales en la OTIC para apoyar el análisis, configuración, pruebas y puesta en operación de funcionalidades del Sistema de Gestión Documental, orientadas a la integración de información y al fortalecimiento de los procesos de legalidad en el sector transporte."/>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Carlos Ricaurte"/>
    <x v="2"/>
    <m/>
    <m/>
    <s v="Especializado IV"/>
    <n v="7970140"/>
    <n v="63761120"/>
    <m/>
    <n v="8"/>
    <m/>
    <m/>
    <x v="418"/>
  </r>
  <r>
    <s v="01_012"/>
    <n v="12"/>
    <s v="Inversión"/>
    <s v="01_012 Prestar servicios de apoyo a la gestión en el GIT de Gestión Documental, en la ejecución de actividades relacionadas con la clasificación y organización de los documentos y expedientes, en cumplimiento de las disposiciones normativas internas y externas en materia de gestión documental."/>
    <s v="Prestar servicios de apoyo a la gestión en el GIT de Gestión Documental, en la ejecución de actividades relacionadas con la clasificación y organización de los documentos y expedientes, en cumplimiento de las disposiciones normativas internas y externas en materia de gestión documental."/>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m/>
    <s v="Karen Milena Hernández"/>
    <x v="2"/>
    <m/>
    <m/>
    <s v="Tecnólogo I"/>
    <n v="2696746"/>
    <n v="19686245.800000001"/>
    <m/>
    <n v="7.3"/>
    <m/>
    <m/>
    <x v="419"/>
  </r>
  <r>
    <s v="01_092"/>
    <n v="89"/>
    <s v="Inversión"/>
    <s v="01_092 Prestar servicios profesionales en la OTIC para apoyar el seguimiento y control de las soluciones tecnológicas institucionales, definiendo lineamientos de arquitectura, criterios de selección tecnológica y su alineación con los objetivos estratégicos de la Superintendencia de Transporte."/>
    <s v="Prestar servicios profesionales en la OTIC para apoyar el seguimiento y control de las soluciones tecnológicas institucionales, definiendo lineamientos de arquitectura, criterios de selección tecnológica y su alineación con los objetivos estratégicos de la Superintendencia de Transporte."/>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RAFAEL SIERRA"/>
    <x v="2"/>
    <m/>
    <m/>
    <s v="Especializado IV"/>
    <n v="7970140"/>
    <n v="63761120"/>
    <m/>
    <n v="8"/>
    <m/>
    <m/>
    <x v="420"/>
  </r>
  <r>
    <s v="02_184"/>
    <n v="297"/>
    <s v="Inversión"/>
    <s v="02_184 Prestar sus servicios profesionales jurídicos para apoyar la gestión legal y contractual relacionadas con los componentes tecnológicos de la Superintendencia de Transporte, en el marco de sus funciones y de conformidad con la normativa vigente."/>
    <s v="Prestar sus servicios profesionales jurídicos para apoyar la gestión legal y contractual relacionadas con los componentes tecnológicos de la Superintendencia de Transporte, en el marco de sus funciones y de conformidad con la normativa vigente."/>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Despacho Superintendente de Transporte - líneas estratégicas"/>
    <x v="0"/>
    <n v="772"/>
    <s v="CRISTIAN ALEXANDER ACOSTA"/>
    <x v="1"/>
    <m/>
    <m/>
    <s v=" Experto IV "/>
    <n v="15286881"/>
    <n v="122295048"/>
    <m/>
    <n v="8"/>
    <m/>
    <m/>
    <x v="421"/>
  </r>
  <r>
    <s v="03_049"/>
    <n v="545"/>
    <s v="Funcionamiento"/>
    <s v="03_049 Prestar servicios profesionales al Grupo Interno de Trabajo de Comunicaciones de la Superintendencia de Transporte, en la elaboración, diseño y desarrollo de piezas gráficas y digitales de la entidad. "/>
    <s v="Prestar servicios profesionales al Grupo Interno de Trabajo de Comunicaciones de la Superintendencia de Transporte, en la elaboración, diseño y desarrollo de piezas gráficas y digitales de la entidad. "/>
    <m/>
    <m/>
    <m/>
    <m/>
    <s v="Contratación Directa"/>
    <x v="0"/>
    <s v=" "/>
    <s v=" "/>
    <s v=" "/>
    <s v="A-02-02-02-008-003"/>
    <s v="SERVICIOS PROFESIONALES, CIENTÍFICOS Y TÉCNICOS (EXCEPTO LOS SERVICIOS DE INVESTIGACION, URBANISMO, JURÍDICOS Y DE CONTABILIDAD)"/>
    <s v="GIT de Comunicaciones"/>
    <x v="0"/>
    <n v="139"/>
    <s v="VELASQUEZ SALAZAR MARIANA"/>
    <x v="2"/>
    <s v="Profesional I"/>
    <n v="3127000"/>
    <s v=" Profesional I "/>
    <n v="3220810"/>
    <n v="25766480"/>
    <m/>
    <n v="8"/>
    <m/>
    <n v="80111619"/>
    <x v="422"/>
  </r>
  <r>
    <s v="02_285"/>
    <n v="394"/>
    <s v="Inversión"/>
    <s v="02_285 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s v="Prestar servicios de apoyo a la gestión en la Superintendencia Delegada de Tránsito y Transporte Terrestre, realizando la valoración, gestión y tramite de los expedientes que se produzcan en razón de las acciones adelantadas por la dependencia de conformidad con el modelo integrado de gestio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299"/>
    <s v="Camila Pastor Bulla"/>
    <x v="2"/>
    <s v="Técnico I"/>
    <n v="1992800"/>
    <s v=" Técnico I "/>
    <n v="2434714"/>
    <n v="19477712"/>
    <m/>
    <n v="8"/>
    <m/>
    <s v="80111601_x000a_80111604"/>
    <x v="423"/>
  </r>
  <r>
    <s v="02_286"/>
    <n v="395"/>
    <s v="Inversión"/>
    <s v="02_286 Prestar servicios de apoyo a la gestión en la Superintendencia Delegada de Tránsito y Transporte Terrestre, para la organización de los expedientes generados con ocasión de las actuaciones administrativas a su cargo, conforme al modelo integrado de gestión."/>
    <s v="Prestar servicios de apoyo a la gestión en la Superintendencia Delegada de Tránsito y Transporte Terrestre, para la organización de los expedientes generados con ocasión de las actuaciones administrativas a su cargo, conforme al modelo integrado de gest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765"/>
    <s v="Yury Andrea Varon"/>
    <x v="2"/>
    <s v="Bachiller II"/>
    <n v="1876200"/>
    <s v="Bachiller I"/>
    <n v="2150000"/>
    <n v="15050000"/>
    <m/>
    <n v="7"/>
    <m/>
    <n v="80111601"/>
    <x v="424"/>
  </r>
  <r>
    <s v="02_287"/>
    <n v="396"/>
    <s v="Inversión"/>
    <s v="02_287 Prestar servicios de apoyo a la gestión en la Superintendencia Delegada de Tránsito y Transporte Terrestre, para la organización de los expedientes generados con ocasión de las actuaciones administrativas a su cargo, conforme al modelo integrado de gestión."/>
    <s v="Prestar servicios de apoyo a la gestión en la Superintendencia Delegada de Tránsito y Transporte Terrestre, para la organización de los expedientes generados con ocasión de las actuaciones administrativas a su cargo, conforme al modelo integrado de gest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290"/>
    <s v="Juan Fernando Mera"/>
    <x v="2"/>
    <s v="Bachiller II"/>
    <n v="1876200"/>
    <s v="Bachiller I"/>
    <n v="2150000"/>
    <n v="15050000"/>
    <m/>
    <n v="7"/>
    <m/>
    <n v="80111601"/>
    <x v="425"/>
  </r>
  <r>
    <s v="02_288"/>
    <n v="397"/>
    <s v="Inversión"/>
    <s v="02_288 Prestar servicios de apoyo a la gestión en la Superintendencia Delegada de Tránsito y Transporte Terrestre, para la organización de los expedientes generados con ocasión de las actuaciones administrativas a su cargo, conforme al modelo integrado de gestión."/>
    <s v="Prestar servicios de apoyo a la gestión en la Superintendencia Delegada de Tránsito y Transporte Terrestre, para la organización de los expedientes generados con ocasión de las actuaciones administrativas a su cargo, conforme al modelo integrado de gestión."/>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n v="296"/>
    <s v="Martha Patricia Castañeda"/>
    <x v="2"/>
    <s v="Bachiller II"/>
    <n v="1876200"/>
    <s v="Bachiller I"/>
    <n v="2150000"/>
    <n v="15050000"/>
    <m/>
    <n v="7"/>
    <m/>
    <n v="80111601"/>
    <x v="426"/>
  </r>
  <r>
    <s v="01_073"/>
    <n v="71"/>
    <s v="Inversión"/>
    <s v="01_073 Prestar servicios profesionales en la OTIC para apoyar el análisis, diseño, desarrollo, pruebas y puesta en operación de soluciones de software orientadas a la integración e interoperabilidad de datos del sector transporte, garantizando su adecuado uso y sostenibilidad."/>
    <s v="Prestar servicios profesionales en la OTIC para apoyar el análisis, diseño, desarrollo, pruebas y puesta en operación de soluciones de software orientadas a la integración e interoperabilidad de datos del sector transporte, garantizando su adecuado uso y sostenibilidad."/>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DANIEL EDUARDO IREGUI MAYORGA"/>
    <x v="2"/>
    <m/>
    <m/>
    <s v="Especializado III"/>
    <n v="7358732"/>
    <n v="51511124"/>
    <m/>
    <n v="7"/>
    <m/>
    <m/>
    <x v="427"/>
  </r>
  <r>
    <s v="02_270"/>
    <n v="381"/>
    <s v="Inversión"/>
    <s v="02_270 Prestar servicios profesionales en la Delegatura de Transito y Transporte Terrestre, proyectando los actos requeridos en la investigaciones administrativas sancionatorias"/>
    <s v="Prestar servicios profesionales en la Delegatura de Transito y Transporte Terrestre, proyectando los actos requeridos en la investigaciones administrativas sancionatori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CESAR ALEJANDRO CANO MENDOZA"/>
    <x v="1"/>
    <s v="Profesional II"/>
    <n v="3381400"/>
    <s v="Profesional IV"/>
    <n v="4618314"/>
    <n v="36946512"/>
    <m/>
    <n v="8"/>
    <m/>
    <n v="80111607"/>
    <x v="428"/>
  </r>
  <r>
    <s v="02_199"/>
    <n v="312"/>
    <s v="Inversión"/>
    <s v="02_199 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
    <s v="Prestar servicios profesionales especializados contribuyendo a la articulación jurídica entre el Despacho del Superintendente Delegado de Concesiones e Infraestructura y sus Direcciones, para garantizar la correcta elaboración, formulación y proyección de actos administrativos y demás documentos jurídic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de Concesiones e Infraestructura"/>
    <x v="0"/>
    <n v="793"/>
    <s v="INGRID LICETH CRISTANCHO HUERTAS"/>
    <x v="1"/>
    <s v="Especializado II"/>
    <n v="6497800"/>
    <s v="Especializado II"/>
    <n v="6692734"/>
    <n v="53541872"/>
    <m/>
    <n v="8"/>
    <m/>
    <n v="80111607"/>
    <x v="429"/>
  </r>
  <r>
    <s v="03_032"/>
    <n v="529"/>
    <s v="Funcionamiento"/>
    <s v="03_032 Prestar servicios profesionales en el Grupo de Análisis y Gestión del Recaudo de la Dirección Financiera de la Superintendencia de Transporte, realizando llamadas y enviando correos para lograr el cobro persuasivo de las obligaciones a favor de la Entidad"/>
    <s v="Prestar servicios profesionales en el Grupo de Análisis y Gestión del Recaudo de la Dirección Financiera de la Superintendencia de Transporte, realizando llamadas y enviando correos para lograr el cobro persuasivo de las obligaciones a favor de la Entidad"/>
    <m/>
    <m/>
    <m/>
    <m/>
    <s v="Contratación Directa"/>
    <x v="0"/>
    <s v=" "/>
    <s v=" "/>
    <s v=" "/>
    <s v="A-02-02-02-008-002"/>
    <s v="SERVICIOS JURÍDICOS Y CONTABLES"/>
    <s v="Dirección Financiera"/>
    <x v="0"/>
    <n v="24"/>
    <s v="ELINA ALEXANDRA ORDOÑEZ LARA"/>
    <x v="1"/>
    <s v="Bachiller II"/>
    <n v="1876200"/>
    <s v="Profesional I"/>
    <n v="3220810"/>
    <n v="25766480"/>
    <m/>
    <n v="8"/>
    <m/>
    <n v="80111601"/>
    <x v="430"/>
  </r>
  <r>
    <s v="02_009"/>
    <n v="122"/>
    <s v="Inversión"/>
    <s v="02_009 Prestar servicios de apoyo a la gestión para la digitalización, organización y archivo de las PQRSDF de la Dirección de Investigaciones de Protección a Usuarios del Sector Transporte, conforme a los lineamientos institucionales."/>
    <s v="Prestar servicios de apoyo a la gestión para la digitalización, organización y archivo de las PQRSDF de la Dirección de Investigaciones de Protección a Usuarios del Sector Transporte, conforme a los lineamientos i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investigaciones "/>
    <x v="0"/>
    <n v="67"/>
    <s v="LESLY DARIANA UBATE CORTES"/>
    <x v="2"/>
    <s v="Bachiller II"/>
    <n v="1876200"/>
    <s v="Bachiller I"/>
    <n v="2150000"/>
    <n v="15050000"/>
    <m/>
    <n v="7"/>
    <m/>
    <n v="80111601"/>
    <x v="431"/>
  </r>
  <r>
    <s v="03_102"/>
    <n v="597"/>
    <s v="Funcionamiento"/>
    <s v="03_102 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
    <s v="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
    <m/>
    <m/>
    <m/>
    <m/>
    <s v="Contratación Directa"/>
    <x v="0"/>
    <s v=" "/>
    <s v=" "/>
    <s v=" "/>
    <s v="A-02-02-02-008-002"/>
    <s v="SERVICIOS JURÍDICOS Y CONTABLES"/>
    <s v="Ofinica Asesora Juridica"/>
    <x v="0"/>
    <n v="156"/>
    <s v="MARIBEL MARTINEZ VEGA"/>
    <x v="1"/>
    <s v=" Experto II "/>
    <n v="10621200"/>
    <s v="Especializado V"/>
    <n v="9127448"/>
    <n v="73019584"/>
    <m/>
    <n v="8"/>
    <m/>
    <n v="80111607"/>
    <x v="432"/>
  </r>
  <r>
    <s v="02_146"/>
    <n v="259"/>
    <s v="Inversión"/>
    <s v="02_14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SERGIO LEANDRO CASTAÑO ZULUAGA"/>
    <x v="3"/>
    <s v="  Profesional IV  "/>
    <n v="4483800"/>
    <s v="Profesional IV"/>
    <n v="4618314"/>
    <n v="36946512"/>
    <m/>
    <n v="8"/>
    <m/>
    <s v="80111601; 80111604; 80111605; 80111607; 80111616"/>
    <x v="433"/>
  </r>
  <r>
    <s v="02_147"/>
    <n v="260"/>
    <s v="Inversión"/>
    <s v="02_14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HECTOR JAVIER ORTEGA ZAMBRANO"/>
    <x v="3"/>
    <s v="  Profesional IV  "/>
    <n v="4483800"/>
    <s v="Profesional IV"/>
    <n v="4618314"/>
    <n v="36946512"/>
    <m/>
    <n v="8"/>
    <m/>
    <s v="80111601; 80111604; 80111605; 80111607; 80111616"/>
    <x v="434"/>
  </r>
  <r>
    <s v="02_135"/>
    <n v="248"/>
    <s v="Inversión"/>
    <s v="02_13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ROSSELIN TERESA ACOSTA PEREZ"/>
    <x v="3"/>
    <s v="  Profesional IV  "/>
    <n v="4483800"/>
    <s v="Profesional IV"/>
    <n v="4618314"/>
    <n v="36946512"/>
    <m/>
    <n v="8"/>
    <m/>
    <s v="80111601; 80111604; 80111605; 80111607; 80111616"/>
    <x v="435"/>
  </r>
  <r>
    <s v="02_150"/>
    <n v="263"/>
    <s v="Inversión"/>
    <s v="02_15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RIA FABIANA FRANCO MAY"/>
    <x v="3"/>
    <s v="  Profesional IV  "/>
    <n v="4483800"/>
    <s v="Profesional IV"/>
    <n v="4618314"/>
    <n v="36946512"/>
    <m/>
    <n v="8"/>
    <m/>
    <s v="80111601; 80111604; 80111605; 80111607; 80111616"/>
    <x v="436"/>
  </r>
  <r>
    <s v="02_153"/>
    <n v="266"/>
    <s v="Inversión"/>
    <s v="02_15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TAPIA ARIZA ANGEL ANTONIO"/>
    <x v="3"/>
    <s v="  Profesional IV  "/>
    <n v="4483800"/>
    <s v="Profesional IV"/>
    <n v="4618314"/>
    <n v="36946512"/>
    <m/>
    <n v="8"/>
    <m/>
    <s v="80111601; 80111604; 80111605; 80111607; 80111616"/>
    <x v="437"/>
  </r>
  <r>
    <s v="02_176"/>
    <n v="289"/>
    <s v="Inversión"/>
    <s v="02_17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ZA VARGAS ADRIANA SOFIA"/>
    <x v="3"/>
    <s v="  Profesional IV  "/>
    <n v="4483800"/>
    <s v="Profesional IV"/>
    <n v="4618314"/>
    <n v="36946512"/>
    <m/>
    <n v="8"/>
    <m/>
    <s v="80111601; 80111604; 80111605; 80111607; 80111616"/>
    <x v="438"/>
  </r>
  <r>
    <s v="02_152"/>
    <n v="265"/>
    <s v="Inversión"/>
    <s v="02_15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BEZA VILLALOBOS GASPAR "/>
    <x v="3"/>
    <s v="  Profesional IV  "/>
    <n v="4483800"/>
    <s v="Profesional IV"/>
    <n v="4618314"/>
    <n v="36946512"/>
    <m/>
    <n v="8"/>
    <m/>
    <s v="80111601; 80111604; 80111605; 80111607; 80111616"/>
    <x v="439"/>
  </r>
  <r>
    <s v="01_024"/>
    <n v="23"/>
    <s v="Inversión"/>
    <s v="01_024 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 "/>
    <s v="Prestar servicios de apoyo a la gestión en el Grupo Interno de Trabajo de Notificaciones realizando las actividades operativas y tecnológicas necesarias para el desarrollo integral del proceso de notificaciones, conforme a los lineamientos vigentes para la administración y custodia del archivo de gestión. "/>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rupo Interno de Trabajo de Notificaciones"/>
    <x v="0"/>
    <n v="84"/>
    <s v="CESAR AGUSTO GONZALEZ COMBITA "/>
    <x v="2"/>
    <s v="Bachiller II"/>
    <n v="1876200"/>
    <s v="Tecnologo III"/>
    <n v="3158670"/>
    <n v="25269360"/>
    <m/>
    <n v="8"/>
    <m/>
    <m/>
    <x v="440"/>
  </r>
  <r>
    <s v="01_003"/>
    <n v="4"/>
    <s v="Inversión"/>
    <s v="01_003 Prestar servicios profesionales especializados en la Delegatura de Puertos, realizando acompañamiento en las actividades que deben desarrollarse para la publicación y puesta en funcionamiento del Repositorio Portuario, con el fin de lograr una eficiente y efectiva comunicación con las entidades del sector transporte y los sujetos objeto de supervisión."/>
    <s v="Prestar servicios profesionales especializados en la Delegatura de Puertos, realizando acompañamiento en las actividades que deben desarrollarse para la publicación y puesta en funcionamiento del Repositorio Portuario, con el fin de lograr una eficiente y efectiva comunicación con las entidades del sector transporte y los sujetos objeto de supervisión."/>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de Puertos"/>
    <x v="0"/>
    <n v="370"/>
    <s v="Jose Luis Rincón Pinzon"/>
    <x v="2"/>
    <s v=" Experto I "/>
    <n v="8861600"/>
    <s v="Especializado V"/>
    <n v="9127448"/>
    <n v="73019584"/>
    <m/>
    <n v="8"/>
    <m/>
    <n v="80111614"/>
    <x v="441"/>
  </r>
  <r>
    <s v="01_005"/>
    <n v="6"/>
    <s v="Inversión"/>
    <s v="01_005 Prestar servicios profesionales como experto jurídico en la Delegatura de Puertos, apoyando la sustanciación de procesos en segunda instancia y el desarrollo de temas estratégicos relacionados con la actividad portuaria, su infraestructura, servicios conexos y la cadena logística, en el marco de las funciones de vigilancia, inspección y control que ejerce la entidad"/>
    <s v="Prestar servicios profesionales como experto jurídico en la Delegatura de Puertos, apoyando la sustanciación de procesos en segunda instancia y el desarrollo de temas estratégicos relacionados con la actividad portuaria, su infraestructura, servicios conexos y la cadena logística, en el marco de las funciones de vigilancia, inspección y control que ejerce la entidad"/>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de Puertos"/>
    <x v="0"/>
    <m/>
    <s v="Ernesto Ortiz Diaz Julio"/>
    <x v="2"/>
    <m/>
    <m/>
    <s v="Experto IV"/>
    <n v="15286881"/>
    <n v="122295048"/>
    <m/>
    <n v="8"/>
    <m/>
    <n v="80111614"/>
    <x v="442"/>
  </r>
  <r>
    <s v="02_003"/>
    <n v="116"/>
    <s v="Inversión"/>
    <s v="02_003 Prestar servicios profesionales como experto en la Delegatura de Puertos, brindando acompañamiento jurídico, en temas relacionados con la actividad portuaria, su infraestructura, servicios conexos, y en la cadena logística portuaria, de los sujetos objeto de vigilancia, inspección y control. "/>
    <s v="Prestar servicios profesionales como experto en la Delegatura de Puertos, brindando acompañamiento jurídico, en temas relacionados con la actividad portuaria, su infraestructura, servicios conexos, y en la cadena logística portuaria, de los sujetos objeto de vigilancia, inspección y control. "/>
    <m/>
    <m/>
    <m/>
    <m/>
    <s v="Contratación Directa"/>
    <x v="2"/>
    <s v="Fortalecimiento a la supervisión integral a los vigilados a nivel nacional"/>
    <s v="Servicio de supervisión en el cumplimiento de los requisitos en el sector transporte"/>
    <s v="Realizar acciones de auditoria y control"/>
    <s v="C-2410-0600-3-51102D-2410002-02"/>
    <s v="ADQUIS. DE BYS - SERVICIO DE SUPERVISIÓN EN EL CUMPLIMIENTO DE LOS REQUISITOS EN EL SECTOR TRANSPORTE - FORTALECIMIENTO A LA SUPERVISIÓN INTEGRAL A LOS VIGILADOS A NIVEL  NACIONAL"/>
    <s v="Delegatura de Puertos"/>
    <x v="0"/>
    <n v="750"/>
    <s v=" Juan Carlos Rodriguez Muñoz "/>
    <x v="2"/>
    <s v=" Experto IV  "/>
    <n v="14841632"/>
    <s v="Experto IV"/>
    <n v="15286881"/>
    <n v="122295048"/>
    <m/>
    <n v="8"/>
    <m/>
    <n v="80111607"/>
    <x v="443"/>
  </r>
  <r>
    <s v="01_002"/>
    <n v="3"/>
    <s v="Inversión"/>
    <s v="01_002 Prestar servicios profesionales especializados en Despacho de la Delegatura de Puertos, brindando acompañamiento en el análisis y verificación de las disposiciones técnicas contables aplicables a los sujetos supervisados en cumplimiento del Sistema Sarlaft, y de las Políticas de Gestión requeridas."/>
    <s v="Prestar servicios profesionales especializados en Despacho de la Delegatura de Puertos, brindando acompañamiento en el análisis y verificación de las disposiciones técnicas contables aplicables a los sujetos supervisados en cumplimiento del Sistema Sarlaft, y de las Políticas de Gestión requeri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de Puertos"/>
    <x v="0"/>
    <m/>
    <s v="Yalena Maria Maldonado Maziri"/>
    <x v="2"/>
    <s v="Experto I"/>
    <n v="8861600"/>
    <s v="Especializado V"/>
    <n v="9127448"/>
    <n v="73019584"/>
    <m/>
    <n v="8"/>
    <m/>
    <m/>
    <x v="444"/>
  </r>
  <r>
    <s v="03_104"/>
    <n v="599"/>
    <s v="Funcionamiento"/>
    <s v="03_104 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
    <s v="Prestar servicios profesionales especializados a la Oficina Asesora Jurídica, mediante la representación judicial y extrajudicial de la Entidad y la gestión especializada de los trámites administrativos asignados, desarrollando las actuaciones procesales, diligencias y análisis jurídicos requeridos para la defensa y salvaguarda de los intereses institucionales, en estricto cumplimiento del marco normativo aplicable y de las directrices emitidas por la Oficina Asesora Jurídica"/>
    <m/>
    <m/>
    <m/>
    <m/>
    <s v="Contratación Directa"/>
    <x v="0"/>
    <s v=" "/>
    <s v=" "/>
    <s v=" "/>
    <s v="A-02-02-02-008-002"/>
    <s v="SERVICIOS JURÍDICOS Y CONTABLES"/>
    <s v="Ofinica Asesora Juridica"/>
    <x v="0"/>
    <n v="158"/>
    <s v="HAIVER LOPEZ LOPEZ"/>
    <x v="1"/>
    <s v=" Especializado II "/>
    <n v="6497800"/>
    <s v="Especializado V"/>
    <n v="9127448"/>
    <n v="68455860"/>
    <m/>
    <n v="7.5"/>
    <m/>
    <n v="80111607"/>
    <x v="445"/>
  </r>
  <r>
    <s v="03_047"/>
    <n v="543"/>
    <s v="Funcionamiento"/>
    <s v="03_047 Prestar servicios profesionales al Grupo Interno de Trabajo de Comunicaciones de la Superintendencia de Transporte, en la realización de las estrategias de comunicaciones y gestión de redes sociales de la entidad."/>
    <s v="Prestar servicios profesionales al Grupo Interno de Trabajo de Comunicaciones de la Superintendencia de Transporte, en la realización de las estrategias de comunicaciones y gestión de redes sociales de la entidad."/>
    <m/>
    <m/>
    <m/>
    <m/>
    <s v="Contratación Directa"/>
    <x v="0"/>
    <s v=" "/>
    <s v=" "/>
    <s v=" "/>
    <s v="A-02-02-02-008-003"/>
    <s v="SERVICIOS PROFESIONALES, CIENTÍFICOS Y TÉCNICOS (EXCEPTO LOS SERVICIOS DE INVESTIGACION, URBANISMO, JURÍDICOS Y DE CONTABILIDAD)"/>
    <s v="GIT de Comunicaciones"/>
    <x v="0"/>
    <n v="137"/>
    <s v="GARCIA VARGAS CESAR AUGUSTO"/>
    <x v="3"/>
    <s v="Especializado IV"/>
    <n v="7738000"/>
    <s v="Especializado IV"/>
    <n v="7970140"/>
    <n v="63761120"/>
    <m/>
    <n v="8"/>
    <m/>
    <n v="80111619"/>
    <x v="446"/>
  </r>
  <r>
    <s v="02_014"/>
    <n v="127"/>
    <s v="Inversión"/>
    <s v="02_014 Prestar servicios profesionales jurídicos en la Dirección de Prevención, Promoción y Atención a Usuarios del Sector Transporte apoyando la vigilancia preventiva y las funciones de promoción frente a los vigilados."/>
    <s v="Prestar servicios profesionales jurídicos en la Dirección de Prevención, Promoción y Atención a Usuarios del Sector Transporte apoyando la vigilancia preventiva y las funciones de promoción frente a los vigilado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m/>
    <s v="Alicia Mercedes López"/>
    <x v="2"/>
    <s v="Especializado I"/>
    <n v="5851200"/>
    <s v=" Especializado I "/>
    <n v="6026736"/>
    <n v="48213888"/>
    <m/>
    <n v="8"/>
    <m/>
    <n v="80111607"/>
    <x v="447"/>
  </r>
  <r>
    <s v="01_016"/>
    <n v="15"/>
    <s v="Inversión"/>
    <s v="01_016 Prestar servicios profesionales en la Dirección Administrativa y el GIT de Gestión Documental para apoyar los procesos operativos, administrativos y técnicos en el fortalecimiento del Sistema de Gestión Documental Electrónico de Archivo"/>
    <s v="Prestar servicios profesionales en la Dirección Administrativa y el GIT de Gestión Documental para apoyar los procesos operativos, administrativos y técnicos en el fortalecimiento del Sistema de Gestión Documental Electrónico de Archivo"/>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n v="603"/>
    <s v="ROXANA CARDENAS MUÑOZ"/>
    <x v="2"/>
    <s v=" Especializado III "/>
    <n v="7144400"/>
    <s v="Especializado IV"/>
    <n v="7970140"/>
    <n v="63761120"/>
    <m/>
    <n v="8"/>
    <m/>
    <m/>
    <x v="448"/>
  </r>
  <r>
    <s v="02_274"/>
    <n v="385"/>
    <s v="Inversión"/>
    <s v="02_274  Prestar servicios profesionales en la Delegatura de Transito y Transporte Terrestre, proyectando los actos requeridos en la investigaciones administrativas sancionatorias."/>
    <s v="Prestar servicios profesionales en la Delegatura de Transito y Transporte Terrestre, proyectando los actos requeridos en la investigaciones administrativas sancionatori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Veronica Orozco Manjarres"/>
    <x v="1"/>
    <s v="Profesional II"/>
    <n v="3381400"/>
    <s v="Profesional IV"/>
    <n v="4618314"/>
    <n v="32328198"/>
    <m/>
    <n v="7"/>
    <m/>
    <n v="80111607"/>
    <x v="449"/>
  </r>
  <r>
    <s v="01_062"/>
    <n v="60"/>
    <s v="Inversión"/>
    <s v="01_062 Prestar servicios profesionales como experto en la OTIC para analizar y estructurar indicadores operativos a partir de datos confiables, apoyar la toma de decisiones estratégicas y fortalecer la supervisión de los sujetos vigilados de la Superintendencia de Transporte frente a los vigilados."/>
    <s v="Prestar servicios profesionales como experto en la OTIC para analizar y estructurar indicadores operativos a partir de datos confiables, apoyar la toma de decisiones estratégicas y fortalecer la supervisión de los sujetos vigilados de la Superintendencia de Transporte frente a los vigilado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19"/>
    <s v="NESTOR JAVIER VEGA ORTIZ"/>
    <x v="3"/>
    <s v=" Especializado IV "/>
    <n v="7738000"/>
    <s v="Experto I"/>
    <n v="10940248"/>
    <n v="76581736"/>
    <m/>
    <n v="7"/>
    <m/>
    <m/>
    <x v="450"/>
  </r>
  <r>
    <s v="02_327"/>
    <n v="430"/>
    <s v="Inversión"/>
    <s v="02_327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32"/>
    <s v="DANIELA ESPERANZA CABUYA PALACIOS"/>
    <x v="3"/>
    <s v="Profesional II"/>
    <n v="3381400"/>
    <s v=" Profesional II "/>
    <n v="3482842"/>
    <n v="27862736"/>
    <m/>
    <n v="8"/>
    <m/>
    <n v="80111607"/>
    <x v="451"/>
  </r>
  <r>
    <s v="02_330"/>
    <n v="433"/>
    <s v="Inversión"/>
    <s v="02_330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ANDREA CAROLINA BARON SANDOVAL"/>
    <x v="3"/>
    <s v=" Profesional II "/>
    <n v="3381400"/>
    <s v=" Profesional II "/>
    <n v="3482842"/>
    <n v="27862736"/>
    <m/>
    <n v="8"/>
    <m/>
    <n v="80111607"/>
    <x v="452"/>
  </r>
  <r>
    <s v="02_333"/>
    <n v="436"/>
    <s v="Inversión"/>
    <s v="02_333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48"/>
    <s v="JUANA GABRIELA GARZON"/>
    <x v="3"/>
    <s v="Profesional II"/>
    <n v="3381400"/>
    <s v=" Profesional II "/>
    <n v="3482842"/>
    <n v="27862736"/>
    <m/>
    <n v="8"/>
    <m/>
    <n v="80111607"/>
    <x v="453"/>
  </r>
  <r>
    <s v="02_140"/>
    <n v="253"/>
    <s v="Inversión"/>
    <s v="02_14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RIAS ÁVILA LORENZO HERNEY "/>
    <x v="3"/>
    <s v="  Profesional IV  "/>
    <n v="4483800"/>
    <s v="Profesional IV"/>
    <n v="4618314"/>
    <n v="36946512"/>
    <m/>
    <n v="8"/>
    <m/>
    <s v="80111601; 80111604; 80111605; 80111607; 80111616"/>
    <x v="454"/>
  </r>
  <r>
    <s v="02_148"/>
    <n v="261"/>
    <s v="Inversión"/>
    <s v="02_14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YORGA MENESES JOHANA ANDREA"/>
    <x v="3"/>
    <s v="  Profesional IV  "/>
    <n v="4483800"/>
    <s v="Profesional IV"/>
    <n v="4618314"/>
    <n v="36946512"/>
    <m/>
    <n v="8"/>
    <m/>
    <s v="80111601; 80111604; 80111605; 80111607; 80111616"/>
    <x v="455"/>
  </r>
  <r>
    <s v="02_149"/>
    <n v="262"/>
    <s v="Inversión"/>
    <s v="02_14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guirre paola Andrea"/>
    <x v="3"/>
    <s v="  Profesional IV  "/>
    <n v="4483800"/>
    <s v="Profesional IV"/>
    <n v="4618314"/>
    <n v="36946512"/>
    <m/>
    <n v="8"/>
    <m/>
    <s v="80111601; 80111604; 80111605; 80111607; 80111616"/>
    <x v="456"/>
  </r>
  <r>
    <s v="02_165"/>
    <n v="278"/>
    <s v="Inversión"/>
    <s v="02_16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DIAZ GUEVARA JUAN SEBASTIAN"/>
    <x v="3"/>
    <s v="  Profesional IV  "/>
    <n v="4483800"/>
    <s v="Profesional IV"/>
    <n v="4618314"/>
    <n v="36946512"/>
    <m/>
    <n v="8"/>
    <m/>
    <s v="80111601; 80111604; 80111605; 80111607; 80111616"/>
    <x v="457"/>
  </r>
  <r>
    <s v="02_170"/>
    <n v="283"/>
    <s v="Inversión"/>
    <s v="02_17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ZULUAGA RIOS CLARA INES"/>
    <x v="3"/>
    <s v="  Profesional IV  "/>
    <n v="4483800"/>
    <s v="Profesional IV"/>
    <n v="4618314"/>
    <n v="36946512"/>
    <m/>
    <n v="8"/>
    <m/>
    <s v="80111601; 80111604; 80111605; 80111607; 80111616"/>
    <x v="458"/>
  </r>
  <r>
    <s v="02_172"/>
    <n v="285"/>
    <s v="Inversión"/>
    <s v="02_17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FACUNDO YAGUE JHON DIDIER "/>
    <x v="3"/>
    <s v="  Profesional IV  "/>
    <n v="4483800"/>
    <s v="Profesional IV"/>
    <n v="4618314"/>
    <n v="36946512"/>
    <m/>
    <n v="8"/>
    <m/>
    <s v="80111601; 80111604; 80111605; 80111607; 80111616"/>
    <x v="459"/>
  </r>
  <r>
    <s v="02_132"/>
    <n v="245"/>
    <s v="Inversión"/>
    <s v="02_13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PICÓN ACOSTA ELISABETH"/>
    <x v="3"/>
    <s v="  Profesional IV  "/>
    <n v="4483800"/>
    <s v="Profesional IV"/>
    <n v="4618314"/>
    <n v="36946512"/>
    <m/>
    <n v="8"/>
    <m/>
    <s v="80111601; 80111604; 80111605; 80111607; 80111616"/>
    <x v="460"/>
  </r>
  <r>
    <s v="02_137"/>
    <n v="250"/>
    <s v="Inversión"/>
    <s v="02_13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RTINEZ PEDROZA VICTOR TADEO"/>
    <x v="3"/>
    <s v="  Profesional IV  "/>
    <n v="4483800"/>
    <s v="Profesional IV"/>
    <n v="4618314"/>
    <n v="36946512"/>
    <m/>
    <n v="8"/>
    <m/>
    <s v="80111601; 80111604; 80111605; 80111607; 80111616"/>
    <x v="461"/>
  </r>
  <r>
    <s v="01_061"/>
    <n v="59"/>
    <s v="Inversión"/>
    <s v="01_061 Prestar sus servicios profesionales especializados en la OTIC como DBA, gestionando, administrando, modelando y manteniendo las bases de datos institucionales, garantizando su seguridad, integridad, disponibilidad y rendimiento óptimo."/>
    <s v="Prestar sus servicios profesionales especializados en la OTIC como DBA, gestionando, administrando, modelando y manteniendo las bases de datos institucionales, garantizando su seguridad, integridad, disponibilidad y rendimiento óptimo."/>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58"/>
    <s v="GLORIA CARMENZA MORALES CRUZ"/>
    <x v="3"/>
    <s v=" Especializado IV "/>
    <n v="7738000"/>
    <s v="Especializado IV"/>
    <n v="7970140"/>
    <n v="63761120"/>
    <m/>
    <n v="8"/>
    <m/>
    <m/>
    <x v="462"/>
  </r>
  <r>
    <s v="01_028"/>
    <n v="26"/>
    <s v="Inversión"/>
    <s v="01_028 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
    <s v="Prestar servicios profesionales en el Grupo Interno de Trabajo de Notificaciones de la Superintendencia de Transporte, para adelantar la preparación, gestión y cierre de las actuaciones de notificación de los actos administrativos asignados, con registro y soporte en los aplicativos institucionales y en el gestor documental, conforme a la normatividad aplicable y a los procedimientos internos establecidos."/>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rupo Interno de Trabajo de Notificaciones"/>
    <x v="0"/>
    <n v="88"/>
    <s v="Luz Miriam Moreno"/>
    <x v="3"/>
    <s v="Profesional I"/>
    <n v="3127000"/>
    <s v=" Profesional I "/>
    <n v="3220810"/>
    <n v="25766480"/>
    <m/>
    <n v="8"/>
    <m/>
    <m/>
    <x v="463"/>
  </r>
  <r>
    <s v="01_023"/>
    <n v="22"/>
    <s v="Inversión"/>
    <s v="01_023 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_x000a_ "/>
    <s v="Prestar servicios de apoyo a la Gestión a la Dirección Administrativa y al Grupo Interno de Trabajo de Notificaciones para apoyar las actividades operativas  relacionadas con la gestión integral del trámite de notificaciones y comunicaciones oficiales, manejo de bases de datos, aplicativos institucionales y a la gestión documental asociada._x000a_ "/>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rupo Interno de Trabajo de Notificaciones"/>
    <x v="0"/>
    <n v="83"/>
    <s v="CAMILO MONCADA DIAZ"/>
    <x v="3"/>
    <s v="Bachiller II"/>
    <n v="1876200"/>
    <s v="Bachiller I"/>
    <n v="2150000"/>
    <n v="15050000"/>
    <m/>
    <n v="7"/>
    <m/>
    <m/>
    <x v="464"/>
  </r>
  <r>
    <s v="02_232"/>
    <n v="343"/>
    <s v="Inversión"/>
    <s v="02_232 Prestar servicios profesionales en la Dirección de Promoción y Prevención de Puertos apoyando las actividades relacionadas a la verificación de la operación portuaria, marítima y/o fluvial."/>
    <s v="Prestar servicios profesionales en la Dirección de Promoción y Prevención de Puertos apoyando las actividades relacionadas a la verificación de la operación portuaria, marítima y/o fluvi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legatura de Puertos"/>
    <x v="0"/>
    <n v="343"/>
    <s v="SIMON RONCANCIO LOPEZ"/>
    <x v="2"/>
    <s v=" Profesional I "/>
    <n v="3127000"/>
    <s v=" Profesional I "/>
    <n v="3220810"/>
    <n v="25766480"/>
    <m/>
    <n v="8"/>
    <m/>
    <n v="80111614"/>
    <x v="465"/>
  </r>
  <r>
    <s v="02_129"/>
    <n v="242"/>
    <s v="Inversión"/>
    <s v="02_12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Origua Romero Brayan Fernando"/>
    <x v="3"/>
    <s v="Profesional IV  "/>
    <n v="4483800"/>
    <s v="Profesional IV"/>
    <n v="4618314"/>
    <n v="36946512"/>
    <m/>
    <n v="8"/>
    <m/>
    <s v="80111601; 80111604; 80111605; 80111607; 80111616"/>
    <x v="466"/>
  </r>
  <r>
    <s v="02_380"/>
    <n v="483"/>
    <s v="Inversión"/>
    <s v="02_380 Prestar servicios profesionales en la Dirección de Promoción y Prevención de Tránsito y Transporte Terrestre, analizando la información objetiva reportada por los vigilados y apoyando la planeación estratégica y construcción de indicadores."/>
    <s v="Prestar servicios profesionales en la Dirección de Promoción y Prevención de Tránsito y Transporte Terrestre, analizando la información objetiva reportada por los vigilados y apoyando la planeación estratégica y construcción de indicador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327"/>
    <s v="Nicolas Arturo Castro Florez"/>
    <x v="3"/>
    <s v="Profesional II"/>
    <n v="3381400"/>
    <s v="Profesional III"/>
    <n v="3864972"/>
    <n v="30919776"/>
    <m/>
    <n v="8"/>
    <m/>
    <s v="80111621; 80111601"/>
    <x v="467"/>
  </r>
  <r>
    <s v="02_381"/>
    <n v="484"/>
    <s v="Inversión"/>
    <s v="02_381 Prestar servicios profesionales en la Dirección de Promoción y Prevención de Tránsito y Transporte Terrestre,  analizando la información reportada por los vigilados y realizando acciones de divulgación._x000a_"/>
    <s v="Prestar servicios profesionales en la Dirección de Promoción y Prevención de Tránsito y Transporte Terrestre,  analizando la información reportada por los vigilados y realizando acciones de divulgación._x000a_"/>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s v=" "/>
    <s v="Jamis Rocio Díaz"/>
    <x v="3"/>
    <s v="Profesional III"/>
    <n v="3752400"/>
    <s v="Profesional III"/>
    <n v="3864972"/>
    <n v="30919776"/>
    <m/>
    <n v="8"/>
    <m/>
    <n v="80111607"/>
    <x v="468"/>
  </r>
  <r>
    <n v="18"/>
    <n v="646"/>
    <s v="Funcionamiento"/>
    <s v="18 Entregar a título de arrendamiento un espacio físico para el funcionamiento del archivo de gestión y central de la Superintendencia de Transporte "/>
    <s v="Entregar a título de arrendamiento un espacio físico para el funcionamiento del archivo de gestión y central de la Superintendencia de Transporte "/>
    <s v="ENERO"/>
    <s v="ENERO"/>
    <n v="330"/>
    <s v="Días"/>
    <s v="Contratación Directa"/>
    <x v="0"/>
    <s v=" "/>
    <s v=" "/>
    <s v=" "/>
    <s v="A-02-02-02-007-002"/>
    <s v="SERVICIOS INMOBILIARIOS"/>
    <s v="Dirección Administrativa"/>
    <x v="1"/>
    <n v="599"/>
    <s v="GESTION INTELIGENTE DE PROCESOS SAS"/>
    <x v="3"/>
    <m/>
    <m/>
    <m/>
    <m/>
    <n v="800000000"/>
    <m/>
    <m/>
    <n v="334542220"/>
    <n v="80131502"/>
    <x v="469"/>
  </r>
  <r>
    <s v="01_088"/>
    <n v="85"/>
    <s v="Inversión"/>
    <s v="01_088 Prestar servicios profesionales como abogado a la Secretaría General, en la gestión de las actuaciones disciplinarias que le sean asignadas. "/>
    <s v="Prestar servicios profesionales como abogado a la Secretaría General, en la gestión de las actuaciones disciplinarias que le sean asignadas.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Grupo de Control Interno Disciplinario"/>
    <x v="0"/>
    <m/>
    <s v="GABRIEL ARDILA FUENTES"/>
    <x v="3"/>
    <m/>
    <m/>
    <s v="Profesional IV"/>
    <s v=" $   4.618.314,00"/>
    <n v="27709884"/>
    <m/>
    <n v="6"/>
    <m/>
    <n v="80111607"/>
    <x v="470"/>
  </r>
  <r>
    <n v="4"/>
    <n v="632"/>
    <s v="Inversión"/>
    <s v="04 Prestar servicios técnicos especializados en la Delegatura de Puertos apoyando la gestión de actividades en la validación de aspectos tecnológicos relacionados con la actividad portuaria."/>
    <s v="Prestar servicios técnicos especializados en la Delegatura de Puertos apoyando la gestión de actividades en la validación de aspectos tecnológicos relacionados con la actividad portuaria."/>
    <s v="ENERO"/>
    <s v="ENERO"/>
    <n v="180"/>
    <s v="Días"/>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legatura de Puertos"/>
    <x v="1"/>
    <n v="763"/>
    <s v="SGD PLUS"/>
    <x v="3"/>
    <m/>
    <m/>
    <m/>
    <m/>
    <n v="350000000"/>
    <m/>
    <m/>
    <m/>
    <n v="81111508"/>
    <x v="471"/>
  </r>
  <r>
    <s v="02_169"/>
    <n v="282"/>
    <s v="Inversión"/>
    <s v="02_16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Osorio Ruiz Milton Andres"/>
    <x v="3"/>
    <s v="  Profesional IV  "/>
    <n v="4483800"/>
    <s v="Profesional IV"/>
    <n v="4618314"/>
    <n v="36946512"/>
    <m/>
    <n v="8"/>
    <m/>
    <s v="80111601; 80111604; 80111605; 80111607; 80111616"/>
    <x v="472"/>
  </r>
  <r>
    <s v="02_337"/>
    <n v="440"/>
    <s v="Inversión"/>
    <s v="02_337 Prestar servicios profesionales a la Dirección de Investigaciones de Tránsito y Transporte Terrestre, para el seguimiento, análisis, proyección y gestión de PQRSFD y acciones constitucionales"/>
    <s v="Prestar servicios profesionales a la Dirección de Investigaciones de Tránsito y Transporte Terrestre, para el seguimiento, análisis, proyección y gestión de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CARLOS ANDRES MEDINE PITRE"/>
    <x v="3"/>
    <s v=" Profesional II "/>
    <n v="3381400"/>
    <s v=" Profesional II "/>
    <n v="3482842"/>
    <n v="27862736"/>
    <m/>
    <n v="8"/>
    <m/>
    <n v="80111607"/>
    <x v="473"/>
  </r>
  <r>
    <s v="02_335"/>
    <n v="438"/>
    <s v="Inversión"/>
    <s v="02_335 Prestar servicios profesionales a la Dirección de Investigaciones de Tránsito y Transporte Terrestre, para adelantar el trámite y proyección de las actuaciones relacionadas con el proceso administrativo sancionatorio como resultado de las PQRSFD y/o informes"/>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35"/>
    <s v="JESSICA PAOLA LAMILLA RUGELES"/>
    <x v="3"/>
    <s v="Profesional II"/>
    <n v="3381400"/>
    <s v=" Profesional II "/>
    <n v="3482842"/>
    <n v="27862736"/>
    <m/>
    <n v="8"/>
    <m/>
    <n v="80111607"/>
    <x v="474"/>
  </r>
  <r>
    <s v="02_171"/>
    <n v="284"/>
    <s v="Inversión"/>
    <s v="02_17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Vargas Joven Wilfredis "/>
    <x v="3"/>
    <s v="  Profesional IV  "/>
    <n v="4483800"/>
    <s v="Profesional IV"/>
    <n v="4618314"/>
    <n v="36946512"/>
    <m/>
    <n v="8"/>
    <m/>
    <s v="80111601; 80111604; 80111605; 80111607; 80111616"/>
    <x v="475"/>
  </r>
  <r>
    <s v="01_089"/>
    <n v="86"/>
    <s v="Inversión"/>
    <s v="01_089 Prestar servicios profesionales como abogado a la Secretaría General, en la gestión de las actuaciones disciplinarias que le sean asignadas. "/>
    <s v="Prestar servicios profesionales como abogado a la Secretaría General, en la gestión de las actuaciones disciplinarias que le sean asignadas.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Grupo de Control Interno Disciplinario"/>
    <x v="0"/>
    <m/>
    <s v="DANIEL BERMUDES PULIDO"/>
    <x v="3"/>
    <m/>
    <m/>
    <s v="Profesional IV"/>
    <s v=" $   4.618.314,00"/>
    <n v="27709884"/>
    <m/>
    <n v="6"/>
    <m/>
    <n v="80111607"/>
    <x v="476"/>
  </r>
  <r>
    <s v="02_293"/>
    <n v="401"/>
    <s v="Inversión"/>
    <s v="02_293 Prestar servicios profesionales para la Dirección de Prevención, Promoción y Atención a Usuarios del Sector Transporte en la elaboración de estudios de mercado orientados a la caracterización del consumidor promedio en todos los modos de transporte en Colombia, como insumo para el fortalecimiento de las estrategias institucionales."/>
    <s v="Prestar servicios profesionales para la Dirección de Prevención, Promoción y Atención a Usuarios del Sector Transporte en la elaboración de estudios de mercado orientados a la caracterización del consumidor promedio en todos los modos de transporte en Colombia, como insumo para el fortalecimiento de las estrategias institucional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para la Protección de Usuarios del Sector Transporte. /Dirección de Prevención, Promoción y Atención a Usuarios del Sector Transporte"/>
    <x v="0"/>
    <m/>
    <s v="LUIS FERNANDO TAPIA ZAMBRANO"/>
    <x v="3"/>
    <m/>
    <m/>
    <s v="Tecnólogo III"/>
    <n v="3158270"/>
    <n v="18949620"/>
    <m/>
    <n v="6"/>
    <m/>
    <m/>
    <x v="477"/>
  </r>
  <r>
    <s v="02_128"/>
    <n v="241"/>
    <s v="Inversión"/>
    <s v="02_12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Ortiz Villalba  Yurani Paola"/>
    <x v="3"/>
    <s v="Profesional IV  "/>
    <n v="4483800"/>
    <s v="Profesional IV"/>
    <n v="4618314"/>
    <n v="36946512"/>
    <m/>
    <n v="8"/>
    <m/>
    <s v="80111601; 80111604; 80111605; 80111607; 80111616"/>
    <x v="478"/>
  </r>
  <r>
    <s v="02_363"/>
    <n v="466"/>
    <s v="Inversión"/>
    <s v="02_363 Prestar servicios profesionales especializados en la Dirección de Promoción y Prevención de Tránsito y Transporte Terrestre, realizando el análisis de los Planes Estratégicos de Seguridad Vial reportados por los vigilados, con el fin de verificar su implementación, generando los reportes correspondientes."/>
    <s v="Prestar servicios profesionales especializados en la Dirección de Promoción y Prevención de Tránsito y Transporte Terrestre, realizando el análisis de los Planes Estratégicos de Seguridad Vial reportados por los vigilados, con el fin de verificar su implementación, generando los reportes correspondiente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75"/>
    <s v="Juan Sebastian Cano Rincon"/>
    <x v="3"/>
    <s v="Especializado I"/>
    <n v="5851200"/>
    <s v=" Especializado I "/>
    <n v="6026736"/>
    <n v="48213888"/>
    <m/>
    <n v="8"/>
    <m/>
    <n v="80111614"/>
    <x v="479"/>
  </r>
  <r>
    <s v="02_167"/>
    <n v="280"/>
    <s v="Inversión"/>
    <s v="02_16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NGELICA MARÍA CHICA DAZA"/>
    <x v="3"/>
    <s v="  Profesional IV  "/>
    <n v="4483800"/>
    <s v="Profesional IV"/>
    <n v="4618314"/>
    <n v="36946512"/>
    <m/>
    <n v="8"/>
    <m/>
    <s v="80111601; 80111604; 80111605; 80111607; 80111616"/>
    <x v="480"/>
  </r>
  <r>
    <s v="02_155"/>
    <n v="268"/>
    <s v="Inversión"/>
    <s v="02_15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RDENAS MARTINEZ MIGUEL JULIO "/>
    <x v="3"/>
    <s v="  Profesional IV  "/>
    <n v="4483800"/>
    <s v="Profesional IV"/>
    <n v="4618314"/>
    <n v="36946512"/>
    <m/>
    <n v="8"/>
    <m/>
    <s v="80111601; 80111604; 80111605; 80111607; 80111616"/>
    <x v="481"/>
  </r>
  <r>
    <s v="02_158"/>
    <n v="271"/>
    <s v="Inversión"/>
    <s v="02_15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BARON VILLALBA JORGE LUIS"/>
    <x v="3"/>
    <s v="  Profesional IV  "/>
    <n v="4483800"/>
    <s v="Profesional IV"/>
    <n v="4618314"/>
    <n v="36946512"/>
    <m/>
    <n v="8"/>
    <m/>
    <s v="80111601; 80111604; 80111605; 80111607; 80111616"/>
    <x v="482"/>
  </r>
  <r>
    <s v="02_161"/>
    <n v="274"/>
    <s v="Inversión"/>
    <s v="02_16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ORENO CUELLO PABLO LEONIDAS "/>
    <x v="3"/>
    <s v="  Profesional IV  "/>
    <n v="4483800"/>
    <s v="Profesional IV"/>
    <n v="4618314"/>
    <n v="36946512"/>
    <m/>
    <n v="8"/>
    <m/>
    <s v="80111601; 80111604; 80111605; 80111607; 80111616"/>
    <x v="483"/>
  </r>
  <r>
    <s v="02_162"/>
    <n v="275"/>
    <s v="Inversión"/>
    <s v="02_16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Lozano Peña Mayra Alejandra"/>
    <x v="3"/>
    <s v="  Profesional IV  "/>
    <n v="4483800"/>
    <s v="Profesional IV"/>
    <n v="4618314"/>
    <n v="36946512"/>
    <m/>
    <n v="8"/>
    <m/>
    <s v="80111601; 80111604; 80111605; 80111607; 80111616"/>
    <x v="484"/>
  </r>
  <r>
    <s v="02_227"/>
    <n v="338"/>
    <s v="Inversión"/>
    <s v="02_227 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specializados en la Delegatura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MARCO SANTIAGO PARRA ARIAS"/>
    <x v="2"/>
    <m/>
    <m/>
    <s v=" Especializado I "/>
    <n v="6026736"/>
    <n v="48213888"/>
    <m/>
    <n v="8"/>
    <m/>
    <n v="80111614"/>
    <x v="485"/>
  </r>
  <r>
    <s v="02_225"/>
    <n v="337"/>
    <s v="Inversión"/>
    <s v="02_225 Prestar servicios profesionales especializados contribuyendo a la articulación técnica y jurídica entre las Direcciones de la Delegatura de Concesiones e Infraestructura y sus Direcciones, para garantizar la correcta elaboración, formulación y proyección de actos administrativos y demás documentos jurídicos."/>
    <s v="Prestar servicios profesionales especializados contribuyendo a la articulación técnica y jurídica entre las Direcciones de la Delegatura de Concesiones e Infraestructura y sus Direcciones, para garantizar la correcta elaboración, formulación y proyección de actos administrativos y demás documentos jurídico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DEYSI  YULIETH ARIAS ARIAS"/>
    <x v="2"/>
    <m/>
    <m/>
    <s v=" Especializado I "/>
    <n v="6026736"/>
    <n v="48213888"/>
    <m/>
    <n v="8"/>
    <m/>
    <n v="80111607"/>
    <x v="486"/>
  </r>
  <r>
    <s v="02_231"/>
    <n v="342"/>
    <s v="Inversión"/>
    <s v="02_231 Prestar servicios profesionales brindando acompañamiento a la Dirección de Promoción y Prevención de Concesiones e Infraestructura en los trámites necesarios para la implementación del modelo estratégico de supervisión subjetiva."/>
    <s v="Prestar servicios profesionales brindando acompañamiento a la Dirección de Promoción y Prevención de Concesiones e Infraestructura en los trámites necesarios para la implementación del modelo estratégico de supervisión subjetiva."/>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SANTIAGO CABALLERO "/>
    <x v="2"/>
    <m/>
    <m/>
    <s v=" Profesional I"/>
    <n v="3220810"/>
    <n v="25766480"/>
    <m/>
    <n v="8"/>
    <m/>
    <n v="80111601"/>
    <x v="487"/>
  </r>
  <r>
    <s v="02_190"/>
    <n v="303"/>
    <s v="Inversión"/>
    <s v="02_190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_x000a_"/>
    <s v="02_190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_x000a_"/>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ESTEFANIA ABIGAIL SALINAS BARRERA"/>
    <x v="3"/>
    <m/>
    <m/>
    <s v="Profesional I"/>
    <n v="3220810"/>
    <n v="19324860"/>
    <m/>
    <n v="6"/>
    <m/>
    <n v="80111607"/>
    <x v="488"/>
  </r>
  <r>
    <s v="01_077"/>
    <n v="74"/>
    <s v="Inversión"/>
    <s v="01_077 Prestar servicios profesionales para el acompañamiento administrativo a la Secretaría General y sus áreas."/>
    <s v="Prestar servicios profesionales para el acompañamiento administrativo a la Secretaría General y sus áre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ecretaria General"/>
    <x v="0"/>
    <m/>
    <s v="DIANA ROMERO"/>
    <x v="3"/>
    <s v=" Profesional II "/>
    <n v="3381400"/>
    <s v=" Profesional I"/>
    <n v="3220810"/>
    <n v="25766480"/>
    <m/>
    <n v="8"/>
    <m/>
    <n v="80111607"/>
    <x v="489"/>
  </r>
  <r>
    <s v="02_291"/>
    <n v="399"/>
    <s v="Inversión"/>
    <s v="02_291 Prestar sus servicios profesionales como experto en la Delegatura de Puertos, apoyando las estrategias de seguimiento que permite evaluar el impacto social de la vigilancia, inspección y control, para el fortalecimiento de la supervisión integral a los vigilados a nivel nacional"/>
    <s v="Prestar sus servicios profesionales como experto en la Delegatura de Puertos, apoyando las estrategias de seguimiento que permite evaluar el impacto social de la vigilancia, inspección y control, para el fortalecimiento de la supervisión integral a los vigilados a nivel nacional"/>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Puertos"/>
    <x v="0"/>
    <m/>
    <s v="RUBEN DARIO CASTRO"/>
    <x v="3"/>
    <m/>
    <m/>
    <s v="Experto II"/>
    <n v="12505519"/>
    <n v="75033114"/>
    <m/>
    <n v="6"/>
    <m/>
    <m/>
    <x v="490"/>
  </r>
  <r>
    <s v="02_294"/>
    <n v="402"/>
    <s v="Inversión"/>
    <s v="02_294 Prestar servicios profesionales como experto en el Despacho de la Delegatura de Puertos, brindando acompañamiento en la inspección, vigilancia y control efectuada en el marco de la supervisión de la prestación del servicio portuario del país."/>
    <s v="Prestar servicios profesionales como experto en el Despacho de la Delegatura de Puertos, brindando acompañamiento en la inspección, vigilancia y control efectuada en el marco de la supervisión de la prestación del servicio portuario del paí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Puertos"/>
    <x v="0"/>
    <m/>
    <s v="ANDRÉS MAURICIO CHICANGO"/>
    <x v="3"/>
    <m/>
    <m/>
    <s v="Experto III"/>
    <n v="14070791"/>
    <n v="84424746"/>
    <m/>
    <n v="6"/>
    <m/>
    <m/>
    <x v="491"/>
  </r>
  <r>
    <s v="03_132"/>
    <n v="625"/>
    <s v="Funcionamiento"/>
    <s v="03_132 Prestar servicios profesionales jurídicos, en la gestión y trámite de las actuaciones a cargo del Grupo Interno de Trabajo de Talento Humano, de conformidad con los lineamientos institucionales y la normatividad vigente."/>
    <s v="Prestar servicios profesionales jurídicos, en la gestión y trámite de las actuaciones a cargo del Grupo Interno de Trabajo de Talento Humano, de conformidad con los lineamientos institucionales y la normatividad vigente."/>
    <m/>
    <m/>
    <m/>
    <m/>
    <s v="Contratación Directa"/>
    <x v="0"/>
    <m/>
    <m/>
    <m/>
    <m/>
    <m/>
    <s v="Grupo Talento Humano"/>
    <x v="0"/>
    <m/>
    <s v="Maria Paula Acevedo Tibavija"/>
    <x v="3"/>
    <m/>
    <m/>
    <s v="Profesional III"/>
    <n v="3864972"/>
    <n v="23189832"/>
    <m/>
    <n v="6"/>
    <m/>
    <m/>
    <x v="492"/>
  </r>
  <r>
    <s v="02_166"/>
    <n v="279"/>
    <s v="Inversión"/>
    <s v="02_16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OTE COBO LUZ AYDA"/>
    <x v="3"/>
    <s v="  Profesional IV  "/>
    <n v="4483800"/>
    <s v="Profesional IV"/>
    <n v="4618314"/>
    <n v="36946512"/>
    <m/>
    <n v="8"/>
    <m/>
    <s v="80111601; 80111604; 80111605; 80111607; 80111616"/>
    <x v="493"/>
  </r>
  <r>
    <s v="01_100"/>
    <n v="97"/>
    <s v="Inversión"/>
    <s v="01_100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MELISSA MERCEDES ALEMAN BOHORQUEZ"/>
    <x v="3"/>
    <m/>
    <m/>
    <s v="Profesional IV"/>
    <n v="4618314"/>
    <n v="36946512"/>
    <m/>
    <n v="8"/>
    <m/>
    <m/>
    <x v="494"/>
  </r>
  <r>
    <s v="01_105"/>
    <n v="102"/>
    <s v="Inversión"/>
    <s v="01_105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Cardona Sanchez Leonor"/>
    <x v="3"/>
    <m/>
    <m/>
    <s v="Profesional IV"/>
    <n v="4618314"/>
    <n v="36946512"/>
    <m/>
    <n v="8"/>
    <m/>
    <m/>
    <x v="495"/>
  </r>
  <r>
    <s v="02_139"/>
    <n v="252"/>
    <s v="Inversión"/>
    <s v="02_13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Ferrerosa Obando Marghy"/>
    <x v="3"/>
    <s v="  Profesional IV  "/>
    <n v="4483800"/>
    <s v="Profesional IV"/>
    <n v="4618314"/>
    <n v="36946512"/>
    <m/>
    <n v="8"/>
    <m/>
    <s v="80111601; 80111604; 80111605; 80111607; 80111616"/>
    <x v="496"/>
  </r>
  <r>
    <s v="02_144"/>
    <n v="257"/>
    <s v="Inversión"/>
    <s v="02_14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ENDINUETA BERMUDEZ EDWIN IRAN"/>
    <x v="3"/>
    <s v="  Profesional IV  "/>
    <n v="4483800"/>
    <s v="Profesional IV"/>
    <n v="4618314"/>
    <n v="36946512"/>
    <m/>
    <n v="8"/>
    <m/>
    <s v="80111601; 80111604; 80111605; 80111607; 80111616"/>
    <x v="497"/>
  </r>
  <r>
    <s v="02_143"/>
    <n v="256"/>
    <s v="Inversión"/>
    <s v="02_14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NIETO PERTUZ NASSER JOSE"/>
    <x v="3"/>
    <s v="  Profesional IV  "/>
    <n v="4483800"/>
    <s v="Profesional IV"/>
    <n v="4618314"/>
    <n v="36946512"/>
    <m/>
    <n v="8"/>
    <m/>
    <s v="80111601; 80111604; 80111605; 80111607; 80111616"/>
    <x v="498"/>
  </r>
  <r>
    <s v="01_108"/>
    <n v="105"/>
    <s v="Inversión"/>
    <s v="01_108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Ruiz Ruiz  Jose Luis "/>
    <x v="3"/>
    <m/>
    <m/>
    <s v="Profesional IV"/>
    <n v="4618314"/>
    <n v="36946512"/>
    <m/>
    <n v="8"/>
    <m/>
    <m/>
    <x v="499"/>
  </r>
  <r>
    <s v="01_104"/>
    <n v="101"/>
    <s v="Inversión"/>
    <s v="01_104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Tamayo Cadena Andrea Carolina"/>
    <x v="3"/>
    <m/>
    <m/>
    <s v="Profesional IV"/>
    <n v="4618314"/>
    <n v="36946512"/>
    <m/>
    <n v="8"/>
    <m/>
    <m/>
    <x v="500"/>
  </r>
  <r>
    <s v="01_015"/>
    <n v="14"/>
    <s v="Inversión"/>
    <s v="01_015 Prestar servicios profesionales en el GIT Gestión Documental para acompañar técnica y operativamente el desarrollo y configuración del sistema de gestión documental electrónico de archivo de acuerdo a las normas del Archivo General de la Nación "/>
    <s v="Prestar servicios profesionales en el GIT Gestión Documental para acompañar técnica y operativamente el desarrollo y configuración del sistema de gestión documental electrónico de archivo de acuerdo a las normas del Archivo General de la Nación "/>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m/>
    <s v="LUCIA CONSTANZA CUERVO ALONSO"/>
    <x v="3"/>
    <s v=" Especializado IV "/>
    <n v="7738000"/>
    <s v="Especializado IV"/>
    <n v="7970140"/>
    <n v="63761120"/>
    <m/>
    <n v="8"/>
    <m/>
    <m/>
    <x v="501"/>
  </r>
  <r>
    <s v="01_095"/>
    <n v="92"/>
    <s v="Inversión"/>
    <s v="01_095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Velez Sanchez Daniel"/>
    <x v="3"/>
    <m/>
    <m/>
    <s v="Profesional IV"/>
    <n v="4618314"/>
    <n v="36946512"/>
    <m/>
    <n v="8"/>
    <m/>
    <m/>
    <x v="502"/>
  </r>
  <r>
    <s v="01_096"/>
    <n v="93"/>
    <s v="Inversión"/>
    <s v="01_096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Calderón Cervera Isabel"/>
    <x v="3"/>
    <m/>
    <m/>
    <s v="Profesional IV"/>
    <n v="4618314"/>
    <n v="36946512"/>
    <m/>
    <n v="8"/>
    <m/>
    <m/>
    <x v="503"/>
  </r>
  <r>
    <s v="01_098"/>
    <n v="95"/>
    <s v="Inversión"/>
    <s v="01_098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Diaz Medina Maria Clara"/>
    <x v="3"/>
    <m/>
    <m/>
    <s v="Profesional IV"/>
    <n v="4618314"/>
    <n v="36946512"/>
    <m/>
    <n v="8"/>
    <m/>
    <m/>
    <x v="504"/>
  </r>
  <r>
    <s v="01_106"/>
    <n v="103"/>
    <s v="Inversión"/>
    <s v="01_106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Constante guette Ivan Jose "/>
    <x v="3"/>
    <m/>
    <m/>
    <s v="Profesional IV"/>
    <n v="4618314"/>
    <n v="36946512"/>
    <m/>
    <n v="8"/>
    <m/>
    <m/>
    <x v="505"/>
  </r>
  <r>
    <s v="01_107"/>
    <n v="104"/>
    <s v="Inversión"/>
    <s v="01_107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Londoño Vanegas Wiston Humberto"/>
    <x v="3"/>
    <m/>
    <m/>
    <s v="Profesional IV"/>
    <n v="4618314"/>
    <n v="36946512"/>
    <m/>
    <n v="8"/>
    <m/>
    <m/>
    <x v="506"/>
  </r>
  <r>
    <s v="01_109"/>
    <n v="106"/>
    <s v="Inversión"/>
    <s v="01_109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Mercado Maira Alejandra "/>
    <x v="3"/>
    <m/>
    <m/>
    <s v="Profesional IV"/>
    <n v="4618314"/>
    <n v="36946512"/>
    <m/>
    <n v="8"/>
    <m/>
    <m/>
    <x v="507"/>
  </r>
  <r>
    <s v="02_151"/>
    <n v="264"/>
    <s v="Inversión"/>
    <s v="02_15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ARRUGO VASQUEZ MARIA "/>
    <x v="3"/>
    <s v="  Profesional IV  "/>
    <n v="4483800"/>
    <s v="Profesional IV"/>
    <n v="4618314"/>
    <n v="36946512"/>
    <m/>
    <n v="8"/>
    <m/>
    <s v="80111601; 80111604; 80111605; 80111607; 80111616"/>
    <x v="508"/>
  </r>
  <r>
    <s v="02_299"/>
    <n v="407"/>
    <s v="Inversión"/>
    <s v="02_29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Ketty Lucia Garces Lozano"/>
    <x v="3"/>
    <s v="Bachiller II"/>
    <n v="1876200"/>
    <s v="Profesional IV"/>
    <n v="4618314"/>
    <n v="27709884"/>
    <m/>
    <n v="6"/>
    <m/>
    <n v="80111601"/>
    <x v="509"/>
  </r>
  <r>
    <s v="01_097"/>
    <n v="94"/>
    <s v="Inversión"/>
    <s v="01_097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Izquierdo Ruiz Eybar Gilberto"/>
    <x v="3"/>
    <m/>
    <m/>
    <s v="Profesional IV"/>
    <n v="4618314"/>
    <n v="36946512"/>
    <m/>
    <n v="8"/>
    <m/>
    <m/>
    <x v="510"/>
  </r>
  <r>
    <s v="02_367"/>
    <n v="470"/>
    <s v="Inversión"/>
    <s v="02_367 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
    <s v="Prestar servicios profesionales especializados en la Dirección de Promoción y Prevención de Tránsito y Transporte Terrestre, efectuando las revisiones y haciendo los análisis de la información contable y financiera reportada por los sujetos vigilados en virtud de solicitudes, requerimientos o reportes de información; así como realizar los informes a que haya lugar."/>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79"/>
    <s v="GLORIA ENID ROJAS"/>
    <x v="3"/>
    <s v="Especializado I"/>
    <n v="5851200"/>
    <s v=" Especializado I "/>
    <n v="6026736"/>
    <n v="48213888"/>
    <m/>
    <n v="8"/>
    <m/>
    <n v="80111605"/>
    <x v="511"/>
  </r>
  <r>
    <s v="02_193"/>
    <n v="306"/>
    <s v="Inversión"/>
    <s v="02_193 Prestar servicios como experto a la Dirección de Investigaciones de Tránsito y Transporte Terrestre, apoyando jurídicamente la proyección de actos administrativos y de más actuaciones requeridas por la Dirección"/>
    <s v="Prestar servicios como experto a la Dirección de Investigaciones de Tránsito y Transporte Terrestre, apoyando jurídicamente la proyección de actos administrativos y de más actuaciones requeridas por la Dirección"/>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m/>
    <s v="LUZ MIRELLA GIRALDO ORTEGA"/>
    <x v="3"/>
    <m/>
    <m/>
    <s v="Experto I"/>
    <n v="10940248"/>
    <n v="65641488"/>
    <m/>
    <n v="6"/>
    <m/>
    <n v="80111607"/>
    <x v="512"/>
  </r>
  <r>
    <s v="02_188"/>
    <n v="301"/>
    <s v="Inversión"/>
    <s v="02_188 Prestar servicios profesionales como experto para apoyar la gestión jurídica de la Dirección de Investigaciones de Tránsito y Transporte Terrestre, así como la proyección y revisión de actos administrativos y demás actuaciones competencia de la dirección, de conformidad con la normatividad vigente y lineamientos institucionales."/>
    <s v="Prestar servicios profesionales como experto para apoyar la gestión jurídica de la Dirección de Investigaciones de Tránsito y Transporte Terrestre, así como la proyección y revisión de actos administrativos y demás actuaciones competencia de la dirección, de conformidad con la normatividad vigente y lineamientos i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m/>
    <s v="AYDA ISABEL LUBO CASTIBLANCO"/>
    <x v="3"/>
    <m/>
    <m/>
    <s v="Experto IV"/>
    <n v="15286881"/>
    <n v="91721286"/>
    <m/>
    <n v="6"/>
    <m/>
    <n v="80111607"/>
    <x v="513"/>
  </r>
  <r>
    <s v="02_297"/>
    <n v="405"/>
    <s v="Inversión"/>
    <s v="02_297 Prestar servicios profesionales a la Dirección de Promoción y Prevención de Concesiones e Infraestructura, proporcionando apoyo en el desarrollo de las actividades necesarias para el fortalecimiento de los programas especiales orientados a garantizar, a nivel general, factores como la seguridad vial, el mantenimiento de la infraestructura, la prestación del servicio en operaciones de alto flujo y riesgo, la implementación de buenas prácticas para el cumplimiento normativo técnico y operativo, así como la accesibilidad."/>
    <s v="Prestar servicios profesionales a la Dirección de Promoción y Prevención de Concesiones e Infraestructura, proporcionando apoyo en el desarrollo de las actividades necesarias para el fortalecimiento de los programas especiales orientados a garantizar, a nivel general, factores como la seguridad vial, el mantenimiento de la infraestructura, la prestación del servicio en operaciones de alto flujo y riesgo, la implementación de buenas prácticas para el cumplimiento normativo técnico y operativo, así como la accesibilidad."/>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JOSE MANUEL ANTELIS ALVAREZ"/>
    <x v="3"/>
    <m/>
    <m/>
    <s v="Profesional II"/>
    <n v="3482842"/>
    <n v="20897052"/>
    <m/>
    <n v="6"/>
    <m/>
    <m/>
    <x v="514"/>
  </r>
  <r>
    <s v="02_298"/>
    <n v="406"/>
    <s v="Inversión"/>
    <s v="02_298 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s v="Prestar servicios profesionales en la Delegatura de Concesiones e Infraestructura, brindando apoyo a la ejecución de las actividades que se requieran para el fortalecimiento de los programas especiales que garantizan los factores de interés general como: seguridad vial, mantenimiento de infraestructura, auditorías de seguridad vial, estadísticas operacionales, conectividad, sostenibilidad de la infraestructura y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Concesiones e Infraestructura"/>
    <x v="0"/>
    <m/>
    <s v="JUAN SEBASTIAN GONGORA"/>
    <x v="3"/>
    <s v="Bachiller II"/>
    <n v="1876200"/>
    <s v="Profesional I "/>
    <n v="3220810"/>
    <n v="25766480"/>
    <m/>
    <n v="6"/>
    <m/>
    <n v="80111601"/>
    <x v="515"/>
  </r>
  <r>
    <s v="02_338"/>
    <n v="441"/>
    <s v="Inversión"/>
    <s v="02_338 Prestar servicios profesionales a la Dirección de Investigaciones de Tránsito y Transporte Terrestre, para el seguimiento, análisis, proyección y gestión de PQRSFD y acciones constitucionales"/>
    <s v="Prestar servicios profesionales a la Dirección de Investigaciones de Tránsito y Transporte Terrestre, para el seguimiento, análisis, proyección y gestión de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Nicolas Moreno Molano"/>
    <x v="3"/>
    <s v=" Profesional II "/>
    <n v="3381400"/>
    <s v=" Profesional II "/>
    <n v="3482842"/>
    <n v="27862736"/>
    <m/>
    <n v="8"/>
    <m/>
    <n v="80111607"/>
    <x v="516"/>
  </r>
  <r>
    <s v="02_033"/>
    <n v="146"/>
    <s v="Inversión"/>
    <s v="02_033 Prestación de servicios profesionales para la Superintendencia de Transporte, con el objetivo de informar y divulgar a los usuarios sobre los distintos modos de transporte en las regiones asignadas."/>
    <s v="Prestación de servicios profesionales para la Superintendencia de Transporte, con el objetivo de informar y divulgar a los usuarios sobre los distintos modos de transporte en las regiones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RODRIGUEZ TORRES ALBERTO JOSÉ"/>
    <x v="3"/>
    <s v="  Profesional IV  "/>
    <n v="4483800"/>
    <s v="Profesional III"/>
    <n v="4148840"/>
    <n v="33190720"/>
    <m/>
    <n v="8"/>
    <m/>
    <s v="80111601; 80111604; 80111605; 80111607; 80111616"/>
    <x v="517"/>
  </r>
  <r>
    <s v="02_119"/>
    <n v="232"/>
    <s v="Inversión"/>
    <s v="02_11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LLANOS RUALES JOSE LUIS"/>
    <x v="3"/>
    <s v="  Profesional IV  "/>
    <n v="4483800"/>
    <s v="Profesional IV"/>
    <n v="4618314"/>
    <n v="36946512"/>
    <m/>
    <n v="8"/>
    <m/>
    <s v="80111601; 80111604; 80111605; 80111607; 80111616"/>
    <x v="518"/>
  </r>
  <r>
    <s v="02_117"/>
    <n v="230"/>
    <s v="Inversión"/>
    <s v="02_11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RDENAS GUTIERREZ WILLIAM"/>
    <x v="3"/>
    <s v="  Profesional IV  "/>
    <n v="4483800"/>
    <s v="Profesional IV"/>
    <n v="4618314"/>
    <n v="36946512"/>
    <m/>
    <n v="8"/>
    <m/>
    <s v="80111601; 80111604; 80111605; 80111607; 80111616"/>
    <x v="519"/>
  </r>
  <r>
    <s v="01_070"/>
    <n v="68"/>
    <s v="Inversión"/>
    <s v="01_070 Prestar servicios profesionales especializados en la OTIC como desarrollador Front End, apoyando la construcción de los requerimientos, la ejecución de pruebas y la entrega de soluciones tecnológicas para la mejora continua de procesos institucionales."/>
    <s v="Prestar servicios profesionales especializados en la OTIC como desarrollador Front End, apoyando la construcción de los requerimientos, la ejecución de pruebas y la entrega de soluciones tecnológicas para la mejora continua de procesos institucionale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76"/>
    <s v="PAOLO DAVID MERCADO GÓMEZ"/>
    <x v="3"/>
    <s v=" Especializado II "/>
    <n v="6497800"/>
    <s v=" Especializado II "/>
    <n v="6692734"/>
    <n v="53541872"/>
    <m/>
    <n v="8"/>
    <m/>
    <m/>
    <x v="520"/>
  </r>
  <r>
    <s v="01_065"/>
    <n v="63"/>
    <s v="Inversión"/>
    <s v="01_065 Prestar servicios profesionales especializados en la OTIC para desarrollar modelos de ciencia de datos, analítica predictiva e inteligencia artificial, diseñando tableros y métricas que fortalezcan la gestión y la toma de decisiones estratégicas."/>
    <s v="Prestar servicios profesionales especializados en la OTIC para desarrollar modelos de ciencia de datos, analítica predictiva e inteligencia artificial, diseñando tableros y métricas que fortalezcan la gestión y la toma de decisiones estratégica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MIGUEL ERNESTO VELANDIA FERIA"/>
    <x v="3"/>
    <s v=" Especializado III "/>
    <n v="7144400"/>
    <s v=" Especializado III "/>
    <n v="7358732"/>
    <n v="51511124"/>
    <m/>
    <n v="7"/>
    <m/>
    <m/>
    <x v="521"/>
  </r>
  <r>
    <s v="01_056"/>
    <n v="54"/>
    <s v="Inversión"/>
    <s v="01_056 Prestar servicios profesionales en la OTIC para apoyar el mantenimiento, actualización y soporte de aplicaciones de desarrollo ágil, asegurando su funcionamiento  y su adaptación a las necesidades de la Superintendencia."/>
    <s v="Prestar servicios profesionales en la OTIC para apoyar el mantenimiento, actualización y soporte de aplicaciones de desarrollo ágil, asegurando su funcionamiento  y su adaptación a las necesidades de la Superintendencia."/>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33"/>
    <s v="JULIO CESAR JIMENEZ MEZA"/>
    <x v="3"/>
    <s v=" Profesional I "/>
    <n v="3127000"/>
    <s v=" Profesional I "/>
    <n v="3220810"/>
    <n v="25766480"/>
    <m/>
    <n v="8"/>
    <m/>
    <m/>
    <x v="522"/>
  </r>
  <r>
    <s v="02_307"/>
    <n v="411"/>
    <s v="Inversión"/>
    <s v="02_307 Prestar servicios de apoyo a la gestión documental del Grupo Interno de Trabajo de IUIT de la Dirección de Investigaciones de Tránsito y Transporte Terrestre en la conformación y manejo de los expedientes a cargo del mismo."/>
    <s v="Prestar servicios de apoyo a la gestión documental del Grupo Interno de Trabajo de IUIT de la Dirección de Investigaciones de Tránsito y Transporte Terrestre en la conformación y manejo de los expedientes a cargo del mism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91"/>
    <s v="LUZ MARINA PALACIOS"/>
    <x v="3"/>
    <s v="Bachiller II"/>
    <n v="1876200"/>
    <s v="Bachiller I"/>
    <n v="2150000"/>
    <n v="15050000"/>
    <m/>
    <n v="7"/>
    <m/>
    <n v="80111601"/>
    <x v="523"/>
  </r>
  <r>
    <s v="02_292"/>
    <n v="400"/>
    <s v="Inversión"/>
    <s v="02_292 Prestar servicios profesionales en la Dirección de Promoción y Prevención de Tránsito y Transporte Terrestre, brindando apoyo técnico en la revisión, análisis y verificación de la información financiera reportada por los sujetos vigilados, atendiendo solicitudes y requerimientos de información, así como en la elaboración de informes, conceptos técnicos y demás documentos en materia contable y financiera que le sean requeridos."/>
    <s v="Prestar servicios profesionales en la Dirección de Promoción y Prevención de Tránsito y Transporte Terrestre, brindando apoyo técnico en la revisión, análisis y verificación de la información financiera reportada por los sujetos vigilados, atendiendo solicitudes y requerimientos de información, así como en la elaboración de informes, conceptos técnicos y demás documentos en materia contable y financiera que le sean requerid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m/>
    <s v="LISETH PAOLA MALVIDO"/>
    <x v="3"/>
    <m/>
    <m/>
    <s v="Especializado IV"/>
    <n v="7970140"/>
    <n v="47820840"/>
    <m/>
    <n v="6"/>
    <m/>
    <m/>
    <x v="524"/>
  </r>
  <r>
    <s v="02_309"/>
    <n v="413"/>
    <s v="Inversión"/>
    <s v="02_309 Prestar servicios de apoyo a la gestión documental del Grupo Interno de Trabajo de IUIT de la Dirección de Investigaciones de Tránsito y Transporte Terrestre en la conformación y manejo de los expedientes a cargo del mismo."/>
    <s v="Prestar servicios de apoyo a la gestión documental del Grupo Interno de Trabajo de IUIT de la Dirección de Investigaciones de Tránsito y Transporte Terrestre en la conformación y manejo de los expedientes a cargo del mismo."/>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10"/>
    <s v="ERLIN LUCIA TINOCO"/>
    <x v="3"/>
    <s v="Bachiller II"/>
    <n v="1876200"/>
    <s v="Bachiller I"/>
    <n v="2150000"/>
    <n v="15050000"/>
    <m/>
    <n v="7"/>
    <m/>
    <n v="80111601"/>
    <x v="525"/>
  </r>
  <r>
    <s v="01_059"/>
    <n v="57"/>
    <s v="Inversión"/>
    <s v="01_059 Prestar servicios profesionales en la OTIC para brindar apoyo y acompañamiento en el soporte funcional de los herramientas tecnologicas institucionales y la atención de usuarios."/>
    <s v="Prestar servicios profesionales en la OTIC para brindar apoyo y acompañamiento en el soporte funcional de los herramientas tecnologicas institucionales y la atención de usuarios."/>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CESAR ALFONSO MORA PIEDRIS"/>
    <x v="3"/>
    <s v=" Profesional II "/>
    <n v="3381400"/>
    <s v="Profesional I"/>
    <n v="3220810"/>
    <n v="25766480"/>
    <m/>
    <n v="8"/>
    <m/>
    <m/>
    <x v="526"/>
  </r>
  <r>
    <s v="02_191"/>
    <n v="304"/>
    <s v="Inversión"/>
    <s v="02_191 Prestar sus servicios como experto jurídico en la Superintendencia Delegada de Tránsito y Transporte, haciendo acompañamiento en la estructuración de los documentos y actos administrativos relacionados con la gestión y trámite de IUIT´S, quejas y denuncias."/>
    <s v="Prestar sus servicios como experto jurídico en la Superintendencia Delegada de Tránsito y Transporte, haciendo acompañamiento en la estructuración de los documentos y actos administrativos relacionados con la gestión y trámite de IUIT´S, quejas y denunci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elegatura de Tránsito y Transporte Terrestre"/>
    <x v="0"/>
    <m/>
    <s v="LISETH KARINA AWAD DIAZ"/>
    <x v="3"/>
    <m/>
    <m/>
    <s v="Experto I"/>
    <n v="10940248"/>
    <n v="65641488"/>
    <m/>
    <n v="6"/>
    <m/>
    <n v="80111607"/>
    <x v="527"/>
  </r>
  <r>
    <s v="02_394"/>
    <n v="496"/>
    <s v="Inversión"/>
    <s v="02_394 Prestar servicios profesionales con plena autonomía técnica y administrativa, para apoyar la evaluación de las actividades portuarias y fluviales que desarrollan los vigilados por la Delegatura de Puertos, con la finalidad de contribuir con el fortalecimiento a la supervisión integral a los vigilados a nivel nacional."/>
    <s v="Prestar servicios profesionales con plena autonomía técnica y administrativa, para apoyar la evaluación de las actividades portuarias y fluviales que desarrollan los vigilados por la Delegatura de Puertos, con la finalidad de contribuir con el fortalecimiento a la supervisión integral a los vigilados a nivel nacional."/>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m/>
    <s v="EDWARD STEVEN TAVERA MUÑOZ"/>
    <x v="3"/>
    <m/>
    <m/>
    <s v="Profesional V"/>
    <n v="5207886"/>
    <n v="26039430"/>
    <m/>
    <n v="5"/>
    <m/>
    <n v="80111605"/>
    <x v="528"/>
  </r>
  <r>
    <s v="02_393"/>
    <n v="495"/>
    <s v="Inversión"/>
    <s v="02_393 Prestar servicios profesionales jurídicos a la Dirección de Investigaciones de Puertos para revisar, analizar y gestionar las actuaciones administrativas que le sean asignadas."/>
    <s v="Prestar servicios profesionales jurídicos a la Dirección de Investigaciones de Puertos para revisar, analizar y gestionar las actuaciones administrativas que le sean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m/>
    <s v="Sebastián Cabrera Portilla"/>
    <x v="3"/>
    <m/>
    <m/>
    <s v="Profesional IV"/>
    <n v="4618314"/>
    <n v="23091570"/>
    <m/>
    <n v="5"/>
    <m/>
    <n v="80111605"/>
    <x v="529"/>
  </r>
  <r>
    <s v="02_194"/>
    <n v="307"/>
    <s v="Inversión"/>
    <s v="02_194 Prestar servicios profesionales jurídicos en la Dirección de Investigaciones de Puertos apoyando la revisión y proyección de los actos administrativos dentro de los procesos administrativos sancionatorios correspondientes, así como la atención de las PQRSFD asignadas."/>
    <s v="Prestar servicios profesionales jurídicos en la Dirección de Investigaciones de Puertos apoyando la revisión y proyección de los actos administrativos dentro de los procesos administrativos sancionatorios correspondientes, así como la atención de las PQRSFD asignad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on de Investigaciones - Delegatura de Puertos"/>
    <x v="0"/>
    <m/>
    <s v="CARMEN ANTELIZ SILVA"/>
    <x v="3"/>
    <m/>
    <m/>
    <s v="Profesional I"/>
    <n v="3220810"/>
    <n v="19324860"/>
    <m/>
    <n v="6"/>
    <m/>
    <n v="80111607"/>
    <x v="530"/>
  </r>
  <r>
    <s v="02_290"/>
    <n v="398"/>
    <s v="Inversión"/>
    <s v="02_290 Prestar sus servicios profesionales Especializados a la Superintendencia Delegada de Tránsito y Transporte Terrestre, realizando acompañamiento jurídico en la proyección y revisión de los documentos, conceptos, oficios y demás asuntos competencia de la delegatura, de acuerdo con los procesos, procedimientos y asegurando el cumplimiento del modelo integrado de gestión de la entidad."/>
    <s v="Prestar sus servicios profesionales Especializados a la Superintendencia Delegada de Tránsito y Transporte Terrestre, realizando acompañamiento jurídico en la proyección y revisión de los documentos, conceptos, oficios y demás asuntos competencia de la delegatura, de acuerdo con los procesos, procedimientos y asegurando el cumplimiento del modelo integrado de gestión de la entidad."/>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RENNE ROMERO HERNANDEZ"/>
    <x v="3"/>
    <m/>
    <m/>
    <s v="Especializado I"/>
    <n v="6026736"/>
    <n v="36160416"/>
    <m/>
    <n v="6"/>
    <m/>
    <n v="80111607"/>
    <x v="531"/>
  </r>
  <r>
    <s v="02_296"/>
    <n v="404"/>
    <s v="Inversión"/>
    <s v="02_296 Prestar sus servicios como experto en la Delegada de Tránsito y Transporte Terrestre, apoyando el seguimiento de los Planes Enfocados a la Seguridad Vial que reporten los vigilados, así como su implementación y registro."/>
    <s v="Prestar sus servicios como experto en la Delegada de Tránsito y Transporte Terrestre, apoyando el seguimiento de los Planes Enfocados a la Seguridad Vial que reporten los vigilados, así como su implementación y registro."/>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CARLOS ALBERTO VEGA MAESTRE"/>
    <x v="3"/>
    <m/>
    <m/>
    <s v="Experto IV"/>
    <n v="15286881"/>
    <n v="91721286"/>
    <m/>
    <n v="6"/>
    <m/>
    <m/>
    <x v="532"/>
  </r>
  <r>
    <s v="03_131"/>
    <n v="624"/>
    <s v="Funcionamiento"/>
    <s v="03_131 Prestar servicios profesionales al Grupo Interno de Trabajo de Talento Humano, ejerciendo acompañamiento psicológico en la ejecución del Sistema de Gestión de Salud y Seguridad en el Trabajo, de conformidad con la normatividad vigente y los lineamientos institucionales."/>
    <s v="Prestar servicios profesionales al Grupo Interno de Trabajo de Talento Humano, ejerciendo acompañamiento psicológico en la ejecución del Sistema de Gestión de Salud y Seguridad en el Trabajo, de conformidad con la normatividad vigente y los lineamientos institucionales."/>
    <m/>
    <m/>
    <m/>
    <m/>
    <s v="Contratación Directa"/>
    <x v="0"/>
    <m/>
    <m/>
    <m/>
    <m/>
    <m/>
    <s v="Grupo Talento Humano"/>
    <x v="0"/>
    <m/>
    <s v="Rosalba Agudelo"/>
    <x v="3"/>
    <m/>
    <m/>
    <s v="Profesional V"/>
    <n v="5207886"/>
    <n v="31247316"/>
    <m/>
    <n v="6"/>
    <m/>
    <m/>
    <x v="533"/>
  </r>
  <r>
    <s v="03_129"/>
    <n v="622"/>
    <s v="Funcionamiento"/>
    <s v="03_129 Prestar servicios profesionales como experto al Grupo Interno de Trabajo de Talento Humano, para diseñar, implementar, ejecutar, acompañar y hacer seguimiento a planes, estrategias y actividades orientadas al fortalecimiento, mejora y sostenibilidad del clima laboral y el bienestar organizacional de los servidores de la entidad, de conformidad con los lineamientos institucionales, las políticas de gestión del talento humano y la normativa vigente aplicable."/>
    <s v="Prestar servicios profesionales como experto al Grupo Interno de Trabajo de Talento Humano, para diseñar, implementar, ejecutar, acompañar y hacer seguimiento a planes, estrategias y actividades orientadas al fortalecimiento, mejora y sostenibilidad del clima laboral y el bienestar organizacional de los servidores de la entidad, de conformidad con los lineamientos institucionales, las políticas de gestión del talento humano y la normativa vigente aplicable."/>
    <m/>
    <m/>
    <m/>
    <m/>
    <s v="Contratación Directa"/>
    <x v="0"/>
    <m/>
    <m/>
    <m/>
    <m/>
    <m/>
    <s v="Grupo Talento Humano"/>
    <x v="0"/>
    <m/>
    <s v="Natalia Pino Garcia"/>
    <x v="3"/>
    <m/>
    <m/>
    <s v="Experto I"/>
    <n v="10940248"/>
    <n v="65641488"/>
    <m/>
    <n v="6"/>
    <m/>
    <m/>
    <x v="534"/>
  </r>
  <r>
    <s v="02_295"/>
    <n v="403"/>
    <s v="Inversión"/>
    <s v="02_295 Prestar servicios profesionales en la Dirección de Promoción y Prevención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s v="Prestar servicios profesionales en la Dirección de Promoción y Prevención de Concesiones e Infraestructura, proporcionando acompañamiento en los trámites requeridos para robustecer los programas especiales orientados a garantizar los factores de interés general, tales como: seguridad vial, conservación de la infraestructura, mejora de la conectividad, inclusión, servicios y atención al usuario, implementación de buenas prácticas para el cumplimiento técnico y operativo, sostenibilidad de la infraestructura y las relaciones económicas."/>
    <m/>
    <m/>
    <m/>
    <m/>
    <s v="Contratación Directa"/>
    <x v="2"/>
    <s v="Fortalecimiento a la supervisión integral a los vigilados a nivel nacional"/>
    <s v="Servicio de supervisión en el cumplimiento de los requisitos en el sector transporte"/>
    <s v="Elaborar informes de las acciones de auditoría y Control."/>
    <s v="C-2410-0600-3-51102D-2410002-02"/>
    <s v="ADQUIS. DE BYS - SERVICIO DE SUPERVISIÓN EN EL CUMPLIMIENTO DE LOS REQUISITOS EN EL SECTOR TRANSPORTE - FORTALECIMIENTO A LA SUPERVISIÓN INTEGRAL A LOS VIGILADOS A NIVEL  NACIONAL"/>
    <s v="Dirección de Promoción y Prevención de Concesiones e Infraestructura"/>
    <x v="0"/>
    <m/>
    <s v="JESUS CAMILO MARTINEZ DABOBETTH"/>
    <x v="3"/>
    <m/>
    <m/>
    <s v="Profesional V"/>
    <n v="5207886"/>
    <n v="31247316"/>
    <m/>
    <n v="6"/>
    <m/>
    <m/>
    <x v="535"/>
  </r>
  <r>
    <s v="03_134"/>
    <n v="627"/>
    <s v="Funcionamiento"/>
    <s v="03_134 Prestar servicios profesionales como experto a la Superintendencia de Transporte, para impulsar y acompañar  la implementación del sistema de vigilancia para los programas especiales y los factores de interes general."/>
    <s v="Prestar servicios profesionales como experto a la Superintendencia de Transporte, para impulsar y acompañar  la implementación del sistema de vigilancia para los programas especiales y los factores de interes general."/>
    <m/>
    <m/>
    <m/>
    <m/>
    <s v="Contratación Directa"/>
    <x v="0"/>
    <m/>
    <m/>
    <m/>
    <s v="A-02-02-02-008-003"/>
    <s v="SERVICIOS PROFESIONALES, CIENTÍFICOS Y TÉCNICOS (EXCEPTO LOS SERVICIOS DE INVESTIGACION, URBANISMO, JURÍDICOS Y DE CONTABILIDAD)"/>
    <s v="Despacho Delegatura de Concesiones e Infraestructura"/>
    <x v="0"/>
    <m/>
    <s v="JUDITH ASTRID ANTOLINEZ AMAYA"/>
    <x v="3"/>
    <m/>
    <m/>
    <s v="Experto II"/>
    <n v="12505519"/>
    <n v="75033114"/>
    <m/>
    <n v="6"/>
    <m/>
    <m/>
    <x v="536"/>
  </r>
  <r>
    <s v="02_336"/>
    <n v="439"/>
    <s v="Inversión"/>
    <s v="02_336 Prestar servicios profesionales a la Dirección de Investigaciones de Tránsito y Transporte Terrestre, en la proyección y revisión de las actuaciones relacionadas con el proceso administrativo sancionatorio, PQRSFD y acciones constitucionales."/>
    <s v="Prestar servicios profesionales a la Dirección de Investigaciones de Tránsito y Transporte Terrestre, en la proyección y revisión de las actuaciones relacionadas con el proceso administrativo sancionatorio, PQRSFD y acciones constitucional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59"/>
    <s v="STEVEN JOSE CASTELLON ALVAREZ"/>
    <x v="3"/>
    <s v="Profesional II"/>
    <n v="3381400"/>
    <s v=" Profesional IV"/>
    <n v="4618314"/>
    <n v="36946512"/>
    <m/>
    <n v="8"/>
    <m/>
    <n v="80111607"/>
    <x v="537"/>
  </r>
  <r>
    <s v="02_334"/>
    <n v="437"/>
    <s v="Inversión"/>
    <s v="02_334 Prestar servicios profesionales a la Dirección de Investigaciones de Tránsito y Transporte Terrestre, en la proyección de los actos administrativos, que deben adelantarse por el incumplimiento de las normas de transporte."/>
    <s v="Prestar servicios profesionales a la Dirección de Investigaciones de Tránsito y Transporte Terrestre, en la proyección de los actos administrativos, que deben adelantarse por el incumplimiento de las normas de transporte."/>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JENNYFER TATIANA BARUSIN VEGA"/>
    <x v="3"/>
    <s v=" Profesional II "/>
    <n v="3381400"/>
    <s v=" Profesional I"/>
    <n v="3220810"/>
    <n v="25766480"/>
    <m/>
    <n v="8"/>
    <m/>
    <n v="80111607"/>
    <x v="538"/>
  </r>
  <r>
    <s v="02_305"/>
    <n v="409"/>
    <s v="Inversión"/>
    <s v="02_305 Prestar servicios de apoyo a la gestión de la Dirección de Investigación de Tránsito y Transporte terrestre en el trámite para la notificación de los proyectos de actos administrativos que se expidan en el marco de sus funciones."/>
    <s v="Prestar servicios de apoyo a la gestión de la Dirección de Investigación de Tránsito y Transporte terrestre en el trámite para la notificación de los proyectos de actos administrativos que se expidan en el marco de sus funciones."/>
    <s v=" "/>
    <s v=" "/>
    <s v=" "/>
    <s v=" "/>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06"/>
    <s v="_x000a_DANNA ISTLEY CORTES CASTAÑEDA "/>
    <x v="3"/>
    <m/>
    <m/>
    <s v="Bachiller I"/>
    <n v="2150000"/>
    <n v="15050000"/>
    <m/>
    <n v="7"/>
    <m/>
    <n v="80111601"/>
    <x v="539"/>
  </r>
  <r>
    <s v="01_048"/>
    <n v="46"/>
    <s v="Inversión"/>
    <s v="01_048 Prestar servicios de apoyo a la gestión a la Oficina Asesora de Planeación, para apoyar la documentación de los procesos de la cadena de valor, promoviendo su articulación con los lineamientos del Modelo Integrado de Planeación y Gestión – MIPG."/>
    <s v="Prestar servicios de apoyo a la gestión a la Oficina Asesora de Planeación, para apoyar la documentación de los procesos de la cadena de valor, promoviendo su articulación con los lineamientos del Modelo Integrado de Planeación y Gestión – MIPG."/>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s v="Nuevo"/>
    <s v="Leidy Bautista"/>
    <x v="2"/>
    <m/>
    <m/>
    <s v="Técnologo III"/>
    <n v="3158270"/>
    <n v="25266160"/>
    <m/>
    <n v="8"/>
    <m/>
    <n v="80111601"/>
    <x v="540"/>
  </r>
  <r>
    <s v="02_384"/>
    <n v="486"/>
    <s v="Inversión"/>
    <s v="02_38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cevedo Gutiérrez Sergio"/>
    <x v="3"/>
    <m/>
    <m/>
    <s v="Profesional IV"/>
    <n v="4618314"/>
    <n v="36946512"/>
    <m/>
    <n v="8"/>
    <m/>
    <m/>
    <x v="541"/>
  </r>
  <r>
    <s v="03_130"/>
    <n v="623"/>
    <s v="Funcionamiento"/>
    <s v="03_130  Prestar servicios profesionales como experto en la Oficina Asesora Jurídica de la Superintendencia de Transporte, orientados al análisis, estructuración y emisión de conceptos técnicos y jurídicos relacionados con la formulación y revisión de proyectos de ley, decretos, acuerdos, resoluciones y demás actos administrativos que la entidad deba expedir, adoptar o proponer en el marco de sus competencias."/>
    <s v="Prestar servicios profesionales como experto en la Oficina Asesora Jurídica de la Superintendencia de Transporte, orientados al análisis, estructuración y emisión de conceptos técnicos y jurídicos relacionados con la formulación y revisión de proyectos de ley, decretos, acuerdos, resoluciones y demás actos administrativos que la entidad deba expedir, adoptar o proponer en el marco de sus competencias."/>
    <m/>
    <m/>
    <m/>
    <m/>
    <s v="Contratación Directa"/>
    <x v="0"/>
    <m/>
    <m/>
    <m/>
    <m/>
    <m/>
    <s v="Ofinica Asesora Juridica"/>
    <x v="0"/>
    <m/>
    <s v="Marcela del Pilar Sanchez Cruz"/>
    <x v="3"/>
    <m/>
    <m/>
    <s v="Experto IV"/>
    <n v="15286881"/>
    <n v="91721286"/>
    <m/>
    <n v="6"/>
    <m/>
    <m/>
    <x v="542"/>
  </r>
  <r>
    <s v="02_306"/>
    <n v="410"/>
    <s v="Inversión"/>
    <s v="02_306 Prestar servicios de apoyo a la gestión en el proceso de gestión documental de la Dirección de Investigaciones de Tránsito y Transporte Terrestre, en cuanto a la estructuración de los expedientes como resultado de la clasificación y depuración de denuncias."/>
    <s v="Prestar servicios de apoyo a la gestión en el proceso de gestión documental de la Dirección de Investigaciones de Tránsito y Transporte Terrestre, en cuanto a la estructuración de los expedientes como resultado de la clasificación y depuración de denunci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07"/>
    <s v="LUZ ADRIANA GALINDO RINCON"/>
    <x v="3"/>
    <s v="Bachiller II"/>
    <n v="1876200"/>
    <s v="Bachiller I"/>
    <n v="2150000"/>
    <n v="15050000"/>
    <m/>
    <n v="7"/>
    <m/>
    <n v="80111601"/>
    <x v="543"/>
  </r>
  <r>
    <s v="02_323"/>
    <n v="427"/>
    <s v="Inversión"/>
    <s v="02_323 Prestar servicios de apoyo al trámite de gestión documental de la Dirección de Investigaciones de Tránsito y Transporte Terrestre, en cuanto al control, manejo de las matrices, reparto y alistamiento de IUIT."/>
    <s v="Prestar servicios de apoyo al trámite de gestión documental de la Dirección de Investigaciones de Tránsito y Transporte Terrestre, en cuanto al control, manejo de las matrices, reparto y alistamiento de IUIT."/>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09"/>
    <s v="ANGEE MARCELA ALVARADO GUTIERREZ"/>
    <x v="3"/>
    <s v="Bachiller II"/>
    <n v="1876200"/>
    <s v="Técnico I"/>
    <n v="2434714"/>
    <n v="19477712"/>
    <m/>
    <n v="8"/>
    <m/>
    <n v="80111604"/>
    <x v="544"/>
  </r>
  <r>
    <s v="01_094"/>
    <n v="91"/>
    <s v="Inversión"/>
    <s v="01_094 Prestar servicios profesionales en la OTIC para apoyar la recopilación y análisis de información, la ejecución de pruebas y la implementación de soluciones tecnológicas orientadas a optimizar los procesos internos de la entidad"/>
    <s v="Prestar servicios profesionales en la OTIC para apoyar la recopilación y análisis de información, la ejecución de pruebas y la implementación de soluciones tecnológicas orientadas a optimizar los procesos internos de la entidad"/>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BRANDON SEBASTIAN LLAMAS LARIOS"/>
    <x v="3"/>
    <m/>
    <m/>
    <s v="Profesional I"/>
    <n v="3220810"/>
    <n v="25766480"/>
    <m/>
    <n v="8"/>
    <m/>
    <m/>
    <x v="545"/>
  </r>
  <r>
    <s v="02_388"/>
    <n v="490"/>
    <s v="Inversión"/>
    <s v="02_38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Fajardo Andrade Javier Alexander"/>
    <x v="3"/>
    <m/>
    <m/>
    <s v="Profesional IV"/>
    <n v="4618314"/>
    <n v="36946512"/>
    <m/>
    <n v="8"/>
    <m/>
    <m/>
    <x v="546"/>
  </r>
  <r>
    <s v="02_385"/>
    <n v="487"/>
    <s v="Inversión"/>
    <s v="02_38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ristizabal Jaime Orlando"/>
    <x v="3"/>
    <m/>
    <m/>
    <s v="Profesional IV"/>
    <n v="4618314"/>
    <n v="36946512"/>
    <m/>
    <n v="8"/>
    <m/>
    <m/>
    <x v="547"/>
  </r>
  <r>
    <s v="02_386"/>
    <n v="488"/>
    <s v="Inversión"/>
    <s v="02_38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Pacheco Gil Erwin de Jesus "/>
    <x v="3"/>
    <m/>
    <m/>
    <s v="Profesional IV"/>
    <n v="4618314"/>
    <n v="36946512"/>
    <m/>
    <n v="8"/>
    <m/>
    <m/>
    <x v="548"/>
  </r>
  <r>
    <s v="02_387"/>
    <n v="489"/>
    <s v="Inversión"/>
    <s v="02_38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Lopez Anacona Manuel Ernesto "/>
    <x v="3"/>
    <m/>
    <m/>
    <s v="Profesional IV"/>
    <n v="4618314"/>
    <n v="36946512"/>
    <m/>
    <n v="8"/>
    <m/>
    <m/>
    <x v="549"/>
  </r>
  <r>
    <s v="01_099"/>
    <n v="96"/>
    <s v="Inversión"/>
    <s v="01_099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Luna Lozano Daniela Rocio "/>
    <x v="3"/>
    <m/>
    <m/>
    <s v="Profesional IV"/>
    <n v="4618314"/>
    <n v="36946512"/>
    <m/>
    <n v="8"/>
    <m/>
    <m/>
    <x v="550"/>
  </r>
  <r>
    <s v="01_075"/>
    <n v="73"/>
    <s v="Inversión"/>
    <s v="01_075 Prestar servicios profesionales a la Secretaría General en articulación con sus dependencias adscritas y grupos internos de trabajo, propendiendo por el cumplimiento de las actividades asignadas según los lineamientos institucionales."/>
    <s v="Prestar servicios profesionales a la Secretaría general en articulación con sus dependencias adscritas y grupos internos de trabajo, propendiendo por el cumplimiento de las actividades asignadas según los lineamientos institucionales."/>
    <m/>
    <s v=" "/>
    <s v=" "/>
    <s v=" "/>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ecretaria General"/>
    <x v="0"/>
    <m/>
    <s v="MARIA CAMILA GOMEZ GIRLADO"/>
    <x v="3"/>
    <s v=" Profesional IV "/>
    <n v="4483800"/>
    <s v="Profesional IV"/>
    <n v="4618314"/>
    <n v="32328198"/>
    <m/>
    <n v="7"/>
    <m/>
    <n v="80111607"/>
    <x v="551"/>
  </r>
  <r>
    <s v="02_391"/>
    <n v="493"/>
    <s v="Inversión"/>
    <s v="02_391 Prestar servicios profesionales especializados en la Superintendencia Delegada de Tránsito y Transporte Terrestre en la estructuración, análisis y revisión de los documentos que se requieran para los procesos del Sistema de Control y Vigilancia- SICOV, así como en la inspección y vigilancia a los Organismos de Apoyo al Tránsito."/>
    <s v="Prestar servicios profesionales especializados en la Superintendencia Delegada de Tránsito y Transporte Terrestre en la estructuración, análisis y revisión de los documentos que se requieran para los procesos del Sistema de Control y Vigilancia- SICOV, así como en la inspección y vigilancia a los Organismos de Apoyo al Tránsito."/>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legatura de Tránsito y Transporte Terrestre"/>
    <x v="0"/>
    <m/>
    <s v="LUIS JAVIER CHAUTA RODRIGUEZ"/>
    <x v="3"/>
    <m/>
    <m/>
    <s v="Experto I"/>
    <n v="10940248"/>
    <n v="87521984"/>
    <m/>
    <n v="8"/>
    <m/>
    <n v="80111607"/>
    <x v="552"/>
  </r>
  <r>
    <n v="29"/>
    <n v="657"/>
    <s v="Inversión"/>
    <s v="29 Prestar servicios profesionales especializados para la implementación y documentación del mapa de procesos propuesto en el estudio de rediseño institucional de la Superintendencia de Transporte, respecto de los procesos priorizados por la Oficina Asesora de Planeación."/>
    <s v="Prestar servicios profesionales especializados para la implementación y documentación del mapa de procesos propuesto en el estudio de rediseño institucional de la Superintendencia de Transporte, respecto de los procesos priorizados por la Oficina Asesora de Planeación."/>
    <s v="ENERO"/>
    <s v="ENERO"/>
    <n v="180"/>
    <s v="Días"/>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1"/>
    <n v="692"/>
    <s v="INGESCORP S.A.S."/>
    <x v="3"/>
    <s v=" "/>
    <m/>
    <m/>
    <m/>
    <n v="760000000"/>
    <m/>
    <n v="6"/>
    <m/>
    <n v="80161504"/>
    <x v="553"/>
  </r>
  <r>
    <n v="61"/>
    <n v="688"/>
    <m/>
    <s v="61 Aunar esfuerzos técnicos, administrativos, operativos y jurídicos entre la Superintendencia de Transporte e INTERNEXA S.A., con el fin de articular, diseñar, implementar y fortalecer soluciones tecnológicas, de conectividad, infraestructura y plataformas digitales, que apoyen y fortalezcan el ejercicio de las funciones de inspección, vigilancia y control de la Superintendencia de Transporte, en concordancia con su planeación estratégica y tecnológica institucional"/>
    <s v="Aunar esfuerzos técnicos, administrativos, operativos y jurídicos entre la Superintendencia de Transporte e INTERNEXA S.A., con el fin de articular, diseñar, implementar y fortalecer soluciones tecnológicas, de conectividad, infraestructura y plataformas digitales, que apoyen y fortalezcan el ejercicio de las funciones de inspección, vigilancia y control de la Superintendencia de Transporte, en concordancia con su planeación estratégica y tecnológica institucional"/>
    <s v="ENERO"/>
    <s v="ENERO"/>
    <n v="1080"/>
    <s v="Días"/>
    <s v="Contratación Directa"/>
    <x v="0"/>
    <m/>
    <m/>
    <m/>
    <m/>
    <m/>
    <s v="OTIC"/>
    <x v="1"/>
    <m/>
    <s v="INTERNEXA S.A"/>
    <x v="3"/>
    <m/>
    <m/>
    <m/>
    <m/>
    <m/>
    <m/>
    <m/>
    <m/>
    <s v="93151512; 93151508; 93151505; 80101507"/>
    <x v="554"/>
  </r>
  <r>
    <s v="01_102"/>
    <n v="99"/>
    <s v="Inversión"/>
    <s v="01_102 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s v="Prestar servicios profesionales mediante la implementación de procesos y procedimientos que fortalezcan el modelo y sistema de gestión de los procesos de apoyo de la Superintendencia de Transporte para apoyar las actividades de supervisión, vigilancia y control de los distintos modos de transporte en las regiones asignad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Obando Delgado Manuel Rodrigo"/>
    <x v="3"/>
    <m/>
    <m/>
    <s v="Profesional IV"/>
    <n v="4618314"/>
    <n v="36946512"/>
    <m/>
    <n v="8"/>
    <m/>
    <m/>
    <x v="555"/>
  </r>
  <r>
    <n v="33"/>
    <n v="661"/>
    <s v="Funcionamiento"/>
    <s v="33 Prestar servicios de apoyo a la gestión para la ejecución de actuaciones administrativas y operativas encaminadas a la recuperación de la cartera a favor de la Superintendencia de Transporte"/>
    <s v="Prestar servicios de apoyo a la gestión para la ejecución de actuaciones administrativas y operativas encaminadas a la recuperación de la cartera a favor de la Superintendencia de Transporte"/>
    <s v="ENERO"/>
    <s v="ENERO"/>
    <n v="365"/>
    <s v="Días"/>
    <s v="Contratación Directa"/>
    <x v="0"/>
    <m/>
    <m/>
    <m/>
    <s v="A-02-02-02-008-002"/>
    <s v="SERVICIOS JURÍDICOS Y CONTABLES"/>
    <s v="Ofinica Asesora Juridica"/>
    <x v="1"/>
    <n v="785"/>
    <s v="INVERSIONES FACTURAS Y CARTERAS SAS"/>
    <x v="3"/>
    <m/>
    <m/>
    <m/>
    <m/>
    <n v="2000000000"/>
    <m/>
    <m/>
    <n v="1300965277"/>
    <n v="80111607"/>
    <x v="556"/>
  </r>
  <r>
    <n v="5"/>
    <n v="633"/>
    <s v="Inversión"/>
    <s v="05 Implementar las mejoras operativas, tecnológicas, metodológicas y normativas identificadas por la Entidad en relación con los sujetos sometidos a inspección, vigilancia y control, así como en la aplicación de la metodología de la contribución especial de vigilancia, mediante un acompañamiento integral de carácter jurídico, financiero, económico y técnico, orientado a la ampliación del universo de vigilados, el fortalecimiento de la eficiencia administrativa y el análisis, ajuste y actualización de los instrumentos jurídicos y normativos."/>
    <s v="Implementar las mejoras operativas, tecnológicas, metodológicas y normativas identificadas por la Entidad en relación con los sujetos sometidos a inspección, vigilancia y control, así como en la aplicación de la metodología de la contribución especial de vigilancia, mediante un acompañamiento integral de carácter jurídico, financiero, económico y técnico, orientado a la ampliación del universo de vigilados, el fortalecimiento de la eficiencia administrativa y el análisis, ajuste y actualización de los instrumentos jurídicos y normativos."/>
    <s v="ENERO"/>
    <s v="ENERO"/>
    <n v="360"/>
    <s v="Días"/>
    <s v="Contratación Directa"/>
    <x v="1"/>
    <s v="Mejoramiento de la gestión y capacidad institucional para la supervisión integral a los vigilados a nivel nacional"/>
    <s v="Servicios tecnológicos"/>
    <s v="Adquisición de hardware y repotencialización de la plataforma tecnológica"/>
    <s v="C-2499-0600-2-51102D-2499067-02"/>
    <s v="ADQUIS. DE BYS - SERVICIOS TECNOLÓGICOS - MEJORAMIENTO DE LA GESTIÓN Y CAPACIDAD INSTITUCIONAL PARA LA SUPERVISIÓN INTEGRAL A LOS VIGILADOS A NIVEL NACIONAL"/>
    <s v="Despacho Superintendente"/>
    <x v="1"/>
    <n v="511"/>
    <m/>
    <x v="3"/>
    <m/>
    <m/>
    <m/>
    <m/>
    <n v="1190000000"/>
    <m/>
    <m/>
    <n v="650000000"/>
    <s v="93151501; 93151510; 93151605"/>
    <x v="557"/>
  </r>
  <r>
    <n v="20"/>
    <n v="648"/>
    <s v="Inversión"/>
    <s v="20 Aunar esfuerzos técnicos, administrativos y financieros en el proceso de transformación digital de la Superintendencia de Transporte, mediante digitalización y descripción de metadatos; desarrollo del sistema SGDEA, y la parametrización e implementación de una solución tecnológica de planificación de recursos empresariales (ERP), con el fin de fortalecer la gestión documental, administrativa, financiera y operativa de la entidad"/>
    <s v="Aunar esfuerzos técnicos, administrativos y financieros en el proceso de transformación digital de la Superintendencia de Transporte, mediante digitalización y descripción de metadatos; desarrollo del sistema SGDEA, y la parametrización e implementación de una solución tecnológica de planificación de recursos empresariales (ERP), con el fin de fortalecer la gestión documental, administrativa, financiera y operativa de la entidad"/>
    <s v="ENERO"/>
    <s v="ENERO"/>
    <n v="240"/>
    <s v="Días"/>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Dirección Administrativa"/>
    <x v="1"/>
    <n v="30"/>
    <m/>
    <x v="3"/>
    <m/>
    <m/>
    <m/>
    <m/>
    <n v="12000000000"/>
    <m/>
    <m/>
    <m/>
    <s v="43231505; 43231508; 43231513;  81111507; 81112222; 80101507; 80161500;  80111600; 81112000"/>
    <x v="558"/>
  </r>
  <r>
    <s v="06"/>
    <n v="634"/>
    <s v="Inversión"/>
    <s v="06 Aunar esfuerzos técnicos,administrativos y financieros entre laSuperintendencia de Transporte y laAgencia Nacional Digital – AND, paraimplementar la Fase II del proyectoinstitucional de ciberseguridad, orientada alfortalecimiento integral de la gestión deseguridad digital de la Entidad, mediante laadopción y puesta en operación delineamientos, controles, procedimientos,capacidades y transferencia deconocimiento que permitan proteger losactivos de información, fortalecer laresiliencia tecnológica institucional yasegurar la prevención, detección,respuesta y recuperación frente a riesgos yamenazas cibernéticas, en concordanciacon los resultados del diagnóstico y el plande mejoramiento definidos en la Fase I."/>
    <s v="Aunar esfuerzos técnicos,administrativos y financieros entre laSuperintendencia de Transporte y laAgencia Nacional Digital – AND, paraimplementar la Fase II del proyectoinstitucional de ciberseguridad, orientada alfortalecimiento integral de la gestión deseguridad digital de la Entidad, mediante laadopción y puesta en operación delineamientos, controles, procedimientos,capacidades y transferencia deconocimiento que permitan proteger losactivos de información, fortalecer laresiliencia tecnológica institucional yasegurar la prevención, detección,respuesta y recuperación frente a riesgos yamenazas cibernéticas, en concordanciacon los resultados del diagnóstico y el plande mejoramiento definidos en la Fase I."/>
    <s v="ENERO"/>
    <s v="ENERO"/>
    <n v="360"/>
    <s v="Días"/>
    <s v="Contratación Direct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Despacho Superintendente"/>
    <x v="1"/>
    <m/>
    <m/>
    <x v="3"/>
    <m/>
    <m/>
    <m/>
    <m/>
    <n v="1309000000"/>
    <m/>
    <m/>
    <m/>
    <s v="52161505; 43211509; 43211508; 45121500; 45111616; 43191501; 52161505"/>
    <x v="559"/>
  </r>
  <r>
    <s v="02_138"/>
    <n v="251"/>
    <s v="Inversión"/>
    <s v="02_13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BRERA BUELVAS MARIA ALEJANDRA"/>
    <x v="3"/>
    <s v="  Profesional IV  "/>
    <n v="4483800"/>
    <s v="Profesional IV"/>
    <n v="4618314"/>
    <n v="36946512"/>
    <m/>
    <n v="8"/>
    <m/>
    <s v="80111601; 80111604; 80111605; 80111607; 80111616"/>
    <x v="560"/>
  </r>
  <r>
    <s v="02_141"/>
    <n v="254"/>
    <s v="Inversión"/>
    <s v="02_14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TAMAYO VARGAS YURANI "/>
    <x v="3"/>
    <s v="  Profesional IV  "/>
    <n v="4483800"/>
    <s v="Profesional IV"/>
    <n v="4618314"/>
    <n v="36946512"/>
    <m/>
    <n v="8"/>
    <m/>
    <s v="80111601; 80111604; 80111605; 80111607; 80111616"/>
    <x v="561"/>
  </r>
  <r>
    <s v="02_118"/>
    <n v="231"/>
    <s v="Inversión"/>
    <s v="02_11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MEZQUITA DUARTE JORGE LUIS"/>
    <x v="3"/>
    <s v="  Profesional IV  "/>
    <n v="4483800"/>
    <s v="Profesional IV"/>
    <n v="4618314"/>
    <n v="36946512"/>
    <m/>
    <n v="8"/>
    <m/>
    <s v="80111601; 80111604; 80111605; 80111607; 80111616"/>
    <x v="562"/>
  </r>
  <r>
    <s v="02_115"/>
    <n v="228"/>
    <s v="Inversión"/>
    <s v="02_11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MONSALVE GARCIA JENNY CATALINA"/>
    <x v="3"/>
    <s v="  Profesional IV  "/>
    <n v="4483800"/>
    <s v="Profesional IV"/>
    <n v="4618314"/>
    <n v="36946512"/>
    <m/>
    <n v="8"/>
    <m/>
    <s v="80111601; 80111604; 80111605; 80111607; 80111616"/>
    <x v="563"/>
  </r>
  <r>
    <s v="01_091"/>
    <n v="88"/>
    <s v="Inversión"/>
    <s v="01_091 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
    <s v="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s v="Nuevo"/>
    <s v="OLGA LILIANA JIMENEZ SIERRA"/>
    <x v="3"/>
    <s v=" Experto IV "/>
    <n v="14841632"/>
    <s v=" Experto IV "/>
    <n v="15286881"/>
    <n v="122295048"/>
    <m/>
    <n v="8"/>
    <m/>
    <s v="PTE"/>
    <x v="564"/>
  </r>
  <r>
    <s v="01_042"/>
    <n v="40"/>
    <s v="Inversión"/>
    <s v="01_042 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
    <s v="Prestar servicios profesionales como experto para el análisis y apoyo en la emisión de conceptos sobre los cálculos actuariales que se sometan al conocimiento de la Superintendencia de Transporte en el marco de sus competencias y/o todas aquellas otras actividades que permitan el cumplimiento de esta función. "/>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0"/>
    <s v="Nuevo"/>
    <s v="RENE JOAQUIN MEZIAT VELEZ"/>
    <x v="3"/>
    <s v=" Experto IV "/>
    <n v="14841632"/>
    <s v=" Experto IV "/>
    <n v="15286881"/>
    <n v="122295048"/>
    <m/>
    <n v="8"/>
    <m/>
    <s v="PTE"/>
    <x v="565"/>
  </r>
  <r>
    <s v="01_051"/>
    <n v="49"/>
    <s v="Inversión"/>
    <s v="01_051 Prestar servicios profesionales especializados en la OTIC para el manejo de Microsoft 365, automatizando procesos con Power Automate, apoyando desarrollo web y gestionando la plataforma e-learning, garantizando continuidad y eficiencia tecnológica."/>
    <s v="Prestar servicios profesionales especializados en la OTIC para el manejo de Microsoft 365, automatizando procesos con Power Automate, apoyando desarrollo web y gestionando la plataforma e-learning, garantizando continuidad y eficiencia tecnológica."/>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m/>
    <s v="LUIS FERNANDO BARAJAS DUARTE"/>
    <x v="3"/>
    <m/>
    <m/>
    <s v=" Especializado I"/>
    <n v="6026736"/>
    <n v="48213888"/>
    <m/>
    <n v="8"/>
    <m/>
    <m/>
    <x v="566"/>
  </r>
  <r>
    <s v="03_044"/>
    <n v="540"/>
    <s v="Funcionamiento"/>
    <s v="03_044 Prestar servicios de apoyo a la gestión para el desarrollo de actividades orientadas a la clasificación, organización y distribución de los documentos recibidos por los diferentes canales oficiales de la entidad, en el Grupo Interno de Trabajo de Gestión Documental."/>
    <s v="Prestar servicios de apoyo a la gestión para el desarrollo de actividades orientadas a la clasificación, organización y distribución de los documentos recibidos por los diferentes canales oficiales de la entidad, en el Grupo Interno de Trabajo de Gestión Documental."/>
    <m/>
    <m/>
    <m/>
    <m/>
    <s v="Contratación Directa"/>
    <x v="0"/>
    <s v=" "/>
    <s v=" "/>
    <s v=" "/>
    <s v="A-02-02-02-008-005"/>
    <s v="SERVICIOS DE SOPORTE"/>
    <s v="GIT de Gestión Documental"/>
    <x v="0"/>
    <n v="60"/>
    <s v="GILBERTO VALBUENA PARRA"/>
    <x v="3"/>
    <s v="Técnico II"/>
    <n v="2363800"/>
    <s v=" Técnico I "/>
    <n v="2434714"/>
    <n v="19477712"/>
    <m/>
    <n v="8"/>
    <m/>
    <m/>
    <x v="567"/>
  </r>
  <r>
    <s v="02_308"/>
    <n v="412"/>
    <s v="Inversión"/>
    <s v="02_308 Prestar servicios de apoyo a la gestión en el proceso de gestión documental de la Dirección de Investigaciones de Tránsito y Transporte Terrestre, en cuanto a la estructuración de los expedientes como resultado de la clasificación y depuración de denuncias."/>
    <s v="Prestar servicios de apoyo a la gestión en el proceso de gestión documental de la Dirección de Investigaciones de Tránsito y Transporte Terrestre, en cuanto a la estructuración de los expedientes como resultado de la clasificación y depuración de denuncia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62"/>
    <s v="JOEL SANTIAGO TORRES SILVA"/>
    <x v="3"/>
    <s v="Bachiller II"/>
    <n v="1876200"/>
    <s v="Bachiller I"/>
    <n v="2150000"/>
    <n v="15050000"/>
    <m/>
    <n v="7"/>
    <m/>
    <n v="80111601"/>
    <x v="568"/>
  </r>
  <r>
    <s v="02_352"/>
    <n v="455"/>
    <s v="Inversión"/>
    <s v="02_352 Prestar servicios de apoyo a la gestión, en la clasificación y depuración de la documentación allegada a la Dirección de Investigaciones de Tránsito y Transporte Terrestre, así como en la asignación oportuna de los radicados de entrada."/>
    <s v="Prestar servicios de apoyo a la gestión, en la clasificación y depuración de la documentación allegada a la Dirección de Investigaciones de Tránsito y Transporte Terrestre, así como en la asignación oportuna de los radicados de entrada."/>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617"/>
    <s v="MARIA ISABEL GONZALEZ GUZMAN"/>
    <x v="3"/>
    <s v="Técnico II"/>
    <n v="2363800"/>
    <s v=" Técnico I "/>
    <n v="2434714"/>
    <n v="19477712"/>
    <m/>
    <n v="8"/>
    <m/>
    <n v="80111604"/>
    <x v="569"/>
  </r>
  <r>
    <s v="02_351"/>
    <n v="454"/>
    <s v="Inversión"/>
    <s v="02_351 Prestar servicios de apoyo a la gestión, en la clasificación y depuración de la documentación allegada a la Dirección de Investigaciones de Tránsito y Transporte Terrestre, así como en la asignación oportuna de los radicados de entrada."/>
    <s v="Prestar servicios de apoyo a la gestión, en la clasificación y depuración de la documentación allegada a la Dirección de Investigaciones de Tránsito y Transporte Terrestre, así como en la asignación oportuna de los radicados de entrada."/>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0"/>
    <s v="SERGIO ALEJANDRO GONZALEZ CALDERON"/>
    <x v="3"/>
    <s v="Técnico I"/>
    <n v="1992800"/>
    <s v=" Técnico I "/>
    <n v="2434714"/>
    <n v="19477712"/>
    <m/>
    <n v="8"/>
    <m/>
    <n v="80111604"/>
    <x v="570"/>
  </r>
  <r>
    <s v="02_383"/>
    <n v="485"/>
    <s v="Inversión"/>
    <s v="02_383 Prestar servicios profesionales a la Dirección de Investigaciones de Tránsito y Transporte Terrestre, con el fin de analizar las PQRSD a su cargo, adelantar el trámite de las averiguaciones preliminares que correspondan para su posterior direccionamiento a los grupos internos de trabajo, así como sustanciar y revisar los asuntos que se requieran."/>
    <s v="Prestar servicios profesionales a la Dirección de Investigaciones de Tránsito y Transporte Terrestre, en la elaboración y revisión de los proyectos de actos administrativos que se requieran en la dirección."/>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2"/>
    <s v="SANDRA PATRICIA PEÑA"/>
    <x v="3"/>
    <s v="Profesional III"/>
    <n v="3752400"/>
    <s v="Profesional V"/>
    <n v="5207886"/>
    <n v="41663088"/>
    <m/>
    <n v="8"/>
    <m/>
    <n v="80111607"/>
    <x v="571"/>
  </r>
  <r>
    <s v="02_341"/>
    <n v="444"/>
    <s v="Inversión"/>
    <s v="02_341 Prestar servicios profesionales a la Dirección de Investigaciones de Tránsito y Transporte Terrestre, en la elaboración y revisión de los proyectos de actos administrativos que se requieran en la dirección. "/>
    <s v="Prestar servicios profesionales a la Dirección de Investigaciones de Tránsito y Transporte Terrestre, en la elaboración y revisión de los proyectos de actos administrativos que se requieran en la direcció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m/>
    <s v="MARIA JOSE GOMEZ VARGAS"/>
    <x v="3"/>
    <s v="Profesional III"/>
    <n v="3752400"/>
    <s v="Profesional III"/>
    <n v="3864972"/>
    <n v="30919776"/>
    <m/>
    <n v="8"/>
    <m/>
    <n v="80111607"/>
    <x v="572"/>
  </r>
  <r>
    <s v="02_342"/>
    <n v="445"/>
    <s v="Inversión"/>
    <s v="02_342 Prestar servicios profesionales a la Dirección de Investigaciones de Tránsito y Transporte Terrestre, en la elaboración y revisión de los proyectos de actos administrativos que se requieran en la dirección. "/>
    <s v="Prestar servicios profesionales a la Dirección de Investigaciones de Tránsito y Transporte Terrestre, en la elaboración y revisión de los proyectos de actos administrativos que se requieran en la dirección. "/>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46"/>
    <s v="ANGELA PATRICIA GOMEZ QUINTANA"/>
    <x v="3"/>
    <s v="Profesional III"/>
    <n v="3752400"/>
    <s v="Profesional III"/>
    <n v="3864972"/>
    <n v="30919776"/>
    <m/>
    <n v="8"/>
    <m/>
    <n v="80111607"/>
    <x v="573"/>
  </r>
  <r>
    <s v="02_346"/>
    <n v="449"/>
    <s v="Inversión"/>
    <s v="02_346 Prestar servicios profesionales a la Dirección de Investigaciones de Tránsito y Transporte Terrestre, para la elaboración y revisión de los proyectos de actos administrativos sancionatorios como resultado de las PQRSFD y/o informes."/>
    <s v="Prestar servicios profesionales a la Dirección de Investigaciones de Tránsito y Transporte Terrestre, para la elaboración y revisión de los proyectos de actos administrativos sancionatorios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60"/>
    <s v="PEREZ MORALES MARILEN"/>
    <x v="3"/>
    <s v="Profesional III"/>
    <n v="3752400"/>
    <s v="Profesional III"/>
    <n v="3864972"/>
    <n v="30919776"/>
    <m/>
    <n v="8"/>
    <m/>
    <n v="80111607"/>
    <x v="574"/>
  </r>
  <r>
    <s v="02_331"/>
    <n v="434"/>
    <s v="Inversión"/>
    <s v="02_331 Prestar servicios de apoyo a la gestión, en la clasificación y depuración de la documentación allegada a la Dirección de Investigaciones de Tránsito y Transporte Terrestre, así como en la asignación oportuna de los radicados de entrada."/>
    <s v="Prestar servicios profesionales a la Dirección de Investigaciones de Tránsito y Transporte Terrestre, para adelantar el trámite y proyección de las actuaciones relacionadas con el proceso administrativo sancionatorio como resultado de las PQRSFD y/o informes"/>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s v=" "/>
    <s v="ANDRÉS DAVID CALDERÓN OLAYA - PENDIENTE CONFIRMAR"/>
    <x v="3"/>
    <s v=" Profesional II "/>
    <n v="3381400"/>
    <s v="Técnico I"/>
    <n v="2434714"/>
    <n v="19477712"/>
    <m/>
    <n v="8"/>
    <m/>
    <n v="80111607"/>
    <x v="575"/>
  </r>
  <r>
    <s v="02_371"/>
    <n v="474"/>
    <s v="Inversión"/>
    <s v="02_371 Prestar servicios profesionales en la Dirección de Promoción y Prevención de Tránsito y Transporte Terrestre, analizando y caracterizando la información contable y financiera reportada por los vigilados, para identificar posibles riesgos."/>
    <s v="Prestar servicios profesionales en la Dirección de Promoción y Prevención de Tránsito y Transporte Terrestre, analizando y caracterizando la información contable y financiera reportada por los vigilados, para identificar posibles riesg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ireccion de Promoción y Prevención de Tránsito"/>
    <x v="0"/>
    <n v="284"/>
    <s v="Maria Camila Niño Vadillo"/>
    <x v="3"/>
    <s v="Profesional III"/>
    <n v="3752400"/>
    <s v=" Profesional IV "/>
    <n v="4618314"/>
    <n v="36946512"/>
    <m/>
    <n v="8"/>
    <m/>
    <n v="80111605"/>
    <x v="576"/>
  </r>
  <r>
    <s v="02_389"/>
    <n v="491"/>
    <s v="Inversión"/>
    <s v="02_38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KAROL VIVIANA BARRERA SUAREZ"/>
    <x v="3"/>
    <m/>
    <m/>
    <s v="Profesional IV"/>
    <n v="4618314"/>
    <n v="36946512"/>
    <m/>
    <n v="8"/>
    <m/>
    <m/>
    <x v="577"/>
  </r>
  <r>
    <s v="02_390"/>
    <n v="492"/>
    <s v="Inversión"/>
    <s v="02_39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ESPAÑA NIEVES RONALD JAVIER"/>
    <x v="3"/>
    <m/>
    <m/>
    <s v="Profesional IV"/>
    <n v="4618314"/>
    <n v="36946512"/>
    <m/>
    <n v="8"/>
    <m/>
    <m/>
    <x v="578"/>
  </r>
  <r>
    <s v="02_356"/>
    <n v="459"/>
    <s v="Inversión"/>
    <s v="02_356 Prestar servicios de apoyo a la gestión en los trámites documentales del Grupo Interno de Trabajo de IUIT de la Dirección de Investigaciones de Tránsito y Transporte Terrestre, en cuanto al control, manejo de las matrices, reparto y alistamiento de IUIT."/>
    <s v="Prestar servicios de apoyo a la gestión en los trámites documentales del Grupo Interno de Trabajo de IUIT de la Dirección de Investigaciones de Tránsito y Transporte Terrestre, en cuanto al control, manejo de las matrices, reparto y alistamiento de IUIT."/>
    <m/>
    <m/>
    <m/>
    <m/>
    <s v="Contratación Directa"/>
    <x v="2"/>
    <s v="Fortalecimiento a la supervisión integral a los vigilados a nivel nacional"/>
    <s v="Servicio de supervisión en el cumplimiento de los requisitos en el sector transporte"/>
    <s v="Realizar las investigaciones"/>
    <s v="C-2410-0600-3-51102D-2410002-02"/>
    <s v="ADQUIS. DE BYS - SERVICIO DE SUPERVISIÓN EN EL CUMPLIMIENTO DE LOS REQUISITOS EN EL SECTOR TRANSPORTE - FORTALECIMIENTO A LA SUPERVISIÓN INTEGRAL A LOS VIGILADOS A NIVEL  NACIONAL"/>
    <s v="Dirección de Investigación Delegatura de Tránsito"/>
    <x v="0"/>
    <n v="223"/>
    <s v="SERGIO CRUZ LEÓN"/>
    <x v="3"/>
    <s v="Técnico II"/>
    <n v="2363800"/>
    <s v=" Técnico I "/>
    <n v="2434714"/>
    <n v="19477712"/>
    <m/>
    <n v="8"/>
    <m/>
    <n v="80111604"/>
    <x v="579"/>
  </r>
  <r>
    <n v="39"/>
    <n v="667"/>
    <s v="Funcionamiento"/>
    <s v="39 Aunar esfuerzos técnicos,administrativos y financieros para estructurar, implementar, operar y mantener una solución integral de conectividad para la Superintendencia deTransporte, que garantice el acceso seguro, continuo y de calidad, mediante el aprovisionamiento de enlaces, equipos asociados, gestión y monitoreo, soportetécnico y mesa de ayuda, y mecanismos de continuidad y contingencia."/>
    <s v="Aunar esfuerzos técnicos,administrativos y financieros para estructurar, implementar, operar y mantener una solución integral de conectividad para la Superintendencia deTransporte, que garantice el acceso seguro, continuo y de calidad, mediante el aprovisionamiento de enlaces, equipos asociados, gestión y monitoreo, soportetécnico y mesa de ayuda, y mecanismos de continuidad y contingencia."/>
    <s v="ENERO"/>
    <s v="ENERO"/>
    <n v="360"/>
    <s v="Días"/>
    <s v="Contratación Directa"/>
    <x v="0"/>
    <s v=" "/>
    <s v=" "/>
    <s v=" "/>
    <s v="A-02-02-02-008-004"/>
    <s v="SERVICIOS DE TELECOMUNICACIONES, TRANSMISIÓN Y SUMINISTRO DE INFORMACIÓN"/>
    <s v="OTIC"/>
    <x v="1"/>
    <n v="503"/>
    <s v="MEDIA COMMERCE PARTNERS S A S"/>
    <x v="3"/>
    <m/>
    <m/>
    <m/>
    <m/>
    <n v="1230274406.4000001"/>
    <n v="6752678.5599999996"/>
    <s v="Hasta el 12/06/2026"/>
    <n v="19416872"/>
    <s v="43222600; 81112100; 83121700"/>
    <x v="580"/>
  </r>
  <r>
    <s v="01_113"/>
    <n v="110"/>
    <s v="Inversión"/>
    <s v="01_113 Prestar servicios profesionales en el GIT de Gestión Documental para apoyar el reporte de indicadores, el mapa de riesgos, la ejecución de las actividades de los planes de mejora y el seguimiento a la ejecución de los contratos a cargo de la dependencia, con la debida aplicación de los instrumentos archivísticos"/>
    <s v="Prestar servicios profesionales en el GIT de Gestión Documental para apoyar el reporte de indicadores, el mapa de riesgos, la ejecución de las actividades de los planes de mejora y el seguimiento a la ejecución de los contratos a cargo de la dependencia, con la debida aplicación de los instrumentos archivísticos"/>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m/>
    <s v="Andrea Carolina Carrillo Fernandez"/>
    <x v="3"/>
    <m/>
    <m/>
    <s v="Profesional I"/>
    <n v="3220810"/>
    <n v="16104050"/>
    <m/>
    <n v="5"/>
    <m/>
    <m/>
    <x v="581"/>
  </r>
  <r>
    <s v="01_114"/>
    <n v="111"/>
    <s v="Inversión"/>
    <s v="01_114 Prestar servicios profesionales para fortalecer los procesos de control, conciliación y baja de activos fijos de Recursos Físicos de la Dirección Administrativa de la Superintendencia de Transporte"/>
    <s v="Prestar servicios profesionales para fortalecer los procesos de control, conciliación y baja de activos fijos de Recursos Físicos de la Dirección Administrativa de la Superintendencia de Transporte"/>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Dirección Administrativa"/>
    <x v="0"/>
    <m/>
    <s v="Pedro Pablo Londoño"/>
    <x v="3"/>
    <m/>
    <m/>
    <s v="Profesional III"/>
    <n v="3864972"/>
    <n v="20744200"/>
    <m/>
    <n v="5"/>
    <m/>
    <m/>
    <x v="582"/>
  </r>
  <r>
    <s v="01_111"/>
    <n v="108"/>
    <s v="Inversión"/>
    <s v="01_111 Prestar servicios profesionales especializados para el seguimiento jurídico y apoyo administrativo, enfocándose en la validación legal y cargue de información de los procesos del GIT de Gestión Documental de la Dirección Administrativa."/>
    <s v="Prestar servicios profesionales especializados para el seguimiento jurídico y apoyo administrativo, enfocándose en la validación legal y cargue de información de los procesos del GIT de Gestión Documental de la Dirección Administrativa."/>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m/>
    <s v="Ivan Mauricio Pediahitra"/>
    <x v="3"/>
    <m/>
    <m/>
    <s v="Especializado V"/>
    <n v="9127448"/>
    <n v="45637240"/>
    <m/>
    <n v="5"/>
    <m/>
    <m/>
    <x v="583"/>
  </r>
  <r>
    <s v="02_160"/>
    <n v="273"/>
    <s v="Inversión"/>
    <s v="02_16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BURGOS DE LEON JUAN SEBASTIAN"/>
    <x v="3"/>
    <s v="  Profesional IV  "/>
    <n v="4483800"/>
    <s v="Profesional IV"/>
    <n v="4618314"/>
    <n v="36946512"/>
    <m/>
    <n v="8"/>
    <m/>
    <s v="80111601; 80111604; 80111605; 80111607; 80111616"/>
    <x v="584"/>
  </r>
  <r>
    <s v="02_163"/>
    <n v="276"/>
    <s v="Inversión"/>
    <s v="02_16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BOHÓQUEZ BÁEZ EDGAR"/>
    <x v="3"/>
    <s v="  Profesional IV  "/>
    <n v="4483800"/>
    <s v="Profesional IV"/>
    <n v="4618314"/>
    <n v="36946512"/>
    <m/>
    <n v="8"/>
    <m/>
    <s v="80111601; 80111604; 80111605; 80111607; 80111616"/>
    <x v="585"/>
  </r>
  <r>
    <s v="02_164"/>
    <n v="277"/>
    <s v="Inversión"/>
    <s v="02_164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Loaiza Ortiz Mauren Daniela"/>
    <x v="3"/>
    <s v="  Profesional IV  "/>
    <n v="4483800"/>
    <s v="Profesional IV"/>
    <n v="4618314"/>
    <n v="36946512"/>
    <m/>
    <n v="8"/>
    <m/>
    <s v="80111601; 80111604; 80111605; 80111607; 80111616"/>
    <x v="586"/>
  </r>
  <r>
    <s v="03_137"/>
    <n v="629"/>
    <s v="Funcionamiento"/>
    <s v="03_137 Prestar Servicios Profesionales como experto a la Dirección Administrativa en la identificación y mitigación de riesgos legales asociados a los procesos administrativos en el marco normativo vigente"/>
    <s v="Prestar Servicios Profesionales como experto a la Dirección Administrativa en la identificación y mitigación de riesgos legales asociados a los procesos administrativos en el marco normativo vigente"/>
    <m/>
    <m/>
    <m/>
    <m/>
    <s v="Contratación Directa"/>
    <x v="0"/>
    <m/>
    <m/>
    <m/>
    <m/>
    <m/>
    <s v="Dirección Administrativa"/>
    <x v="0"/>
    <m/>
    <s v="Orley Mauricio Aguirre Obando"/>
    <x v="3"/>
    <m/>
    <m/>
    <s v="Experto II"/>
    <n v="12505519"/>
    <n v="62527595"/>
    <m/>
    <n v="5"/>
    <m/>
    <m/>
    <x v="587"/>
  </r>
  <r>
    <n v="35"/>
    <n v="663"/>
    <s v="Inversión"/>
    <s v="35 Fortalecer la infraestructura institucional_x000d_de la Superintendencia de Transporte,_x000d_mediante el aprovisionamiento de_x000d_capacidades tecnológicas, orientadas a la_x000d_implementación de las estrategias de_x000d_transformación digital, la optimización de los_x000d_procesos misionales y administrativos, la_x000d_facilitación del uso y apropiación de_x000d_herramientas tecnológicas y la garantía de_x000d_la disponibilidad, movilidad y capacidad_x000d_operativa requeridas para el desarrollo de_x000d_las funciones de inspección, vigilancia y_x000d_control, así como para la atención eficiente_x000d_a los ciudadanos y vigilados."/>
    <s v="Fortalecer la infraestructura institucionalde la Superintendencia de Transporte,mediante el aprovisionamiento decapacidades tecnológicas, orientadas a laimplementación de las estrategias detransformación digital, la optimización de losprocesos misionales y administrativos, lafacilitación del uso y apropiación deherramientas tecnológicas y la garantía dela disponibilidad, movilidad y capacidadoperativa requeridas para el desarrollo delas funciones de inspección, vigilancia ycontrol, así como para la atención eficientea los ciudadanos y vigilados."/>
    <s v="ENERO"/>
    <s v="ENERO"/>
    <n v="90"/>
    <s v="Días"/>
    <s v="Contratación Direct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OTIC"/>
    <x v="1"/>
    <s v=" "/>
    <m/>
    <x v="3"/>
    <m/>
    <m/>
    <m/>
    <m/>
    <n v="1190000000"/>
    <m/>
    <m/>
    <m/>
    <s v="80101507; 93151508; 93151512; 93151505; 45121500; 46151600; 81111500"/>
    <x v="588"/>
  </r>
  <r>
    <s v="01_110"/>
    <n v="107"/>
    <s v="Inversión"/>
    <s v="01_110 Prestar servicios Profesionales en la gestión documental para apoyar la operación del Sistema de Gestión Documental Electrónico de Archivo (SGDEA) y el soporte en los trámites administrativos transversales del GIT Gestión Documental, de conformidad con la normatividad vigente."/>
    <s v="Prestar servicios Profesionales en la gestión documental para apoyar la operación del Sistema de Gestión Documental Electrónico de Archivo (SGDEA) y el soporte en los trámites administrativos transversales del GIT Gestión Documental, de conformidad con la normatividad vigente."/>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m/>
    <s v="Ana Sofia Rangel Chinchia"/>
    <x v="3"/>
    <m/>
    <m/>
    <s v="Profesional I"/>
    <n v="3220810"/>
    <n v="16104050"/>
    <m/>
    <n v="5"/>
    <m/>
    <m/>
    <x v="589"/>
  </r>
  <r>
    <s v="02_392"/>
    <n v="494"/>
    <s v="Inversión"/>
    <s v="02_39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RISTIAN JOSÉ MANCIPE ESPINEL"/>
    <x v="3"/>
    <m/>
    <m/>
    <s v="Profesional IV"/>
    <n v="4618314"/>
    <n v="27709884"/>
    <m/>
    <n v="6"/>
    <m/>
    <s v="80111601; 80111604; 80111605; 80111607; 80111616"/>
    <x v="590"/>
  </r>
  <r>
    <n v="31"/>
    <n v="659"/>
    <s v="Inversión"/>
    <s v="31 Prestar servicios profesionales especializados para realizar la auditoría de certificación del proceso de Direccionamiento Estratégico de la Superintendencia de Transporte conforme a los requisitos de la Norma ISO9001:2015"/>
    <s v="Prestar servicios profesionales especializados para realizar la auditoría de certificación del proceso de Direccionamiento Estratégico de la Superintendencia de Transporte conforme a los requisitos de la Norma ISO9001:2015"/>
    <s v="ENERO"/>
    <s v="ENERO"/>
    <n v="3"/>
    <s v="Días"/>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1"/>
    <s v="Nuevo"/>
    <s v="Bureau Veritas"/>
    <x v="3"/>
    <m/>
    <m/>
    <m/>
    <m/>
    <n v="11500000"/>
    <m/>
    <n v="1"/>
    <m/>
    <s v="80101504; 84111603"/>
    <x v="591"/>
  </r>
  <r>
    <n v="30"/>
    <n v="658"/>
    <s v="Inversión"/>
    <s v="30 Prestar servicios profesionales especializados para la ejecución de la auditoría interna de calidad del proceso de Direccionamiento Estratégico de la Superintendencia de Transporte, orientada a la verificación del cumplimiento de los requisitos establecidos en la Norma ISO 9001:2015, como insumo para el proceso de certificación"/>
    <s v="Prestar servicios profesionales especializados para la ejecución de la auditoría interna de calidad del proceso de Direccionamiento Estratégico de la Superintendencia de Transporte, orientada a la verificación del cumplimiento de los requisitos establecidos en la Norma ISO 9001:2015, como insumo para el proceso de certificación"/>
    <s v="ENERO"/>
    <s v="ENERO"/>
    <n v="30"/>
    <s v="Días"/>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1"/>
    <s v="Nuevo"/>
    <s v="Auditor Interno"/>
    <x v="3"/>
    <m/>
    <m/>
    <m/>
    <m/>
    <n v="11500000"/>
    <m/>
    <n v="1"/>
    <m/>
    <s v="80101504; 84111603"/>
    <x v="592"/>
  </r>
  <r>
    <s v="03_136"/>
    <n v="628"/>
    <s v="Funcionamiento"/>
    <s v="03_136 Prestar Servicios Profesionales como experto a la Dirección Administrativa para revisión, seguimiento, consolidación y control de legalidad de las actividades relacionadas con la gestión contractual de conformidad con la normativa vigente"/>
    <s v="Prestar Servicios Profesionales como experto a la Dirección Administrativa para revisión, seguimiento, consolidación y control de legalidad de las actividades relacionadas con la gestión contractual de conformidad con la normativa vigente"/>
    <m/>
    <m/>
    <m/>
    <m/>
    <s v="Contratación Directa"/>
    <x v="0"/>
    <m/>
    <m/>
    <m/>
    <m/>
    <m/>
    <s v="Dirección Administrativa"/>
    <x v="0"/>
    <m/>
    <s v="Yurani Katherin Montaña Poveda "/>
    <x v="3"/>
    <m/>
    <m/>
    <s v="Experto II"/>
    <n v="12505519"/>
    <n v="62527595"/>
    <m/>
    <n v="5"/>
    <m/>
    <m/>
    <x v="593"/>
  </r>
  <r>
    <s v="02_034"/>
    <n v="147"/>
    <s v="Inversión"/>
    <s v="02_034 Prestación de servicios profesionales para la Superintendencia de Transporte, con el objetivo de informar y divulgar a los usuarios sobre los distintos modos de transporte en las regiones asignadas."/>
    <s v="Prestación de servicios profesionales para la Superintendencia de Transporte, con el objetivo de informar y divulgar a los usuarios sobre los distintos modos de transporte en las regiones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ALEJANDRO AUGUSTO BOLIVAR BARRERA"/>
    <x v="3"/>
    <s v="  Profesional IV  "/>
    <n v="4483800"/>
    <s v="Profesional III"/>
    <n v="4148840"/>
    <n v="33190720"/>
    <m/>
    <n v="8"/>
    <m/>
    <s v="80111601; 80111604; 80111605; 80111607; 80111616"/>
    <x v="594"/>
  </r>
  <r>
    <s v="03_051"/>
    <n v="547"/>
    <s v="Funcionamiento"/>
    <s v="03_051 Prestar servicios profesionales al Grupo Interno De Trabajo de Relacionamiento con el Ciudadano, respecto de la proyección y revisión de respuestas, actos administrativos, comunicaciones y demás asuntos competencia de la dependencia, de conformidad con la normatividad vigente y los lineamientos institucionales."/>
    <s v="Prestar servicios profesionales al Grupo Interno De Trabajo de Relacionamiento con el Ciudadano, respecto de la proyección y revisión de respuestas, actos administrativos, comunicaciones y demás asuntos competencia de la dependencia, de conformidad con la normatividad vigente y los lineamientos institucionales."/>
    <m/>
    <m/>
    <m/>
    <m/>
    <s v="Contratación Directa"/>
    <x v="0"/>
    <s v=" "/>
    <s v=" "/>
    <s v=" "/>
    <s v="A-02-02-02-008-003"/>
    <s v="SERVICIOS PROFESIONALES, CIENTÍFICOS Y TÉCNICOS (EXCEPTO LOS SERVICIOS DE INVESTIGACION, URBANISMO, JURÍDICOS Y DE CONTABILIDAD)"/>
    <s v="GIT Relacionamiento con el Ciudadano"/>
    <x v="0"/>
    <s v="Nuevo"/>
    <s v="WARLY DE JESUS PEINADO"/>
    <x v="3"/>
    <s v="Profesional I"/>
    <n v="5851200"/>
    <s v=" Profesional I "/>
    <n v="3220810"/>
    <n v="25766480"/>
    <m/>
    <n v="8"/>
    <m/>
    <n v="80111619"/>
    <x v="595"/>
  </r>
  <r>
    <s v="01_115"/>
    <n v="112"/>
    <s v="Inversión"/>
    <s v="01_115 Prestar servicios profesionales de apoyo juridico al grupo interno relacionamiento al ciudadano de la Dirección Administrativa de la Superintencia de Transporte."/>
    <s v="Prestar servicios profesionales de apoyo juridico al grupo interno relacionamiento al ciudadano de la Dirección Administrativa de la Superintencia de Transporte."/>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Relacionamiento con el Ciudadano"/>
    <x v="0"/>
    <m/>
    <s v="Laura Isabel Robles Suarez"/>
    <x v="3"/>
    <m/>
    <m/>
    <s v="Profesional III"/>
    <n v="3864972"/>
    <n v="20744200"/>
    <m/>
    <n v="5"/>
    <m/>
    <m/>
    <x v="596"/>
  </r>
  <r>
    <s v="02_203"/>
    <n v="316"/>
    <s v="Inversión"/>
    <s v="02_203 Prestar sus servicios de apoyo a la gestión en el Grupo de Relacionamiento con el Ciudadano de la Superintendencia de Transporte para el trámite correspondiente a las PQRSDF a cargo del área dentro del marco de sus competencias"/>
    <s v="Prestar sus servicios de apoyo a la gestión en el Grupo de Relacionamiento con el Ciudadano de la Superintendencia de Transporte para el trámite correspondiente a las PQRSDF a cargo del área dentro del marco de sus competencias"/>
    <m/>
    <m/>
    <m/>
    <m/>
    <s v="Contratación Directa"/>
    <x v="2"/>
    <s v="Fortalecimiento a la supervisión integral a los vigilados a nivel nacional"/>
    <s v="Servicio de supervisión en el cumplimiento de los requisitos en el sector transporte"/>
    <s v="Implementar herramientas y servicios de atención al ciudadano que le faciliten el acceso al servicio de supervisión."/>
    <s v="C-2410-0600-3-51102D-2410002-02"/>
    <s v="ADQUIS. DE BYS - SERVICIO DE SUPERVISIÓN EN EL CUMPLIMIENTO DE LOS REQUISITOS EN EL SECTOR TRANSPORTE - FORTALECIMIENTO A LA SUPERVISIÓN INTEGRAL A LOS VIGILADOS A NIVEL  NACIONAL"/>
    <s v="GIT Relacionamiento con el Ciudadano"/>
    <x v="0"/>
    <m/>
    <s v="DIEGO ALEJANDRO SOLANO"/>
    <x v="3"/>
    <m/>
    <m/>
    <s v="Tecnologo III"/>
    <n v="3158270"/>
    <n v="18949620"/>
    <m/>
    <n v="6"/>
    <m/>
    <n v="80111607"/>
    <x v="597"/>
  </r>
  <r>
    <s v="01_101"/>
    <n v="98"/>
    <s v="Inversión"/>
    <s v="01_101 Prestar servicios profesionales en la Dirección Administrativa y al GIT de Gestión Documental para apoyar los procesos administrativos de la dependencia"/>
    <s v="Prestar servicios profesionales en la Dirección Administrativa y al GIT de Gestión Documental para apoyar los procesos administrativos de la dependencia"/>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GIT de Gestión Documental"/>
    <x v="0"/>
    <m/>
    <s v="William Buitrago"/>
    <x v="3"/>
    <m/>
    <m/>
    <s v="Profesional IV"/>
    <n v="4618314"/>
    <n v="23091570"/>
    <m/>
    <n v="5"/>
    <m/>
    <m/>
    <x v="598"/>
  </r>
  <r>
    <s v="02_266"/>
    <n v="377"/>
    <s v="Inversión"/>
    <s v="02_266 Prestar servicios profesionales al_x000a_Despacho del Superintendente de_x000a_Transporte para articular de manera masiva_x000a_el componente financiero de procesos_x000a_sancionatorios, mediante análisis, gestión_x000a_de bases de control y generación de_x000a_reportes estratégicos."/>
    <s v="Prestar servicios profesionales al_x000a_Despacho del Superintendente de_x000a_Transporte para articular de manera masiva_x000a_el componente financiero de procesos_x000a_sancionatorios, mediante análisis, gestión_x000a_de bases de control y generación de_x000a_reportes estratégico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Superintendente de Transporte - Masivos"/>
    <x v="0"/>
    <n v="535"/>
    <s v="OSMAN FELIPE UÑATE PATIÑO"/>
    <x v="3"/>
    <s v="Profesional V"/>
    <n v="5056200"/>
    <s v="Profesional III"/>
    <n v="3864972"/>
    <n v="30919776"/>
    <m/>
    <n v="8"/>
    <m/>
    <m/>
    <x v="599"/>
  </r>
  <r>
    <s v="01_080"/>
    <n v="77"/>
    <s v="Inversión"/>
    <s v="01_080 Prestar servicios profesionales a la Superintendencia de Transporte para apoyar la sustanciacion masiva de los procesos administrativos sancionatorios, adelantados por las diferentes delegaturas."/>
    <s v="Prestar servicios profesionales a la Superintendencia de Transporte para apoyar la sustanciacion masiva de los procesos administrativos sancionatorios, adelantados por las diferentes delegatur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571"/>
    <s v="JESUS ARMANDO SARMIENTO PUENTES"/>
    <x v="3"/>
    <s v="Profesional V"/>
    <n v="5056200"/>
    <s v=" Profesional V "/>
    <n v="5207886"/>
    <n v="41663088"/>
    <m/>
    <n v="8"/>
    <m/>
    <m/>
    <x v="600"/>
  </r>
  <r>
    <s v="01_079"/>
    <n v="76"/>
    <s v="Inversión"/>
    <s v="01_079 Prestar servicios profesionales a la Superintendencia de Transporte para apoyar la sustanciacion masiva de los procesos administrativos sancionatorios, adelantados por las diferentes delegaturas."/>
    <s v="Prestar servicios profesionales a la Superintendencia de Transporte para apoyar la sustanciacion masiva de los procesos administrativos sancionatorios, adelantados por las diferentes delegatur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n v="561"/>
    <s v="ANGELICA JOHANNA GUEVARA RODRÍGUEZ"/>
    <x v="3"/>
    <s v="Profesional IV"/>
    <n v="4483800"/>
    <s v=" Profesional V "/>
    <n v="5207886"/>
    <n v="41663088"/>
    <m/>
    <n v="8"/>
    <m/>
    <m/>
    <x v="601"/>
  </r>
  <r>
    <s v="01_081"/>
    <n v="78"/>
    <s v="Inversión"/>
    <s v="01_081 Prestar servicios profesionales a la Superintendencia de Transporte para apoyar la sustanciacion masiva de los procesos administrativos sancionatorios, adelantados por las diferentes delegaturas."/>
    <s v="Prestar servicios profesionales a la Superintendencia de Transporte para apoyar la sustanciacion masiva de los procesos administrativos sancionatorios, adelantados por las diferentes delegaturas."/>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Superintendente de Transporte - Masivos"/>
    <x v="0"/>
    <m/>
    <s v="JOHN JAIRO PULIDO VELASQUEZ "/>
    <x v="3"/>
    <s v="Profesional V"/>
    <n v="5056200"/>
    <s v=" Profesional V "/>
    <n v="5207886"/>
    <n v="41663088"/>
    <m/>
    <n v="8"/>
    <m/>
    <m/>
    <x v="602"/>
  </r>
  <r>
    <s v="03_069"/>
    <n v="565"/>
    <s v="Funcionamiento"/>
    <s v="03_069 Prestar servicios de apoyo a la gestión al Grupo de Control Interno Disciplinario, en el monitoreo y seguimiento de los trámites administrativos y actuaciones a su cargo. "/>
    <s v="Prestar servicios de apoyo a la gestión al Grupo de Control Interno Disciplinario, en el monitoreo y seguimiento de los trámites administrativos y actuaciones a su cargo. "/>
    <m/>
    <m/>
    <m/>
    <m/>
    <s v="Contratación Directa"/>
    <x v="0"/>
    <s v=" "/>
    <s v=" "/>
    <s v=" "/>
    <s v="A-02-02-02-008-005"/>
    <s v="SERVICIOS DE SOPORTE"/>
    <s v="Grupo de Control Interno Disciplinario"/>
    <x v="0"/>
    <n v="141"/>
    <s v="LUISA FERNANDA CANO"/>
    <x v="3"/>
    <m/>
    <m/>
    <s v="Técnologo I"/>
    <n v="2696746"/>
    <n v="21573968"/>
    <m/>
    <n v="8"/>
    <m/>
    <n v="80111601"/>
    <x v="603"/>
  </r>
  <r>
    <s v="03_138"/>
    <n v="630"/>
    <s v="Funcionamiento"/>
    <s v="03_138 Prestar servicios profesionales en la Dirección Administrativa y el GIT de Gestión Documental para apoyar los procesos operativos, administrativos y técnicos en el fortalecimiento del Sistema de Gestión Documental Electrónico de Archivo"/>
    <s v="Prestar servicios profesionales en la Dirección Administrativa y el GIT de Gestión Documental para apoyar los procesos operativos, administrativos y técnicos en el fortalecimiento del Sistema de Gestión Documental Electrónico de Archivo"/>
    <m/>
    <m/>
    <m/>
    <m/>
    <s v="Contratación Directa"/>
    <x v="0"/>
    <m/>
    <m/>
    <m/>
    <m/>
    <m/>
    <s v="Dirección Administrativa"/>
    <x v="0"/>
    <m/>
    <s v="Eliana Carolina Villalba Aguilera"/>
    <x v="3"/>
    <m/>
    <m/>
    <s v="Profesional V"/>
    <n v="5207886"/>
    <n v="36455202"/>
    <m/>
    <n v="7"/>
    <m/>
    <m/>
    <x v="604"/>
  </r>
  <r>
    <s v="02_159"/>
    <n v="272"/>
    <s v="Inversión"/>
    <s v="02_15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m/>
    <s v="CALDERIN PADILLA ELKIN JOSE"/>
    <x v="3"/>
    <s v="  Profesional IV  "/>
    <n v="4483800"/>
    <s v="Profesional IV"/>
    <n v="4618314"/>
    <n v="36946512"/>
    <m/>
    <n v="8"/>
    <m/>
    <s v="80111601; 80111604; 80111605; 80111607; 80111616"/>
    <x v="605"/>
  </r>
  <r>
    <s v="01_112"/>
    <n v="109"/>
    <s v="Inversión"/>
    <s v="01_112 Prestar servicios profesionales para apoyar el trabajo operativo al Grupo Interno de trabajo de Gestion deocumental de la Dirección Administrativa de la Superintencia de Transporte."/>
    <s v="Prestar servicios profesionales para apoyar el trabajo operativo al Grupo Interno de trabajo de Gestion deocumental de la Dirección Administrativa de la Superintencia de Transporte."/>
    <m/>
    <m/>
    <m/>
    <m/>
    <s v="Contratación Directa"/>
    <x v="1"/>
    <s v="Mejoramiento de la gestión y capacidad institucional para la supervisión integral a los vigilados a nivel nacional"/>
    <s v="Servicio de Implementación Sistemas de Gestión"/>
    <s v="Administrar y custodiar el archivo de gestión y central"/>
    <s v="C-2499-0600-2-51102D-2499060-02"/>
    <s v="ADQUIS. DE BYS - SERVICIO DE IMPLEMENTACIÓN SISTEMAS DE GESTIÓN - MEJORAMIENTO DE LA GESTIÓN Y CAPACIDAD INSTITUCIONAL PARA LA SUPERVISIÓN INTEGRAL A LOS VIGILADOS A NIVEL  NACIONAL"/>
    <s v="GIT de Gestión Documental"/>
    <x v="0"/>
    <m/>
    <s v="Gustavo Oñate Malkun"/>
    <x v="3"/>
    <m/>
    <m/>
    <s v="Profesional IV"/>
    <n v="4618314"/>
    <n v="23091570"/>
    <m/>
    <n v="5"/>
    <m/>
    <m/>
    <x v="606"/>
  </r>
  <r>
    <n v="38"/>
    <n v="666"/>
    <s v="Funcionamiento"/>
    <s v="38 Prestar el servicio de mantenimiento y soporte del Sistema de Información y Gestión del Empleo Público (SIGEP) para la Superintendencia de Transporte, conforme a las condiciones técnicas, operativas y a la normatividad vigente, garantizando su continuidad, disponibilidad y correcto funcionamiento."/>
    <s v="Prestar el servicio de mantenimiento y soporte del Sistema de Información y Gestión del Empleo Público (SIGEP) para la Superintendencia de Transporte, conforme a las condiciones técnicas, operativas y a la normatividad vigente, garantizando su continuidad, disponibilidad y correcto funcionamiento."/>
    <s v="ENERO"/>
    <s v="FEBRERO"/>
    <n v="10"/>
    <s v="Días"/>
    <s v="Contratación Directa"/>
    <x v="0"/>
    <s v=" "/>
    <s v=" "/>
    <s v=" "/>
    <s v="A-02-02-02-008-003"/>
    <s v="SERVICIOS PROFESIONALES, CIENTÍFICOS Y TÉCNICOS (EXCEPTO LOS SERVICIOS DE INVESTIGACION, URBANISMO, JURÍDICOS Y DE CONTABILIDAD)"/>
    <s v="OTIC"/>
    <x v="1"/>
    <n v="513"/>
    <m/>
    <x v="3"/>
    <m/>
    <m/>
    <m/>
    <m/>
    <n v="70000000"/>
    <m/>
    <m/>
    <n v="89630220"/>
    <s v="81112209;81111500"/>
    <x v="607"/>
  </r>
  <r>
    <s v="03_103"/>
    <n v="598"/>
    <s v="Funcionamiento"/>
    <s v="03_103 Prestar servicios profesionales a la Oficina Asesora Jurídica de la Superintendencia de Transporte, representando a la entidad en los procesos judiciales, administrativos y constitucionales que le sean asignados, así como orientando y asesorando a la entidad en materia laboral, disciplinaria y sindical, así como en la atención y seguimiento de auditorías internas y externas."/>
    <s v="Prestar servicios profesionales a la Oficina Asesora Jurídica de la Superintendencia de Transporte, representando a la entidad en los procesos judiciales, administrativos y constitucionales que le sean asignados, así como orientando y asesorando a la entidad en materia laboral, disciplinaria y sindical, así como en la atención y seguimiento de auditorías internas y externas."/>
    <m/>
    <m/>
    <m/>
    <m/>
    <s v="Contratación Directa"/>
    <x v="0"/>
    <s v=" "/>
    <s v=" "/>
    <s v=" "/>
    <s v="A-02-02-02-008-002"/>
    <s v="SERVICIOS JURÍDICOS Y CONTABLES"/>
    <s v="Ofinica Asesora Juridica"/>
    <x v="0"/>
    <n v="157"/>
    <s v="Q&amp;Q LEGAL "/>
    <x v="3"/>
    <s v=" "/>
    <n v="11900000"/>
    <m/>
    <n v="11900000"/>
    <n v="71400000"/>
    <m/>
    <n v="6"/>
    <m/>
    <m/>
    <x v="608"/>
  </r>
  <r>
    <s v="03_036"/>
    <n v="533"/>
    <s v="Funcionamiento"/>
    <s v="03_036 Prestar servicios profesionales especializados en la Dirección Financiera de la Superintendencia de Transporte, apoyando la revisión y trámite de asuntos jurídicos asignados, así como la atención de  PQRSFD de competencia de la Dependencia"/>
    <s v="Prestar servicios profesionales especializados en la Dirección Financiera de la Superintendencia de Transporte, apoyando la revisión y trámite de asuntos jurídicos asignados, así como la atención de  PQRSFD de competencia de la Dependencia"/>
    <m/>
    <m/>
    <m/>
    <m/>
    <s v="Contratación Directa"/>
    <x v="0"/>
    <s v=" "/>
    <s v=" "/>
    <s v=" "/>
    <s v="A-02-02-02-008-002"/>
    <s v="SERVICIOS JURÍDICOS Y CONTABLES"/>
    <s v="Dirección Financiera"/>
    <x v="0"/>
    <m/>
    <s v="HANS CRISTIAN RANGEL MORENO"/>
    <x v="3"/>
    <m/>
    <m/>
    <s v="Especializado II"/>
    <n v="6497800"/>
    <n v="32489000"/>
    <m/>
    <n v="5"/>
    <m/>
    <n v="80111605"/>
    <x v="609"/>
  </r>
  <r>
    <s v="01_103"/>
    <n v="100"/>
    <s v="Inversión"/>
    <s v="01_103 Prestar servicios profesionales mediante la implementación de procesos y procedimientos que fortalezcan el modelo y sistema de gestión de los procesos de apoyo de la Superintendencia de Transporte para apoyar las actividades de supervisión"/>
    <s v="Prestar servicios profesionales mediante la implementación de procesos y procedimientos que fortalezcan el modelo y sistema de gestión de los procesos de apoyo de la Superintendencia de Transporte para apoyar las actividades de supervisión"/>
    <m/>
    <m/>
    <m/>
    <m/>
    <s v="Contratación Direct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Despacho Superintendente - Regionales"/>
    <x v="0"/>
    <m/>
    <s v="HERNANDO EMILIO SANTAMARIA"/>
    <x v="3"/>
    <m/>
    <m/>
    <s v="Profesional IV"/>
    <n v="4618314"/>
    <n v="27709884"/>
    <m/>
    <n v="6"/>
    <m/>
    <n v="80111600"/>
    <x v="610"/>
  </r>
  <r>
    <s v="01_052"/>
    <n v="50"/>
    <s v="Inversión"/>
    <s v="01_052 Prestar servicios profesionales_x000a_especializados para apoyar a la OTIC_x000a_en el análisis económico, financiero y la_x000a_planeación de proyectos en el_x000a_mejoramiento tecnologico de la_x000a_Superintendencia de Transporte"/>
    <s v="Prestar servicios profesionales_x000a_especializados para apoyar a la OTIC_x000a_en el análisis económico, financiero y la_x000a_planeación de proyectos en el_x000a_mejoramiento tecnologico de la_x000a_Superintendencia de Transporte"/>
    <m/>
    <m/>
    <m/>
    <m/>
    <s v="Contratación Directa"/>
    <x v="1"/>
    <s v="Mejoramiento de la gestión y capacidad institucional para la supervisión integral a los vigilados a nivel nacional"/>
    <s v="Servicios de información actualizados"/>
    <s v="Contar con la prestación de servicios de apoyo"/>
    <s v="C-2499-0600-2-51102D-2499062-02"/>
    <s v="ADQUIS. DE BYS - SERVICIOS DE INFORMACIÓN ACTUALIZADOS - MEJORAMIENTO DE LA GESTIÓN Y CAPACIDAD INSTITUCIONAL PARA LA SUPERVISIÓN INTEGRAL A LOS VIGILADOS A NIVEL NACIONAL"/>
    <s v="OTIC"/>
    <x v="0"/>
    <n v="559"/>
    <s v="Julian Soto Ocampo"/>
    <x v="3"/>
    <m/>
    <m/>
    <s v="Especializado IV"/>
    <n v="7970140"/>
    <n v="55790980"/>
    <m/>
    <n v="7"/>
    <m/>
    <m/>
    <x v="611"/>
  </r>
  <r>
    <s v="03_041"/>
    <n v="538"/>
    <s v="Funcionamiento"/>
    <s v="03_041 Prestar servicios profesionales  en el Grupo de Gestión Financiera, Presupuestal y Contable, apoyando el seguimiento del proceso contable, reportes CHIP, elaboración y transmisión de información exógena y novedades en el Boletín de Deudores Morosos"/>
    <s v="Prestar servicios profesionales  en el Grupo de Gestión Financiera, Presupuestal y Contable, apoyando el seguimiento del proceso contable, reportes CHIP, elaboración y transmisión de información exógena y novedades en el Boletín de Deudores Morosos"/>
    <m/>
    <m/>
    <m/>
    <m/>
    <s v="Contratación Directa"/>
    <x v="0"/>
    <s v=" "/>
    <s v=" "/>
    <s v=" "/>
    <s v="A-02-02-02-008-002"/>
    <s v="SERVICIOS JURÍDICOS Y CONTABLES"/>
    <s v="Dirección Financiera"/>
    <x v="0"/>
    <m/>
    <s v="VICTOR CAMILO ARCINIEGAS MORALES"/>
    <x v="3"/>
    <m/>
    <m/>
    <s v="Profesional III"/>
    <n v="3864972"/>
    <n v="19324860"/>
    <m/>
    <n v="5"/>
    <m/>
    <n v="80111607"/>
    <x v="612"/>
  </r>
  <r>
    <s v="03_098"/>
    <n v="593"/>
    <s v="Funcionamiento"/>
    <s v="03_098 Prestación de servicios profesionales como experto en Infraestructura Vial y de Transporte, para brindar soporte técnico y estratégico al  despacho del Superintendente de Transporte."/>
    <s v="Prestación de servicios profesionales como experto en Infraestructura Vial y de Transporte, para brindar soporte técnico y estratégico al  despacho del Superintendente de Transporte."/>
    <m/>
    <m/>
    <m/>
    <m/>
    <s v="Contratación Directa"/>
    <x v="0"/>
    <s v=" "/>
    <s v=" "/>
    <s v=" "/>
    <m/>
    <m/>
    <s v="Despacho Superintendente"/>
    <x v="0"/>
    <m/>
    <s v="ALBERTO JOSÉ LARA DEL CASTILLO"/>
    <x v="3"/>
    <m/>
    <m/>
    <s v="Experto IV"/>
    <n v="15286881"/>
    <n v="76434405"/>
    <m/>
    <n v="5"/>
    <m/>
    <n v="80111600"/>
    <x v="613"/>
  </r>
  <r>
    <s v="03_128"/>
    <n v="621"/>
    <s v="Funcionamiento"/>
    <s v="03_128 Prestar servicios a la Dirección Financiera  profesionales como experto para apoyo técnico, económico y estrategico en la formulación, análisis, seguimiento y evaluación de la gestión financiera, presupuestal y fiscal de la Superintendencia de Transporte, de confomidad con la norma vigente."/>
    <s v="03_128 Prestar servicios a la Dirección Financiera  profesionales como experto para apoyo técnico, económico y estrategico en la formulación, análisis, seguimiento y evaluación de la gestión financiera, presupuestal y fiscal de la Superintendencia de Transporte, de confomidad con la norma vigente."/>
    <m/>
    <m/>
    <m/>
    <m/>
    <s v="Contratación Directa"/>
    <x v="0"/>
    <m/>
    <m/>
    <m/>
    <m/>
    <m/>
    <s v="Dirección Financiera"/>
    <x v="0"/>
    <m/>
    <s v="JOSE FERNANDO BEDOYA HASBUN"/>
    <x v="3"/>
    <m/>
    <m/>
    <s v="Experto I"/>
    <n v="10940248"/>
    <n v="43760992"/>
    <m/>
    <n v="4"/>
    <m/>
    <n v="80111600"/>
    <x v="614"/>
  </r>
  <r>
    <s v="03_139"/>
    <n v="631"/>
    <s v="Funcionamiento"/>
    <s v="03_139 Prestar servicios profesionales para apoyar a la Dirección Administrativa en el seguimiento y gestión de la asignación de los recursos físicos de la Superintendencia de Transporte"/>
    <s v="Prestar servicios profesionales para apoyar a la Dirección Administrativa en el seguimiento y gestión de la asignación de los recursos físicos de la Superintendencia de Transporte"/>
    <m/>
    <m/>
    <m/>
    <m/>
    <s v="Contratación Directa"/>
    <x v="0"/>
    <m/>
    <m/>
    <m/>
    <s v="A-02-02-02-008-003"/>
    <s v="SERVICIOS PROFESIONALES, CIENTÍFICOS Y TÉCNICOS (EXCEPTO LOS SERVICIOS DE INVESTIGACION, URBANISMO, JURÍDICOS Y DE CONTABILIDAD)"/>
    <s v="Dirección Administrativa"/>
    <x v="0"/>
    <m/>
    <s v="Yina Jaisela Benavidez"/>
    <x v="3"/>
    <m/>
    <m/>
    <s v=" Profesional I"/>
    <n v="3220810"/>
    <n v="16104050"/>
    <m/>
    <n v="5"/>
    <m/>
    <m/>
    <x v="615"/>
  </r>
  <r>
    <s v="03_133"/>
    <n v="626"/>
    <s v="Funcionamiento"/>
    <s v="03_133 Prestar servicios profesionales a la Dirección Financiera de la Superintendencia de Transporte, para acompañar jurídicamente los asuntos financieros, presupuestales, contractuales y administrativos en el marco normativo vigente."/>
    <s v="Prestar servicios profesionales a la Dirección Financiera de la Superintendencia de Transporte, para acompañar jurídicamente los asuntos financieros, presupuestales, contractuales y administrativos en el marco normativo vigente."/>
    <m/>
    <m/>
    <m/>
    <m/>
    <s v="Contratación Directa"/>
    <x v="0"/>
    <m/>
    <m/>
    <m/>
    <m/>
    <m/>
    <s v="Dirección Financiera"/>
    <x v="0"/>
    <m/>
    <s v="JUAN SEBASTIAN PORRAS"/>
    <x v="3"/>
    <m/>
    <m/>
    <s v="Profesional V"/>
    <n v="5207886"/>
    <n v="26039430"/>
    <m/>
    <n v="5"/>
    <m/>
    <n v="80111600"/>
    <x v="616"/>
  </r>
  <r>
    <s v="01"/>
    <n v="1"/>
    <s v="Inversión"/>
    <s v="01_Prestar servicios profesionales y de apoyo a la gestión a la Superintendencia de Transporte, orientados al mejoramiento de la gestión y la capacidad institucional para la supervisión integral a los vigilados a nivel nacional, en el marco del proyecto de inversión BPIN 2018011000653"/>
    <s v="Prestar servicios profesionales y de apoyo a la gestión a la Superintendencia de Transporte, orientados al mejoramiento de la gestión y la capacidad institucional para la supervisión integral a los vigilados a nivel nacional, en el marco del proyecto de inversión BPIN 2018011000653"/>
    <s v="ENERO"/>
    <s v="ENERO"/>
    <m/>
    <m/>
    <s v="Contratación Directa"/>
    <x v="1"/>
    <s v="Mejoramiento de la gestión y capacidad institucional para la supervisión integral a los vigilados a nivel nacional"/>
    <m/>
    <m/>
    <m/>
    <m/>
    <m/>
    <x v="0"/>
    <m/>
    <s v="N/A"/>
    <x v="4"/>
    <m/>
    <m/>
    <m/>
    <m/>
    <n v="84059241352.279999"/>
    <m/>
    <m/>
    <m/>
    <m/>
    <x v="617"/>
  </r>
  <r>
    <s v="02"/>
    <n v="113"/>
    <s v="Inversión"/>
    <s v="02_Prestar servicios profesionales y de apoyo a la gestión a la Superintendencia de Transporte, orientados al fortalecimiento de la supervisión integral a los vigilados a nivel nacional, en el marco del proyecto de inversión BPIN 2018011000655."/>
    <s v="Prestar servicios profesionales y de apoyo a la gestión a la Superintendencia de Transporte, orientados al fortalecimiento de la supervisión integral a los vigilados a nivel nacional, en el marco del proyecto de inversión BPIN 2018011000655."/>
    <s v="ENERO"/>
    <s v="ENERO"/>
    <m/>
    <m/>
    <s v="Contratación Directa"/>
    <x v="2"/>
    <s v="Fortalecimiento a la supervisión integral a los vigilados a nivel nacional"/>
    <m/>
    <m/>
    <m/>
    <m/>
    <m/>
    <x v="0"/>
    <m/>
    <s v="N/A"/>
    <x v="4"/>
    <m/>
    <m/>
    <m/>
    <m/>
    <n v="42029620676.139999"/>
    <m/>
    <m/>
    <m/>
    <m/>
    <x v="617"/>
  </r>
  <r>
    <s v="02_036"/>
    <n v="149"/>
    <s v="Inversión"/>
    <s v="02_03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5"/>
    <s v="Cuellar Camilo"/>
    <x v="5"/>
    <s v="  Profesional III"/>
    <n v="4028000"/>
    <s v="Profesional IV"/>
    <n v="4618314"/>
    <n v="23091570"/>
    <m/>
    <n v="5"/>
    <m/>
    <s v="80111601; 80111604; 80111605; 80111607; 80111616"/>
    <x v="617"/>
  </r>
  <r>
    <s v="02_046"/>
    <n v="159"/>
    <s v="Inversión"/>
    <s v="02_04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6"/>
    <s v="HERRERA ELSY"/>
    <x v="5"/>
    <s v="  Profesional IV  "/>
    <n v="4483800"/>
    <s v="Profesional IV"/>
    <n v="4618314"/>
    <n v="23091570"/>
    <n v="32328198"/>
    <n v="5"/>
    <m/>
    <s v="80111601; 80111604; 80111605; 80111607; 80111616"/>
    <x v="617"/>
  </r>
  <r>
    <s v="02_047"/>
    <n v="160"/>
    <s v="Inversión"/>
    <s v="02_047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17"/>
    <s v="LADINO CALDERON LUIS ANDRES"/>
    <x v="5"/>
    <s v="  Profesional IV  "/>
    <n v="4483800"/>
    <s v="Profesional IV"/>
    <n v="4618314"/>
    <n v="23091570"/>
    <n v="32328198"/>
    <n v="5"/>
    <m/>
    <s v="80111601; 80111604; 80111605; 80111607; 80111616"/>
    <x v="617"/>
  </r>
  <r>
    <s v="02_050"/>
    <n v="163"/>
    <s v="Inversión"/>
    <s v="02_05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0"/>
    <s v="TRIANA LEIVA JUAN CARLOS"/>
    <x v="5"/>
    <s v="  Profesional IV  "/>
    <n v="4483800"/>
    <s v="Profesional IV"/>
    <n v="4618314"/>
    <n v="23091570"/>
    <n v="32328198"/>
    <n v="5"/>
    <m/>
    <s v="80111601; 80111604; 80111605; 80111607; 80111616"/>
    <x v="617"/>
  </r>
  <r>
    <s v="02_051"/>
    <n v="164"/>
    <s v="Inversión"/>
    <s v="02_05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1"/>
    <s v="BARRERA SILVA LIDA PATRICIA "/>
    <x v="5"/>
    <s v="  Profesional IV  "/>
    <n v="4483800"/>
    <s v="Profesional IV"/>
    <n v="4618314"/>
    <n v="23091570"/>
    <n v="32328198"/>
    <n v="5"/>
    <m/>
    <s v="80111601; 80111604; 80111605; 80111607; 80111616"/>
    <x v="617"/>
  </r>
  <r>
    <s v="02_052"/>
    <n v="165"/>
    <s v="Inversión"/>
    <s v="02_05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3"/>
    <s v="FERNANDO PALMA"/>
    <x v="5"/>
    <s v="  Profesional IV  "/>
    <n v="4483800"/>
    <s v="Profesional IV"/>
    <n v="4618314"/>
    <n v="23091570"/>
    <n v="32328198"/>
    <n v="5"/>
    <m/>
    <s v="80111601; 80111604; 80111605; 80111607; 80111616"/>
    <x v="617"/>
  </r>
  <r>
    <s v="02_060"/>
    <n v="173"/>
    <s v="Inversión"/>
    <s v="02_06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4"/>
    <s v="DE LA OSSA CARRASCAL SHEILA MARGARITA"/>
    <x v="5"/>
    <s v="  Profesional IV  "/>
    <n v="4483800"/>
    <s v="Profesional IV"/>
    <n v="4618314"/>
    <n v="23091570"/>
    <n v="32328198"/>
    <n v="5"/>
    <m/>
    <s v="80111601; 80111604; 80111605; 80111607; 80111616"/>
    <x v="617"/>
  </r>
  <r>
    <s v="02_068"/>
    <n v="181"/>
    <s v="Inversión"/>
    <s v="02_06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9"/>
    <s v="TEJEDOR FUENTES KATTY LEONOR"/>
    <x v="5"/>
    <s v="  Profesional IV  "/>
    <n v="4483800"/>
    <s v="Profesional IV"/>
    <n v="4618314"/>
    <n v="23091570"/>
    <n v="32328198"/>
    <n v="5"/>
    <m/>
    <s v="80111601; 80111604; 80111605; 80111607; 80111616"/>
    <x v="617"/>
  </r>
  <r>
    <s v="02_071"/>
    <n v="184"/>
    <s v="Inversión"/>
    <s v="02_071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36"/>
    <s v="PINSON ORTIZ ANDRES "/>
    <x v="5"/>
    <s v="  Profesional IV  "/>
    <n v="4483800"/>
    <s v="Profesional IV"/>
    <n v="4618314"/>
    <n v="23091570"/>
    <n v="32328198"/>
    <n v="5"/>
    <m/>
    <s v="80111601; 80111604; 80111605; 80111607; 80111616"/>
    <x v="617"/>
  </r>
  <r>
    <s v="02_072"/>
    <n v="185"/>
    <s v="Inversión"/>
    <s v="02_072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6"/>
    <s v="Katherine Sofia Montero"/>
    <x v="5"/>
    <s v="  Profesional IV  "/>
    <n v="4483800"/>
    <s v="Profesional IV"/>
    <n v="4618314"/>
    <n v="23091570"/>
    <m/>
    <n v="5"/>
    <m/>
    <s v="80111601; 80111604; 80111605; 80111607; 80111616"/>
    <x v="617"/>
  </r>
  <r>
    <s v="02_073"/>
    <n v="186"/>
    <s v="Inversión"/>
    <s v="02_073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4"/>
    <s v="RAMIREZ CARLOS MARIO "/>
    <x v="5"/>
    <s v="  Profesional III"/>
    <n v="4028000"/>
    <s v="Profesional IV"/>
    <n v="4618314"/>
    <n v="23091570"/>
    <n v="29041880"/>
    <n v="5"/>
    <m/>
    <s v="80111601; 80111604; 80111605; 80111607; 80111616"/>
    <x v="617"/>
  </r>
  <r>
    <s v="02_075"/>
    <n v="188"/>
    <s v="Inversión"/>
    <s v="02_07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1"/>
    <s v="DIEGO SOLANO ANA MARIA"/>
    <x v="5"/>
    <s v="  Profesional IV  "/>
    <n v="4483800"/>
    <s v="Profesional IV"/>
    <n v="4618314"/>
    <n v="23091570"/>
    <n v="32328198"/>
    <n v="5"/>
    <m/>
    <s v="80111601; 80111604; 80111605; 80111607; 80111616"/>
    <x v="617"/>
  </r>
  <r>
    <s v="02_078"/>
    <n v="191"/>
    <s v="Inversión"/>
    <s v="02_07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09"/>
    <s v="VALLEJO SANTIUSTY DIEGO FRANCISCO"/>
    <x v="5"/>
    <s v="  Profesional IV  "/>
    <n v="4483800"/>
    <s v="Profesional IV"/>
    <n v="4618314"/>
    <n v="23091570"/>
    <n v="32328198"/>
    <n v="5"/>
    <m/>
    <s v="80111601; 80111604; 80111605; 80111607; 80111616"/>
    <x v="617"/>
  </r>
  <r>
    <s v="02_080"/>
    <n v="193"/>
    <s v="Inversión"/>
    <s v="02_080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50"/>
    <s v="HIDALGO GOMEZ YOCELIN"/>
    <x v="5"/>
    <s v="  Profesional IV  "/>
    <n v="4483800"/>
    <s v="Profesional IV"/>
    <n v="4618314"/>
    <n v="23091570"/>
    <n v="32328198"/>
    <n v="5"/>
    <m/>
    <s v="80111601; 80111604; 80111605; 80111607; 80111616"/>
    <x v="617"/>
  </r>
  <r>
    <s v="02_085"/>
    <n v="198"/>
    <s v="Inversión"/>
    <s v="02_085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5"/>
    <s v="MARTINEZ BOTINA LUIS FERNANDO "/>
    <x v="5"/>
    <s v="  Profesional IV  "/>
    <n v="4483800"/>
    <s v="Profesional IV"/>
    <n v="4618314"/>
    <n v="23091570"/>
    <n v="32328198"/>
    <n v="5"/>
    <m/>
    <s v="80111601; 80111604; 80111605; 80111607; 80111616"/>
    <x v="617"/>
  </r>
  <r>
    <s v="02_086"/>
    <n v="199"/>
    <s v="Inversión"/>
    <s v="02_086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25"/>
    <s v="ROSADO QUINTERO OCTAVIO ENRIQUE"/>
    <x v="5"/>
    <s v="  Profesional III"/>
    <n v="4028000"/>
    <s v="Profesional IV"/>
    <n v="4618314"/>
    <n v="23091570"/>
    <n v="29041880"/>
    <n v="5"/>
    <m/>
    <s v="80111601; 80111604; 80111605; 80111607; 80111616"/>
    <x v="617"/>
  </r>
  <r>
    <s v="02_088"/>
    <n v="201"/>
    <s v="Inversión"/>
    <s v="02_088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397"/>
    <s v="OJEDA ARISTIZABAL DAVID RICARDO "/>
    <x v="5"/>
    <s v="  Profesional IV  "/>
    <n v="4483800"/>
    <s v="Profesional IV"/>
    <n v="4618314"/>
    <n v="23091570"/>
    <n v="32328198"/>
    <n v="5"/>
    <m/>
    <s v="80111601; 80111604; 80111605; 80111607; 80111616"/>
    <x v="617"/>
  </r>
  <r>
    <s v="02_099"/>
    <n v="212"/>
    <s v="Inversión"/>
    <s v="02_099 Prestar servicios profesionales a la Superintendencia de Transporte para apoyar actividades de supervisión, vigilancia y control de los distintos modos de transporte en las regiones que le sean asignadas."/>
    <s v="Prestar servicios profesionales a la Superintendencia de Transporte para apoyar actividades de supervisión, vigilancia y control de los distintos modos de transporte en las regiones que le sean asignadas."/>
    <m/>
    <m/>
    <m/>
    <m/>
    <s v="Contratación Directa"/>
    <x v="2"/>
    <s v="Fortalecimiento a la supervisión integral a los vigilados a nivel nacional"/>
    <s v="Servicio de supervisión en el cumplimiento de los requisitos en el sector transporte"/>
    <s v="Realizar acciones de auditoría y control."/>
    <s v="C-2410-0600-3-51102D-2410002-02"/>
    <s v="ADQUIS. DE BYS - SERVICIO DE SUPERVISIÓN EN EL CUMPLIMIENTO DE LOS REQUISITOS EN EL SECTOR TRANSPORTE - FORTALECIMIENTO A LA SUPERVISIÓN INTEGRAL A LOS VIGILADOS A NIVEL  NACIONAL"/>
    <s v="Despacho Superintendente - Regionales"/>
    <x v="0"/>
    <n v="441"/>
    <s v="VEITIA OREJUELA ERIKA VIVIANA"/>
    <x v="5"/>
    <s v="  Profesional IV  "/>
    <n v="4483800"/>
    <s v="Profesional IV"/>
    <n v="4618314"/>
    <n v="23091570"/>
    <n v="32328198"/>
    <n v="5"/>
    <m/>
    <s v="80111601; 80111604; 80111605; 80111607; 80111616"/>
    <x v="617"/>
  </r>
  <r>
    <s v="03"/>
    <n v="497"/>
    <s v="Funcionamiento"/>
    <s v="03_Prestar servicios profesionales y de apoyo a la gestión a la Superintendencia de Transporte, para el desarrollo de actividades requeridas por las dependencias misionales y de apoyo de la entidad."/>
    <s v="Prestar servicios profesionales y de apoyo a la gestión a la Superintendencia de Transporte, para el desarrollo de actividades requeridas por las dependencias misionales y de apoyo de la entidad."/>
    <s v="ENERO"/>
    <s v="ENERO"/>
    <m/>
    <m/>
    <s v="Contratación Directa"/>
    <x v="0"/>
    <m/>
    <m/>
    <m/>
    <m/>
    <m/>
    <m/>
    <x v="0"/>
    <m/>
    <s v="N/A"/>
    <x v="4"/>
    <m/>
    <m/>
    <m/>
    <n v="6326150992"/>
    <n v="20806986208.07"/>
    <m/>
    <m/>
    <m/>
    <m/>
    <x v="617"/>
  </r>
  <r>
    <s v="07"/>
    <n v="635"/>
    <s v="Funcionamiento"/>
    <s v="07 Prestar el servicio de mantenimiento preventivo y correctivo con el suministro de repuestos para los vehículos que integren el parque automotor de la Superintendencia de Transporte "/>
    <s v="Prestar el servicio de mantenimiento preventivo y correctivo con el suministro de repuestos para los vehículos que integren el parque automotor de la Superintendencia de Transporte "/>
    <s v="ENERO"/>
    <s v="ENERO"/>
    <n v="330"/>
    <s v="Días"/>
    <s v="SELECCIÓN ABREVIADA - ACUERDO MARCO"/>
    <x v="0"/>
    <s v=" "/>
    <s v=" "/>
    <s v=" "/>
    <s v="A-02-02-02-008-007"/>
    <s v="SERVICIOS DE MANTENIMIENTO, REPARACIÓN E INSTALACIÓN (EXCEPTO SERVICIOS DE CONSTRUCCIÓN)"/>
    <s v="Dirección Administrativa"/>
    <x v="1"/>
    <n v="33"/>
    <m/>
    <x v="3"/>
    <m/>
    <m/>
    <m/>
    <m/>
    <n v="100000000"/>
    <m/>
    <m/>
    <n v="60581865"/>
    <s v="78181500; 25172600; 25172000; 25171700"/>
    <x v="617"/>
  </r>
  <r>
    <s v="08"/>
    <n v="636"/>
    <s v="Funcionamiento"/>
    <s v="08 Adquisición de elementos de papelería y útiles de oficina para las dependencias de la Supertransporte"/>
    <s v="Adquisición de elementos de papelería y útiles de oficina para las dependencias de la Supertransporte"/>
    <s v="FEBRERO"/>
    <s v="FEBRERO"/>
    <n v="330"/>
    <s v="Días"/>
    <s v="SELECCIÓN ABREVIADA - SUBASTA INVERSA"/>
    <x v="0"/>
    <s v=" "/>
    <s v=" "/>
    <s v=" "/>
    <s v="A-02-02-01-003-002"/>
    <s v="PASTA O PULPA, PAPEL Y PRODUCTOS DE PAPEL; IMPRESOS Y ARTÍCULOS SIMILARES"/>
    <s v="Dirección Administrativa"/>
    <x v="1"/>
    <n v="34"/>
    <m/>
    <x v="6"/>
    <m/>
    <m/>
    <m/>
    <m/>
    <n v="90000000"/>
    <m/>
    <m/>
    <n v="64203373"/>
    <s v="441215; 441216; 441217; 441218; 441220; 441221; 441116; 441115; 441118; 141115; 141114"/>
    <x v="617"/>
  </r>
  <r>
    <s v="09"/>
    <n v="637"/>
    <s v="Funcionamiento"/>
    <s v="09 Mantenimiento y recarga de los extintores de la Superintendencia de Transporte"/>
    <s v="Mantenimiento y recarga de los extintores de la Superintendencia de Transporte"/>
    <s v="NOVIEMBRE"/>
    <s v="NOVIEMBRE"/>
    <n v="30"/>
    <s v="Días"/>
    <s v="Mínima cuantía"/>
    <x v="0"/>
    <s v=" "/>
    <s v=" "/>
    <s v=" "/>
    <s v="A-02-02-02-008-007"/>
    <s v="SERVICIOS DE MANTENIMIENTO, REPARACIÓN E INSTALACIÓN (EXCEPTO SERVICIOS DE CONSTRUCCIÓN)"/>
    <s v="Dirección Administrativa"/>
    <x v="1"/>
    <n v="35"/>
    <m/>
    <x v="6"/>
    <m/>
    <m/>
    <m/>
    <m/>
    <n v="5536280.4000000004"/>
    <m/>
    <m/>
    <n v="5343900"/>
    <s v="46191601; 72101509"/>
    <x v="617"/>
  </r>
  <r>
    <s v="10"/>
    <n v="638"/>
    <s v="Funcionamiento"/>
    <s v="10 Prestación de servicios de publicación en el Diario Oficial de la Imprenta Nacional de Colombia de los actos administrativos expedidos por la Superintendencia de Transporte que legalmente lo requiera"/>
    <s v="Prestación de servicios de publicación en el Diario Oficial de la Imprenta Nacional de Colombia de los actos administrativos expedidos por la Superintendencia de Transporte que legalmente lo requiera"/>
    <s v="JUNIO"/>
    <s v="JUNIO"/>
    <n v="150"/>
    <s v="Días"/>
    <s v="Contratación Directa"/>
    <x v="0"/>
    <s v=" "/>
    <s v=" "/>
    <s v=" "/>
    <s v="A-02-02-02-008-003"/>
    <s v="SERVICIOS PROFESIONALES, CIENTÍFICOS Y TÉCNICOS (EXCEPTO LOS SERVICIOS DE INVESTIGACION, URBANISMO, JURÍDICOS Y DE CONTABILIDAD)"/>
    <s v="Dirección Administrativa"/>
    <x v="1"/>
    <s v="36-101-770"/>
    <s v="IMPRENTA NACIONAL DE COLOMBIA"/>
    <x v="6"/>
    <m/>
    <m/>
    <m/>
    <m/>
    <n v="25000000"/>
    <n v="15400000"/>
    <s v="Hasta el 31/07/2026"/>
    <n v="21600000"/>
    <n v="55101500"/>
    <x v="617"/>
  </r>
  <r>
    <s v="11"/>
    <n v="639"/>
    <s v="Funcionamiento"/>
    <s v="11 Adquisición de dispositivos de sistema de posicionamiento global - GPS para el parque automotor de la superintendencia de transporte y la prestación del servicio de monitoreo"/>
    <s v="Adquisición de dispositivos de sistema de posicionamiento global - GPS para el parque automotor de la superintendencia de transporte y la prestación del servicio de monitoreo"/>
    <s v="ENERO"/>
    <s v="ENERO"/>
    <n v="360"/>
    <s v="Días"/>
    <s v="Mínima cuantía"/>
    <x v="0"/>
    <s v=" "/>
    <s v=" "/>
    <s v=" "/>
    <s v="A-02-02-02-008-005"/>
    <s v="SERVICIOS DE SOPORTE"/>
    <s v="Dirección Administrativa"/>
    <x v="1"/>
    <n v="37"/>
    <m/>
    <x v="3"/>
    <m/>
    <m/>
    <m/>
    <m/>
    <n v="5772428.3099999996"/>
    <m/>
    <m/>
    <n v="1341600"/>
    <s v="32101656; 43221722; 25173107"/>
    <x v="617"/>
  </r>
  <r>
    <s v="12"/>
    <n v="640"/>
    <s v="Funcionamiento"/>
    <s v="12 Contratar las pólizas de seguros que amparen los intereses patrimoniales actuales y futuros, así como los bienes de propiedad de la superintendencia de transporte, que estén bajo su responsabilidad y custodia, y aquellos que sean adquiridos para desarrollar las funciones inherentes a su actividad y cualquier otra póliza de seguros que requiera la entidad en virtud de disposición legal o contractual y soat para vehículos de propiedad de la supertransporte"/>
    <s v="Contratar las pólizas de seguros que amparen los intereses patrimoniales actuales y futuros, así como los bienes de propiedad de la superintendencia de transporte, que estén bajo su responsabilidad y custodia, y aquellos que sean adquiridos para desarrollar las funciones inherentes a su actividad y cualquier otra póliza de seguros que requiera la entidad en virtud de disposición legal o contractual y soat para vehículos de propiedad de la supertransporte"/>
    <s v="SEPTIEMBRE"/>
    <s v="SEPTIEMBRE"/>
    <n v="360"/>
    <s v="Días"/>
    <s v="SELECCIÓN ABREVIADA - MENOR CUANTIA"/>
    <x v="0"/>
    <s v=" "/>
    <s v=" "/>
    <s v=" "/>
    <s v="A-02-02-02-007-001"/>
    <s v="SERVICIOS FINANCIEROS Y SERVICIOS CONEXOS"/>
    <s v="Dirección Administrativa"/>
    <x v="1"/>
    <s v="38-597-639-688-760"/>
    <m/>
    <x v="6"/>
    <m/>
    <m/>
    <m/>
    <m/>
    <n v="430000000"/>
    <m/>
    <m/>
    <n v="576882607"/>
    <n v="84131500"/>
    <x v="617"/>
  </r>
  <r>
    <s v="13"/>
    <n v="641"/>
    <s v="Funcionamiento"/>
    <s v="13 Contratar el servicio de transporte para los funcionarios de la Superintendencia de Transporte"/>
    <s v="Contratar el servicio de transporte para los funcionarios de la Superintendencia de Transporte"/>
    <s v="ENERO"/>
    <s v="ENERO"/>
    <n v="330"/>
    <s v="Días"/>
    <s v="SELECCIÓN ABREVIADA - ACUERDO MARCO"/>
    <x v="0"/>
    <s v=" "/>
    <s v=" "/>
    <s v=" "/>
    <s v="A-02-02-02-006-004"/>
    <s v="SERVICIOS DE TRANSPORTE DE PASAJEROS"/>
    <s v="Dirección Administrativa"/>
    <x v="1"/>
    <n v="39"/>
    <m/>
    <x v="3"/>
    <m/>
    <m/>
    <m/>
    <m/>
    <n v="207200000"/>
    <m/>
    <m/>
    <n v="191873552"/>
    <n v="20102301"/>
    <x v="617"/>
  </r>
  <r>
    <s v="14"/>
    <n v="642"/>
    <s v="Funcionamiento"/>
    <s v="14 Entregar a título de arrendamiento debidamente dotadas las oficinas, locales y parqueaderos, de acuerdo con el alcance del objeto, del inmueble para el funcionamiento de la sede principal de la Superintendencia de Transporte"/>
    <s v="Entregar a título de arrendamiento debidamente dotadas las oficinas, locales y parqueaderos, de acuerdo con el alcance del objeto, del inmueble para el funcionamiento de la sede principal de la Superintendencia de Transporte"/>
    <s v="JULIO"/>
    <s v="JULIO"/>
    <n v="180"/>
    <s v="Días"/>
    <s v="Contratación Directa"/>
    <x v="0"/>
    <s v=" "/>
    <s v=" "/>
    <s v=" "/>
    <s v="A-02-02-02-007-002"/>
    <s v="SERVICIOS INMOBILIARIOS"/>
    <s v="Dirección Administrativa"/>
    <x v="1"/>
    <s v=" "/>
    <s v="SOLINOFF CORPORATION SAS"/>
    <x v="6"/>
    <m/>
    <m/>
    <m/>
    <m/>
    <n v="5300000000"/>
    <n v="3028667501"/>
    <s v="Hasta el 24/07/2026"/>
    <n v="5052476225"/>
    <n v="80131502"/>
    <x v="617"/>
  </r>
  <r>
    <s v="15"/>
    <n v="643"/>
    <s v="Funcionamiento"/>
    <s v="15 Suministrar el combustible (gasolina corriente, gasolina extra y diesel - ACPM), para el funcionamiento del parque automotor de la Superintendencia de Transporte, con el fin de garantizar el cabal cumplimiento de las actividades propias de la Entidad"/>
    <s v="Suministrar el combustible (gasolina corriente, gasolina extra y diesel - ACPM), para el funcionamiento del parque automotor de la Superintendencia de Transporte, con el fin de garantizar el cabal cumplimiento de las actividades propias de la Entidad"/>
    <s v="JUNIO"/>
    <s v="JUNIO"/>
    <n v="180"/>
    <s v="Días"/>
    <s v="SELECCIÓN ABREVIADA - ACUERDO MARCO"/>
    <x v="0"/>
    <s v=" "/>
    <s v=" "/>
    <s v=" "/>
    <s v="A-02-02-01-003-003"/>
    <s v="PRODUCTOS DE HORNOS DE COQUE; PRODUCTOS DE REFINACIÓN DE PETRÓLEO Y COMBUSTIBLE NUCLEAR"/>
    <s v="Dirección Administrativa"/>
    <x v="1"/>
    <s v=" "/>
    <s v="ORGANIZACION TERPEL SA"/>
    <x v="6"/>
    <m/>
    <m/>
    <m/>
    <m/>
    <n v="75000000"/>
    <n v="30533457"/>
    <s v="Hasta el 30/06/2026"/>
    <n v="67308168"/>
    <s v="15101505; 15101506"/>
    <x v="617"/>
  </r>
  <r>
    <s v="16"/>
    <n v="644"/>
    <s v="Funcionamiento"/>
    <s v="16 Prestar el servicio integral de vigilancia y seguridad privada en las modalidades que se requieran, con armas y sin armas de fuego, con medio de apoyo humano y tecnológico, para los funcionarios, usuarios, bienes e inmuebles en las sedes de la Superintendencia de Transporte y en las que llegare a ser responsable la entidad"/>
    <s v="Prestar el servicio integral de vigilancia y seguridad privada en las modalidades que se requieran, con armas y sin armas de fuego, con medio de apoyo humano y tecnológico, para los funcionarios, usuarios, bienes e inmuebles en las sedes de la Superintendencia de Transporte y en las que llegare a ser responsable la entidad"/>
    <s v="FEBRERO"/>
    <s v="MARZO"/>
    <n v="180"/>
    <s v="Días"/>
    <s v="LICITACION PUBLICA"/>
    <x v="0"/>
    <s v=" "/>
    <s v=" "/>
    <s v=" "/>
    <s v="A-02-02-02-008-005"/>
    <s v="SERVICIOS DE SOPORTE"/>
    <s v="Dirección Administrativa"/>
    <x v="1"/>
    <s v=" "/>
    <s v="SEGURIDAD ACROPOLIS LIMITADA"/>
    <x v="6"/>
    <m/>
    <m/>
    <m/>
    <m/>
    <n v="580000000"/>
    <n v="267622803"/>
    <s v="Hasta el 30/06/2026"/>
    <n v="492866056"/>
    <s v="46171619; 92121504; 92121701"/>
    <x v="617"/>
  </r>
  <r>
    <s v="17"/>
    <n v="645"/>
    <s v="Funcionamiento"/>
    <s v="17 Adquisición del servicio integral de Aseo y Cafetería para las instalaciones de la Superintendencia de Transporte, de acuerdo con las especificaciones y necesidades de la entidad"/>
    <s v="Adquisición del servicio integral de Aseo y Cafetería para las instalaciones de la Superintendencia de Transporte, de acuerdo con las especificaciones y necesidades de la entidad"/>
    <s v="FEBRERO"/>
    <s v="FEBRERO"/>
    <n v="300"/>
    <s v="Días"/>
    <s v="SELECCIÓN ABREVIADA - ACUERDO MARCO"/>
    <x v="0"/>
    <s v=" "/>
    <s v=" "/>
    <s v=" "/>
    <s v="A-02-02-02-006-003_x000a_A-02-02-02-008-005"/>
    <s v="ALOJAMIENTO; SERVICIOS DE SUMINISTROS DE COMIDAS Y BEBIDAS_x000a_SERVICIOS DE SOPORTE"/>
    <s v="Dirección Administrativa"/>
    <x v="1"/>
    <s v=" "/>
    <s v="ASECOLBAS LIMITADA"/>
    <x v="6"/>
    <m/>
    <m/>
    <m/>
    <m/>
    <n v="420000000"/>
    <n v="79552997"/>
    <s v="hasta el 28/02/2026"/>
    <n v="398110804"/>
    <s v="90101700; 76111501"/>
    <x v="617"/>
  </r>
  <r>
    <n v="19"/>
    <n v="647"/>
    <s v="Inversión-Funcionamiento"/>
    <s v="19 Suministrar tiquetes aéreos en rutas nacionales e internacionales para cubrir el desplazamiento de los servidores públicos y contratistas, requeridos para el desarrollo de las actividades propias de la misión la superintendencia de transporte"/>
    <s v="Suministrar tiquetes aéreos en rutas nacionales e internacionales para cubrir el desplazamiento de los servidores públicos y contratistas, requeridos para el desarrollo de las actividades propias de la misión la superintendencia de transporte"/>
    <s v="ENERO"/>
    <s v="FEBRERO"/>
    <n v="330"/>
    <s v="Días"/>
    <s v="SELECCIÓN ABREVIADA - SUBASTA INVERSA"/>
    <x v="0"/>
    <s v="Mejoramiento de la gestión y capacidad institucional para la supervisión integral a los vigilados a nivel nacional y Fortalecimiento a la supervisión integral a los vigilados a nivel nacional"/>
    <s v="Servicio de Implementación Sistemas de Gestión y Servicio de Supervisión"/>
    <s v="Implementar procesos y procedimientos y Realizar acciones de auditoria y control"/>
    <s v="C-2499-0600-2-51102D-2499060-02_x000a_C-2410-0600-3-51102D-2410002-02_x000a_A-02-02-02-006-004"/>
    <s v="ADQUIS DE BYS - SERVICIO DE IMPLEMENTACIÓN SISTEMAS DE GESTIÓN - MEJORAMIENTO DE LA GESTIÓN Y CAPACIDAD INSTITUCIONAL PARA LA SUPERVISIÓN INTEGRAL A LOS VIGILADOS A NIVEL  NACIONAL_x000a_ADQUIS DE BYS - SERVICIO DE SUPERVISIÓN EN EL CUMPLIMIENTO DE LOS REQUISITOS EN EL SECTOR TRANSPORTE - FORTALECIMIENTO A LA SUPERVISIÓN INTEGRAL A LOS VIGILADOS A NIVEL  NACIONAL_x000a_SERVICIOS DE TRANSPORTE DE PASAJEROS"/>
    <s v="Dirección Administrativa"/>
    <x v="1"/>
    <n v="32"/>
    <m/>
    <x v="3"/>
    <m/>
    <m/>
    <m/>
    <m/>
    <n v="804835866"/>
    <n v="47025416"/>
    <s v="hasta el 28/02/2026"/>
    <n v="688316753"/>
    <s v="78111500; 78111502; 90121603; 90121502"/>
    <x v="617"/>
  </r>
  <r>
    <n v="21"/>
    <n v="649"/>
    <s v="Funcionamiento"/>
    <s v="21 Prestación de servicios logísticos para la organización y ejecución de eventos conmemorativos y actividades de divulgación lideradas por la Superintendencia de Transporte, incluyendo la gestión de espacios, recursos técnicos, apoyo operativo y demás requerimientos necesarios para el desarrollo adecuado de dichas actividades"/>
    <s v="Prestación de servicios logísticos para la organización y ejecución de eventos conmemorativos y actividades de divulgación lideradas por la Superintendencia de Transporte, incluyendo la gestión de espacios, recursos técnicos, apoyo operativo y demás requerimientos necesarios para el desarrollo adecuado de dichas actividades"/>
    <s v="ENERO"/>
    <s v="FEBRERO"/>
    <n v="300"/>
    <s v="Días"/>
    <s v="LICITACION PUBLICA"/>
    <x v="0"/>
    <m/>
    <m/>
    <m/>
    <s v="A-02-02-02-008-001"/>
    <s v="SERVICIOS DE APOYO A LA GESTIÓN"/>
    <s v="Dirección Administrativa"/>
    <x v="1"/>
    <m/>
    <m/>
    <x v="3"/>
    <m/>
    <m/>
    <m/>
    <m/>
    <n v="300000000"/>
    <m/>
    <m/>
    <m/>
    <s v="80111603; 80141902; 82101504; 82101601; 82101602; 82101603; 82101801; 83121701; 83121702; 83121703; 90101603; 90111500; 90111501; 90111603; 90121502"/>
    <x v="617"/>
  </r>
  <r>
    <n v="22"/>
    <n v="650"/>
    <s v="Funcionamiento"/>
    <s v="22 Prestar servicios de Centro de Contacto, para soporte al Sistema Nacional de Supervisión al Transporte VIGIA, al Sistema Consola TAUX y al Sistema de Gestión Documental en los procedimientos de recepción, distribución (clasificación y asignación) de comunicaciones oficiales y de aquellos que sean inherentes a la prestación oportuna a los vigilados, ciudadanos y grupos de valor de la Superintendencia de Transporte."/>
    <s v="Prestar servicios de Centro de Contacto, para soporte al Sistema Nacional de Supervisión al Transporte VIGIA, al Sistema Consola TAUX y al Sistema de Gestión Documental en los procedimientos de recepción, distribución (clasificación y asignación) de comunicaciones oficiales y de aquellos que sean inherentes a la prestación oportuna a los vigilados, ciudadanos y grupos de valor de la Superintendencia de Transporte."/>
    <s v="FEBRERO"/>
    <s v="FEBRERO"/>
    <n v="270"/>
    <s v="Días"/>
    <s v="SELECCIÓN ABREVIADA - ACUERDO MARCO"/>
    <x v="0"/>
    <s v=" "/>
    <s v=" "/>
    <s v=" "/>
    <s v="A-02-02-02-008-005"/>
    <s v="SERVICIOS DE SOPORTE"/>
    <s v="Dirección Administrativa -GIT Relacionamiento con el Ciudadano"/>
    <x v="1"/>
    <n v="77"/>
    <s v="HEIMCORE S.A.S"/>
    <x v="6"/>
    <m/>
    <m/>
    <m/>
    <m/>
    <n v="3923653973.0599999"/>
    <n v="965625186"/>
    <s v="Hasta el 31/03/2026"/>
    <n v="3566373537"/>
    <s v="83111507; 43231501; _x000a_80161503"/>
    <x v="617"/>
  </r>
  <r>
    <n v="23"/>
    <n v="651"/>
    <s v="Funcionamiento"/>
    <s v="23 Prestar los servicios postales a la Superintendencia de Transporte incluyendo la recolección, devolución, admisión, curso y entrega de la correspondencia física y electrónica generada por la entidad."/>
    <s v="Prestar los servicios postales a la Superintendencia de Transporte incluyendo la recolección, devolución, admisión, curso y entrega de la correspondencia física y electrónica generada por la entidad."/>
    <s v="JUNIO"/>
    <s v="JUNIO"/>
    <n v="180"/>
    <s v="Días"/>
    <s v="SELECCIÓN ABREVIADA - ACUERDO MARCO"/>
    <x v="0"/>
    <s v=" "/>
    <s v=" "/>
    <s v=" "/>
    <s v="A-02-02-02-006-008"/>
    <s v="SERVICIOS POSTALES Y DE MENSAJERÍA"/>
    <s v="Dirección Administrativa - Gestión Documental"/>
    <x v="1"/>
    <s v="56-768-769"/>
    <s v="SERVICIOS POSTALES NACIONALES S.A.S"/>
    <x v="6"/>
    <m/>
    <m/>
    <m/>
    <m/>
    <n v="420000000"/>
    <n v="213727500"/>
    <s v="Hasta el 31/07/2026"/>
    <n v="416383219"/>
    <n v="78102200"/>
    <x v="617"/>
  </r>
  <r>
    <n v="24"/>
    <n v="652"/>
    <s v="Funcionamiento"/>
    <s v="24 Prestación de servicios de capacitación para actualizar y/o fortalecer las habilidades y conocimientos de las y los servidores públicos de la Superintendencia de Transporte a través de programas de formación, en cumplimiento de lo dispuesto en el Plan Institucional de Capacitación - PIC para la vigencia 2026."/>
    <s v="Prestación de servicios de capacitación para actualizar y/o fortalecer las habilidades y conocimientos de las y los servidores públicos de la Superintendencia de Transporte a través de programas de formación, en cumplimiento de lo dispuesto en el Plan Institucional de Capacitación - PIC para la vigencia 2026."/>
    <s v="ENERO"/>
    <s v="ENERO"/>
    <n v="210"/>
    <s v="Días"/>
    <s v="Contratación Directa"/>
    <x v="0"/>
    <s v=" "/>
    <s v=" "/>
    <s v=" "/>
    <s v="A-02-02-02-009-002"/>
    <s v="SERVICIOS DE EDUCACIÓN"/>
    <s v="Grupo Talento Humano"/>
    <x v="1"/>
    <n v="117"/>
    <s v="UNIVERSIDAD NACIONAL DE COLOMBIA"/>
    <x v="3"/>
    <m/>
    <m/>
    <m/>
    <m/>
    <n v="180649900"/>
    <n v="87130000"/>
    <s v="Hasta el 31/07/2026"/>
    <n v="174260000"/>
    <m/>
    <x v="617"/>
  </r>
  <r>
    <n v="25"/>
    <n v="653"/>
    <s v="Funcionamiento"/>
    <s v="25 Prestación de servicios de apoyo a la gestión para el desarrollo del programa de Bienestar Social e Incentivos, Clima Organizacional, Seguridad y Salud en el Trabajo - SGSST, para los servidores de la Superintendencia de Transporte."/>
    <s v="Prestación de servicios de apoyo a la gestión para el desarrollo del programa de Bienestar Social e Incentivos, Clima Organizacional, Seguridad y Salud en el Trabajo - SGSST, para los servidores de la Superintendencia de Transporte."/>
    <s v="ENERO"/>
    <s v="ENERO"/>
    <n v="210"/>
    <s v="Días"/>
    <s v="Contratación Directa"/>
    <x v="0"/>
    <s v=" "/>
    <s v=" "/>
    <s v=" "/>
    <s v="A-02-02-02-009-006_x000a_A-02-02-02-009-003"/>
    <s v="SERVICIOS RECREATIVOS, CULTURALES Y DEPORTIVOS_x000a_SERVICIOS PARA EL CUIDADO DE LA SALUD HUMANA Y SERVICIOS SOCIALES"/>
    <s v="Grupo Talento Humano"/>
    <x v="1"/>
    <n v="121"/>
    <s v="CAJA DE COMPENSACION FAMILIAR COMPENSAR"/>
    <x v="3"/>
    <m/>
    <m/>
    <m/>
    <m/>
    <n v="1060207397"/>
    <n v="460000000"/>
    <s v="Hasta el 31/07/2026"/>
    <n v="920000000"/>
    <m/>
    <x v="617"/>
  </r>
  <r>
    <n v="26"/>
    <n v="654"/>
    <s v="Funcionamiento"/>
    <s v="26 Adquisición de las dotaciones de vestuario y calzado para las y los servidores públicos de la Superintendencia de Transporte con derecho a ella, de acuerdo con la normatividad vigente, para el año 2026."/>
    <s v="Adquisición de las dotaciones de vestuario y calzado para las y los servidores públicos de la Superintendencia de Transporte con derecho a ella, de acuerdo con la normatividad vigente, para el año 2026."/>
    <s v="ENERO"/>
    <s v="FEBRERO"/>
    <n v="330"/>
    <s v="Días"/>
    <s v="Selección abreviada subasta inversa"/>
    <x v="0"/>
    <s v=" "/>
    <s v=" "/>
    <s v=" "/>
    <s v="A-02-02-01-002-008"/>
    <s v="DOTACIÓN (PRENDAS DE VESTIR Y CALZADO)"/>
    <s v="Grupo Talento Humano"/>
    <x v="1"/>
    <n v="119"/>
    <m/>
    <x v="3"/>
    <m/>
    <m/>
    <m/>
    <m/>
    <n v="94589600"/>
    <m/>
    <m/>
    <n v="158134221"/>
    <m/>
    <x v="617"/>
  </r>
  <r>
    <n v="27"/>
    <n v="655"/>
    <s v="Funcionamiento"/>
    <s v="27 Prestación del servicio de área protegida para servidores(as) públicos(as), contratistas y visitantes de la Superintendencia de Transporte."/>
    <s v="Prestación del servicio de área protegida para servidores(as) públicos(as), contratistas y visitantes de la Superintendencia de Transporte."/>
    <s v="ENERO"/>
    <s v="FEBRERO"/>
    <n v="330"/>
    <s v="Días"/>
    <s v="Mínima cuantía"/>
    <x v="0"/>
    <s v=" "/>
    <s v=" "/>
    <s v=" "/>
    <s v="A-02-02-02-009-003"/>
    <s v="SERVICIOS PARA EL CUIDADO DE LA SALUD HUMANA Y SERVICIOS SOCIALES"/>
    <s v="Grupo Talento Humano"/>
    <x v="1"/>
    <n v="120"/>
    <m/>
    <x v="3"/>
    <m/>
    <m/>
    <m/>
    <m/>
    <n v="9895716.5999999996"/>
    <m/>
    <m/>
    <n v="6825000"/>
    <m/>
    <x v="617"/>
  </r>
  <r>
    <n v="28"/>
    <n v="656"/>
    <s v="Funcionamiento"/>
    <s v="28 Adquisición de elementos de protección personal y otros elementos para los(las) colaboradores de la Superintendencia de Transporte"/>
    <s v="Adquisición de elementos de protección personal y otros elementos para los(las) colaboradores de la Superintendencia de Transporte"/>
    <s v="FEBRERO"/>
    <s v="FEBRERO"/>
    <n v="300"/>
    <s v="Días"/>
    <s v="Selección abreviada subasta inversa"/>
    <x v="0"/>
    <s v=" "/>
    <s v=" "/>
    <s v=" "/>
    <s v="A-02-02-01-002-007_x000a_A-02-02-01-002-008_x000a_A-02-02-01-002-006_x000a_A-02-02-01-004-005_x000a_A-02-02-01-004-006_x000a_A-02-02-01-003-005_x000a_A-02-02-01-004-003_x000a_A-02-02-01-003-006_x000a_A-02-02-01-004-008_x000a_A-02-02-01-004-007_x000a_A-02-02-01-004-002_x000a_A-02-02-01-002-007"/>
    <s v="ARTÍCULOS TEXTILES (EXCEPTO PRENDAS DE VESTIR)_x000a_DOTACIÓN (PRENDAS DE VESTIR Y CALZADO)_x000a_HILADOS E HILOS; TEJIDOS DE FIBRAS TEXTILES INCLUSO AFELPADOS_x000a_MAQUINARIA DE OFICINA, CONTABILIDAD E INFORMÁTICA_x000a_MAQUINARIA Y APARATOS ELÉCTRICOS_x000a_OTROS PRODUCTOS QUÍMICOS; FIBRAS ARTIFICIALES (O FIBRAS INDUSTRIALES HECHAS POR EL HOMBRE)_x000a_MAQUINARIA PARA USO GENERAL_x000a_PRODUCTOS DE CAUCHO Y PLÁSTICO_x000a_APARATOS MÉDICOS, INSTRUMENTOS ÓPTICOS Y DE PRECISIÓN, RELOJES_x000a_EQUIPO Y APARATOS DE RADIO, TELEVISIÓN Y COMUNICACIONES_x000a_PRODUCTOS METÁLICOS ELABORADOS (EXCEPTO MAQUINARIA Y EQUIPO)_x000a_ARTÍCULOS TEXTILES (EXCEPTO PRENDAS DE VESTIR)"/>
    <s v="Grupo Talento Humano"/>
    <x v="1"/>
    <n v="118"/>
    <s v="118 Se incluye para prendas institucionales)"/>
    <x v="6"/>
    <m/>
    <m/>
    <m/>
    <m/>
    <n v="119734430.84"/>
    <m/>
    <m/>
    <n v="39042334"/>
    <m/>
    <x v="617"/>
  </r>
  <r>
    <n v="32"/>
    <n v="660"/>
    <s v="Inversión"/>
    <s v="32 Adquisición e implementación de una herramienta tecnológica para consultas de listas restrictivas y vinculantes, para la gestión integral de riesgos de lavado de activos, financiación del terrorismo y financiación de la proliferación de armas de destrucción masiva, en el marco del  &quot;SIGRIP&quot; de la Superintendencia de Transporte."/>
    <s v="Adquisición e implementación de una herramienta tecnológica para consultas de listas restrictivas y vinculantes, para la gestión integral de riesgos de lavado de activos, financiación del terrorismo y financiación de la proliferación de armas de destrucción masiva, en el marco del  &quot;SIGRIP&quot; de la Superintendencia de Transporte."/>
    <s v="FEBRERO"/>
    <s v="MARZO"/>
    <n v="270"/>
    <s v="Días"/>
    <s v="Mínima cuantía"/>
    <x v="1"/>
    <s v="Mejoramiento de la gestión y capacidad institucional para la supervisión integral a los vigilados a nivel nacional"/>
    <s v="Servicio de Implementación Sistemas de Gestión"/>
    <s v="Implementar procesos y procedimientos "/>
    <s v="C-2499-0600-2-51102D-2499060-02"/>
    <s v="ADQUIS. DE BYS - SERVICIO DE IMPLEMENTACIÓN SISTEMAS DE GESTIÓN - MEJORAMIENTO DE LA GESTIÓN Y CAPACIDAD INSTITUCIONAL PARA LA SUPERVISIÓN INTEGRAL A LOS VIGILADOS A NIVEL  NACIONAL"/>
    <s v="Oficina Asesora de Planeación"/>
    <x v="1"/>
    <s v="Nuevo"/>
    <m/>
    <x v="6"/>
    <m/>
    <m/>
    <m/>
    <m/>
    <n v="15000000"/>
    <m/>
    <m/>
    <m/>
    <m/>
    <x v="617"/>
  </r>
  <r>
    <n v="34"/>
    <n v="662"/>
    <s v="Funcionamiento"/>
    <s v="34 Contratar la adquisición, arrendamiento o leasing de bienes y servicios tecnológicos, incluidos equipos de cómputo y periféricos, para la Superintendencia de Transporte."/>
    <s v="Contratar la adquisición, arrendamiento o leasing de bienes y servicios tecnológicos, incluidos equipos de cómputo y periféricos, para la Superintendencia de Transporte."/>
    <s v="ENERO"/>
    <s v="FEBRERO"/>
    <n v="60"/>
    <s v="Días"/>
    <s v="Contratación Directa"/>
    <x v="0"/>
    <m/>
    <m/>
    <m/>
    <s v="A-02-02-01-004-005"/>
    <s v="MAQUINARIA DE OFICINA, CONTABILIDAD E INFORMÁTICA"/>
    <s v="OTIC"/>
    <x v="1"/>
    <n v="494"/>
    <m/>
    <x v="3"/>
    <m/>
    <m/>
    <m/>
    <m/>
    <n v="579124000"/>
    <m/>
    <m/>
    <n v="59661000"/>
    <n v="43211503"/>
    <x v="617"/>
  </r>
  <r>
    <n v="36"/>
    <n v="664"/>
    <s v="Funcionamiento"/>
    <s v="36 Adquirir la suscripción del licenciamiento de productos y servicios de Microsoft para la Superintendencia de Transporte, conforme a las especificaciones técnicas, condiciones de uso y normatividad vigente."/>
    <s v="Adquirir la suscripción del licenciamiento de productos y servicios de Microsoft para la Superintendencia de Transporte, conforme a las especificaciones técnicas, condiciones de uso y normatividad vigente."/>
    <s v="AGOSTO"/>
    <s v="SEPTIEMBRE"/>
    <n v="300"/>
    <s v="Días"/>
    <s v="Acuerdo Marco de Precios"/>
    <x v="0"/>
    <m/>
    <m/>
    <m/>
    <s v="A-02-02-01-004-007"/>
    <s v="EQUIPO Y APARATOS DE RADIO, TELEVISIÓN Y COMUNICACIONES"/>
    <s v="OTIC"/>
    <x v="1"/>
    <n v="507"/>
    <m/>
    <x v="6"/>
    <m/>
    <m/>
    <m/>
    <m/>
    <n v="1500000000"/>
    <m/>
    <m/>
    <n v="2000000000"/>
    <s v="81112500;43232300;43232200;43231500;43232400"/>
    <x v="617"/>
  </r>
  <r>
    <n v="37"/>
    <n v="665"/>
    <s v="Funcionamiento"/>
    <s v="37 Renovar el soporte, mantenimiento y las actualizaciones del licenciamiento de los productos y servicios de Oracle utilizados por la Superintendencia de Transporte, conforme a las condiciones técnicas, contractuales y a la normatividad vigente, garantizando la continuidad, seguridad y disponibilidad de la plataforma tecnológica institucional."/>
    <s v="Renovar el soporte, mantenimiento y las actualizaciones del licenciamiento de los productos y servicios de Oracle utilizados por la Superintendencia de Transporte, conforme a las condiciones técnicas, contractuales y a la normatividad vigente, garantizando la continuidad, seguridad y disponibilidad de la plataforma tecnológica institucional."/>
    <s v="MAYO"/>
    <s v="JUNIO"/>
    <n v="300"/>
    <s v="Días"/>
    <s v="Selección Abreviada"/>
    <x v="0"/>
    <s v=" "/>
    <s v=" "/>
    <s v=" "/>
    <s v="A-02-02-02-008-003"/>
    <s v="SERVICIOS PROFESIONALES, CIENTÍFICOS Y TÉCNICOS (EXCEPTO LOS SERVICIOS DE INVESTIGACION, URBANISMO, JURÍDICOS Y DE CONTABILIDAD)"/>
    <s v="OTIC"/>
    <x v="1"/>
    <n v="510"/>
    <m/>
    <x v="6"/>
    <m/>
    <m/>
    <m/>
    <m/>
    <n v="1053164483"/>
    <m/>
    <m/>
    <n v="981775975"/>
    <s v="81112501;81112209;81111805"/>
    <x v="617"/>
  </r>
  <r>
    <n v="40"/>
    <n v="668"/>
    <s v="Funcionamiento"/>
    <s v="40 Prestar el servicio de mantenimiento de los equipos de cómputo, comunicaciones, conectividad, redes, accesorios y periféricos, incluyendo una bolsa de repuestos, para la Superintendencia de Transporte, conforme a las condiciones técnicas y normatividad vigente."/>
    <s v="Prestar el servicio de mantenimiento de los equipos de cómputo, comunicaciones, conectividad, redes, accesorios y periféricos, incluyendo una bolsa de repuestos, para la Superintendencia de Transporte, conforme a las condiciones técnicas y normatividad vigente."/>
    <s v="FEBRERO"/>
    <s v="MARZO"/>
    <n v="300"/>
    <s v="Días"/>
    <s v="Selección Abreviada"/>
    <x v="0"/>
    <s v=" "/>
    <s v=" "/>
    <s v=" "/>
    <s v="A-02-02-02-008-007"/>
    <s v="SERVICIOS DE MANTENIMIENTO, REPARACIÓN E INSTALACIÓN (EXCEPTO SERVICIOS DE CONSTRUCCIÓN)"/>
    <s v="OTIC"/>
    <x v="1"/>
    <n v="504"/>
    <m/>
    <x v="6"/>
    <m/>
    <m/>
    <m/>
    <m/>
    <n v="186687200"/>
    <m/>
    <m/>
    <n v="108363762"/>
    <s v="81112200;81111800;81112300"/>
    <x v="617"/>
  </r>
  <r>
    <n v="41"/>
    <n v="669"/>
    <s v="Funcionamiento"/>
    <s v="41 Renovar el soporte, mantenimiento y las actualizaciones del licenciamiento de la herramienta Chilkat Crypt para la Superintendencia de Transporte, garantizando su continuidad operativa, seguridad y compatibilidad tecnológica, conforme a las condiciones técnicas y normatividad vigente."/>
    <s v="Renovar el soporte, mantenimiento y las actualizaciones del licenciamiento de la herramienta Chilkat Crypt para la Superintendencia de Transporte, garantizando su continuidad operativa, seguridad y compatibilidad tecnológica, conforme a las condiciones técnicas y normatividad vigente."/>
    <s v="FEBRERO"/>
    <s v="MARZO"/>
    <n v="300"/>
    <s v="Días"/>
    <s v="Selección Abreviada"/>
    <x v="0"/>
    <s v=" "/>
    <s v=" "/>
    <s v=" "/>
    <s v="A-02-02-01-004-007"/>
    <s v="EQUIPO Y APARATOS DE RADIO, TELEVISIÓN Y COMUNICACIONES"/>
    <s v="OTIC"/>
    <x v="1"/>
    <n v="509"/>
    <m/>
    <x v="6"/>
    <m/>
    <m/>
    <m/>
    <m/>
    <n v="3294480"/>
    <m/>
    <m/>
    <n v="2135500"/>
    <n v="81112501"/>
    <x v="617"/>
  </r>
  <r>
    <n v="42"/>
    <n v="670"/>
    <s v="Funcionamiento"/>
    <s v="42 Prestar el servicio de mantenimiento de los sistemas de aire acondicionado de precisión, incluyendo una bolsa de repuestos, para la Superintendencia de Transporte, conforme a las condiciones técnicas y normatividad vigente."/>
    <s v="Prestar el servicio de mantenimiento de los sistemas de aire acondicionado de precisión, incluyendo una bolsa de repuestos, para la Superintendencia de Transporte, conforme a las condiciones técnicas y normatividad vigente."/>
    <s v="MARZO"/>
    <s v="ABRIL"/>
    <n v="240"/>
    <s v="Días"/>
    <s v="Selección Abreviada"/>
    <x v="0"/>
    <s v=" "/>
    <s v=" "/>
    <s v=" "/>
    <s v="A-02-02-02-008-007"/>
    <s v="SERVICIOS DE MANTENIMIENTO, REPARACIÓN E INSTALACIÓN (EXCEPTO SERVICIOS DE CONSTRUCCIÓN)"/>
    <s v="OTIC"/>
    <x v="1"/>
    <n v="491"/>
    <s v="AQSERV S A S"/>
    <x v="6"/>
    <m/>
    <m/>
    <m/>
    <m/>
    <n v="41284600"/>
    <n v="8537060"/>
    <s v="Hasta el 30/06/2026"/>
    <n v="33122460"/>
    <s v="40101700;72101500"/>
    <x v="617"/>
  </r>
  <r>
    <n v="43"/>
    <n v="671"/>
    <s v="Funcionamiento"/>
    <s v="43 Renovar el soporte, mantenimiento y las actualizaciones del software de gestión de impresión de la Superintendencia de Transporte, garantizando su continuidad operativa y correcto funcionamiento, conforme a las condiciones técnicas y normatividad vigente."/>
    <s v="Renovar el soporte, mantenimiento y las actualizaciones del software de gestión de impresión de la Superintendencia de Transporte, garantizando su continuidad operativa y correcto funcionamiento, conforme a las condiciones técnicas y normatividad vigente."/>
    <s v="JUNIO"/>
    <s v="JULIO"/>
    <n v="180"/>
    <s v="Días"/>
    <s v="Selección Abreviada"/>
    <x v="0"/>
    <s v=" "/>
    <s v=" "/>
    <s v=" "/>
    <s v="A-02-02-01-004-007"/>
    <s v="EQUIPO Y APARATOS DE RADIO, TELEVISIÓN Y COMUNICACIONES"/>
    <s v="OTIC"/>
    <x v="1"/>
    <n v="493"/>
    <m/>
    <x v="6"/>
    <m/>
    <m/>
    <m/>
    <m/>
    <n v="19766880"/>
    <m/>
    <m/>
    <n v="13600000"/>
    <s v="43201537;43231511;44101724"/>
    <x v="617"/>
  </r>
  <r>
    <n v="44"/>
    <n v="672"/>
    <s v="Funcionamiento"/>
    <s v="44 Adquirir y renovar hardware y software, así como el soporte y actualización del licenciamiento de los productos y servicios de la solución de seguridad perimetral y en la nube de la Superintendencia de Transporte, conforme a las especificaciones técnicas, condiciones de seguridad y normatividad vigente."/>
    <s v="Adquirir y renovar hardware y software, así como el soporte y actualización del licenciamiento de los productos y servicios de la solución de seguridad perimetral y en la nube de la Superintendencia de Transporte, conforme a las especificaciones técnicas, condiciones de seguridad y normatividad vigente."/>
    <s v="ENERO"/>
    <s v="FEBRERO"/>
    <n v="60"/>
    <s v="Días"/>
    <s v="Selección Abreviada"/>
    <x v="0"/>
    <s v=" "/>
    <s v=" "/>
    <s v=" "/>
    <s v="A-02-02-01-004-007"/>
    <s v="EQUIPO Y APARATOS DE RADIO, TELEVISIÓN Y COMUNICACIONES"/>
    <s v="OTIC"/>
    <x v="1"/>
    <n v="495"/>
    <m/>
    <x v="3"/>
    <m/>
    <m/>
    <m/>
    <m/>
    <n v="360462192.45999998"/>
    <m/>
    <m/>
    <n v="705173685"/>
    <s v="43222500;81111800"/>
    <x v="617"/>
  </r>
  <r>
    <n v="45"/>
    <n v="673"/>
    <s v="Funcionamiento"/>
    <s v="45 Prestar el servicio de soporte y mantenimiento de las UPS y gabinetes autocontenidos, incluyendo una bolsa de repuestos marca Legrand, para la Superintendencia de Transporte, conforme a las condiciones técnicas y normatividad vigente."/>
    <s v="Prestar el servicio de soporte y mantenimiento de las UPS y gabinetes autocontenidos, incluyendo una bolsa de repuestos marca Legrand, para la Superintendencia de Transporte, conforme a las condiciones técnicas y normatividad vigente."/>
    <s v="MARZO"/>
    <s v="ABRIL"/>
    <n v="240"/>
    <s v="Días"/>
    <s v="Selección Abreviada"/>
    <x v="0"/>
    <s v=" "/>
    <s v=" "/>
    <s v=" "/>
    <s v="A-02-02-02-008-007"/>
    <s v="SERVICIOS DE MANTENIMIENTO, REPARACIÓN E INSTALACIÓN (EXCEPTO SERVICIOS DE CONSTRUCCIÓN)"/>
    <s v="OTIC"/>
    <x v="1"/>
    <n v="499"/>
    <s v="NKH ELECTRONICA S A S"/>
    <x v="6"/>
    <m/>
    <m/>
    <m/>
    <m/>
    <n v="72520000"/>
    <n v="34300000"/>
    <s v="Hasta el 30/06/2026"/>
    <n v="68600000"/>
    <s v="72151500;39121000"/>
    <x v="617"/>
  </r>
  <r>
    <n v="46"/>
    <n v="674"/>
    <s v="Funcionamiento"/>
    <s v="46 Adquirir y renovar certificados digitales para personas jurídicas, firmas digitales y certificados SSL para la Superintendencia de Transporte, conforme a las especificaciones técnicas, estándares de seguridad y normatividad vigente."/>
    <s v="Adquirir y renovar certificados digitales para personas jurídicas, firmas digitales y certificados SSL para la Superintendencia de Transporte, conforme a las especificaciones técnicas, estándares de seguridad y normatividad vigente."/>
    <s v="ENERO"/>
    <s v="FEBRERO"/>
    <n v="60"/>
    <s v="Días"/>
    <s v="Selección Abreviada"/>
    <x v="0"/>
    <s v=" "/>
    <s v=" "/>
    <s v=" "/>
    <s v="A-02-02-01-004-007"/>
    <s v="EQUIPO Y APARATOS DE RADIO, TELEVISIÓN Y COMUNICACIONES"/>
    <s v="OTIC"/>
    <x v="1"/>
    <n v="500"/>
    <m/>
    <x v="3"/>
    <m/>
    <m/>
    <m/>
    <m/>
    <n v="27827996"/>
    <m/>
    <m/>
    <n v="7385000"/>
    <s v="81111800;81161500"/>
    <x v="617"/>
  </r>
  <r>
    <n v="47"/>
    <n v="675"/>
    <s v="Funcionamiento"/>
    <s v="47 Renovar el licenciamiento de los productos y servicios asociados a los equipos tecnológicos de conectividad y redes de telecomunicaciones internas de la Superintendencia de Transporte, conforme a las especificaciones técnicas, condiciones operativas y normatividad vigente."/>
    <s v="Renovar el licenciamiento de los productos y servicios asociados a los equipos tecnológicos de conectividad y redes de telecomunicaciones internas de la Superintendencia de Transporte, conforme a las especificaciones técnicas, condiciones operativas y normatividad vigente."/>
    <s v="ABRIL"/>
    <s v="MAYO"/>
    <n v="60"/>
    <s v="Días"/>
    <s v="Selección Abreviada"/>
    <x v="0"/>
    <s v=" "/>
    <s v=" "/>
    <s v=" "/>
    <s v="A-02-02-02-008-007"/>
    <s v="SERVICIOS DE MANTENIMIENTO, REPARACIÓN E INSTALACIÓN (EXCEPTO SERVICIOS DE CONSTRUCCIÓN)"/>
    <s v="OTIC"/>
    <x v="1"/>
    <n v="501"/>
    <m/>
    <x v="6"/>
    <m/>
    <m/>
    <m/>
    <m/>
    <n v="227920000"/>
    <m/>
    <m/>
    <n v="185430000"/>
    <n v="81111803"/>
    <x v="617"/>
  </r>
  <r>
    <n v="48"/>
    <n v="676"/>
    <s v="Funcionamiento"/>
    <s v="48 Renovar el licenciamiento de la plataforma e-Learning para la Superintendencia de Transporte, conforme a las especificaciones técnicas, condiciones de uso y normatividad vigente."/>
    <s v="Renovar el licenciamiento de la plataforma e-Learning para la Superintendencia de Transporte, conforme a las especificaciones técnicas, condiciones de uso y normatividad vigente."/>
    <s v="JUNIO"/>
    <s v="JULIO"/>
    <n v="150"/>
    <s v="Días"/>
    <s v="Selección Abreviada"/>
    <x v="0"/>
    <s v=" "/>
    <s v=" "/>
    <s v=" "/>
    <s v="A-02-02-02-008-007"/>
    <s v="SERVICIOS DE MANTENIMIENTO, REPARACIÓN E INSTALACIÓN (EXCEPTO SERVICIOS DE CONSTRUCCIÓN)"/>
    <s v="OTIC"/>
    <x v="1"/>
    <s v=" "/>
    <m/>
    <x v="6"/>
    <m/>
    <m/>
    <m/>
    <m/>
    <n v="25900000"/>
    <m/>
    <m/>
    <m/>
    <n v="81111803"/>
    <x v="617"/>
  </r>
  <r>
    <n v="49"/>
    <n v="677"/>
    <s v="Funcionamiento"/>
    <s v="49 Fortalecer e implementar los servicios de infraestructura tecnológica en la nube de Microsoft para la Superintendencia de Transporte, conforme a las especificaciones técnicas, condiciones de seguridad y normatividad vigente."/>
    <s v="Fortalecer e implementar los servicios de infraestructura tecnológica en la nube de Microsoft para la Superintendencia de Transporte, conforme a las especificaciones técnicas, condiciones de seguridad y normatividad vigente."/>
    <s v="JUNIO"/>
    <s v="JULIO"/>
    <n v="180"/>
    <s v="Días"/>
    <s v="Selección Abreviada"/>
    <x v="0"/>
    <m/>
    <m/>
    <m/>
    <m/>
    <m/>
    <s v="OTIC"/>
    <x v="1"/>
    <n v="512"/>
    <m/>
    <x v="6"/>
    <m/>
    <m/>
    <m/>
    <m/>
    <n v="1106396200"/>
    <m/>
    <m/>
    <m/>
    <s v="81112100;81112500"/>
    <x v="617"/>
  </r>
  <r>
    <n v="50"/>
    <n v="678"/>
    <s v="Inversión"/>
    <s v="50 Adquirir la suscripción del licenciamiento de productos y servicios de antivirus para la Superintendencia de Transporte, conforme a las especificaciones técnicas, estándares de seguridad y normatividad vigente."/>
    <s v="Adquirir la suscripción del licenciamiento de productos y servicios de antivirus para la Superintendencia de Transporte, conforme a las especificaciones técnicas, estándares de seguridad y normatividad vigente."/>
    <s v="JUNIO"/>
    <s v="JULIO"/>
    <n v="60"/>
    <s v="Días"/>
    <s v="Selección Abreviad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OTIC"/>
    <x v="1"/>
    <n v="505"/>
    <m/>
    <x v="6"/>
    <m/>
    <m/>
    <m/>
    <m/>
    <n v="150000000"/>
    <m/>
    <m/>
    <n v="290080000"/>
    <s v="81112500;43231500;43222600;43233200"/>
    <x v="617"/>
  </r>
  <r>
    <n v="51"/>
    <n v="679"/>
    <s v="Funcionamiento"/>
    <s v="51 Fortalecer e implementar los servicios de infraestructura tecnológica en la nube de Oracle para la Superintendencia de Transporte, conforme a las especificaciones técnicas, condiciones de seguridad y normatividad vigente."/>
    <s v="Fortalecer e implementar los servicios de infraestructura tecnológica en la nube de Oracle para la Superintendencia de Transporte, conforme a las especificaciones técnicas, condiciones de seguridad y normatividad vigente."/>
    <s v="FEBRERO"/>
    <s v="MARZO"/>
    <n v="240"/>
    <s v="Días"/>
    <s v="Selección Abreviada"/>
    <x v="0"/>
    <m/>
    <m/>
    <m/>
    <m/>
    <m/>
    <s v="OTIC"/>
    <x v="1"/>
    <n v="508"/>
    <m/>
    <x v="6"/>
    <m/>
    <m/>
    <m/>
    <m/>
    <n v="310000000"/>
    <m/>
    <m/>
    <n v="2000000000"/>
    <s v="81112500;81112100"/>
    <x v="617"/>
  </r>
  <r>
    <n v="52"/>
    <n v="680"/>
    <s v="Funcionamiento"/>
    <s v="52 Adquirir la suscripción del licenciamiento y renovar el soporte, mantenimiento y las actualizaciones de los productos y servicios de ArcGIS para la Superintendencia de Transporte, conforme a las especificaciones técnicas y normatividad vigente."/>
    <s v="Adquirir la suscripción del licenciamiento y renovar el soporte, mantenimiento y las actualizaciones de los productos y servicios de ArcGIS para la Superintendencia de Transporte, conforme a las especificaciones técnicas y normatividad vigente."/>
    <s v="AGOSTO"/>
    <s v="SEPTIEMBRE"/>
    <n v="60"/>
    <s v="Días"/>
    <s v="Contratación Directa"/>
    <x v="0"/>
    <m/>
    <m/>
    <m/>
    <m/>
    <m/>
    <s v="OTIC"/>
    <x v="1"/>
    <n v="498"/>
    <m/>
    <x v="6"/>
    <m/>
    <m/>
    <m/>
    <m/>
    <n v="341880000"/>
    <m/>
    <m/>
    <n v="199978476"/>
    <s v="44101724;43232300;43232200;43231500;43232400"/>
    <x v="617"/>
  </r>
  <r>
    <n v="53"/>
    <n v="681"/>
    <s v="Inversión"/>
    <s v="53 Adquirir y renovar el licenciamiento de los productos y servicios del sistema de copias de respaldo de la información de la Superintendencia de Transporte, conforme a las especificaciones técnicas, estándares de seguridad y normatividad vigente."/>
    <s v="Adquirir y renovar el licenciamiento de los productos y servicios del sistema de copias de respaldo de la información de la Superintendencia de Transporte, conforme a las especificaciones técnicas, estándares de seguridad y normatividad vigente."/>
    <s v="FEBRERO"/>
    <s v="MARZO"/>
    <n v="90"/>
    <s v="Días"/>
    <s v="Selección Abreviad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OTIC"/>
    <x v="1"/>
    <n v="502"/>
    <m/>
    <x v="6"/>
    <m/>
    <m/>
    <m/>
    <m/>
    <n v="165760000"/>
    <m/>
    <m/>
    <n v="110099000"/>
    <s v="81112500;81112100"/>
    <x v="617"/>
  </r>
  <r>
    <n v="54"/>
    <n v="682"/>
    <s v="Inversión"/>
    <s v="54 Renovar el soporte, mantenimiento y las actualizaciones del licenciamiento de la herramienta Scriptcase para la Superintendencia de Transporte, conforme a las especificaciones técnicas, condiciones de uso y normatividad vigente."/>
    <s v="Renovar el soporte, mantenimiento y las actualizaciones del licenciamiento de la herramienta Scriptcase para la Superintendencia de Transporte, conforme a las especificaciones técnicas, condiciones de uso y normatividad vigente."/>
    <s v="MARZO"/>
    <s v="ABRIL"/>
    <n v="90"/>
    <s v="Días"/>
    <s v="Selección Abreviad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OTIC"/>
    <x v="1"/>
    <n v="506"/>
    <m/>
    <x v="6"/>
    <m/>
    <m/>
    <m/>
    <m/>
    <n v="25900000"/>
    <m/>
    <m/>
    <n v="22015000"/>
    <s v="81112500;43232300;43232200;43231500;43232400"/>
    <x v="617"/>
  </r>
  <r>
    <n v="55"/>
    <n v="683"/>
    <s v="Inversión"/>
    <s v="55 Adquirir la suscripción del licenciamiento de los productos y servicios de Adobe Acrobat Pro Teams para la Superintendencia de Transporte, conforme a las especificaciones técnicas, condiciones de uso y normatividad vigente."/>
    <s v="Adquirir la suscripción del licenciamiento de los productos y servicios de Adobe Acrobat Pro Teams para la Superintendencia de Transporte, conforme a las especificaciones técnicas, condiciones de uso y normatividad vigente."/>
    <s v="JUNIO"/>
    <s v="JULIO"/>
    <n v="60"/>
    <s v="Días"/>
    <s v="Selección Abreviad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OTIC"/>
    <x v="1"/>
    <n v="496"/>
    <m/>
    <x v="6"/>
    <m/>
    <m/>
    <m/>
    <m/>
    <n v="41240984.399999999"/>
    <m/>
    <m/>
    <n v="30905218"/>
    <s v="43232100;43232200"/>
    <x v="617"/>
  </r>
  <r>
    <n v="56"/>
    <n v="684"/>
    <s v="Inversión"/>
    <s v="56 Adquirir la suscripción del licenciamiento de los productos y servicios de Adobe Creative Cloud para la Superintendencia de Transporte, conforme a las especificaciones técnicas, condiciones de uso y normatividad vigente."/>
    <s v="Adquirir la suscripción del licenciamiento de los productos y servicios de Adobe Creative Cloud para la Superintendencia de Transporte, conforme a las especificaciones técnicas, condiciones de uso y normatividad vigente."/>
    <s v="JUNIO"/>
    <s v="JULIO"/>
    <n v="60"/>
    <s v="Días"/>
    <s v="Selección Abreviada"/>
    <x v="1"/>
    <s v="Mejoramiento de la gestión y capacidad institucional para la supervisión integral a los vigilados a nivel nacional"/>
    <s v="Servicios de información actualizados"/>
    <s v="Contar con servicios informáticos conexos"/>
    <s v="C-2499-0600-2-51102D-2499062-02"/>
    <s v="ADQUIS. DE BYS - SERVICIOS DE INFORMACIÓN ACTUALIZADOS - MEJORAMIENTO DE LA GESTIÓN Y CAPACIDAD INSTITUCIONAL PARA LA SUPERVISIÓN INTEGRAL A LOS VIGILADOS A NIVEL NACIONAL"/>
    <s v="OTIC"/>
    <x v="1"/>
    <n v="497"/>
    <m/>
    <x v="6"/>
    <m/>
    <m/>
    <m/>
    <m/>
    <n v="10981600"/>
    <m/>
    <m/>
    <n v="10600000"/>
    <s v="43232100;43232200"/>
    <x v="617"/>
  </r>
  <r>
    <n v="57"/>
    <n v="685"/>
    <s v="Funcionamiento"/>
    <s v="57 Adquirir una solución XDR (Extended Detection and Response) para fortalecer la protección integral de la infraestructura tecnológica de la Entidad frente a la creciente sofisticación de las amenazas cibernéticas, conforme a las especificaciones técnicas, estándares de seguridad y normatividad vigente."/>
    <s v="Adquirir una solución XDR (Extended Detection and Response) para fortalecer la protección integral de la infraestructura tecnológica de la Entidad frente a la creciente sofisticación de las amenazas cibernéticas, conforme a las especificaciones técnicas, estándares de seguridad y normatividad vigente."/>
    <s v="MAYO"/>
    <s v="JUNIO"/>
    <n v="90"/>
    <s v="Días"/>
    <s v="Selección Abreviada"/>
    <x v="0"/>
    <m/>
    <m/>
    <m/>
    <m/>
    <m/>
    <s v="OTIC"/>
    <x v="1"/>
    <m/>
    <m/>
    <x v="6"/>
    <m/>
    <m/>
    <m/>
    <m/>
    <n v="310800000"/>
    <m/>
    <m/>
    <m/>
    <s v="43222500;81111800"/>
    <x v="617"/>
  </r>
  <r>
    <n v="59"/>
    <n v="686"/>
    <s v="Funcionamiento"/>
    <s v="59 Adquirir un chaleco blindado de uso institucional debidamente certificado con el nivel de protección balística requerido destinado a la protección personal del Superintendente de Transporte"/>
    <s v="Adquirir un chaleco blindado de uso institucional debidamente certificado con el nivel de protección balística requerido destinado a la protección personal del Superintendente de Transporte"/>
    <s v="ENERO"/>
    <s v="ENERO"/>
    <n v="30"/>
    <s v="Días"/>
    <s v="Contratación Directa"/>
    <x v="0"/>
    <m/>
    <m/>
    <m/>
    <s v="A-02-02-01-002-008"/>
    <s v="DOTACIÓN (PRENDAS DE VESTIR Y CALZADO)"/>
    <s v="Dirección Administrativa"/>
    <x v="1"/>
    <m/>
    <m/>
    <x v="3"/>
    <m/>
    <m/>
    <m/>
    <m/>
    <n v="30000000"/>
    <m/>
    <m/>
    <m/>
    <n v="46181502"/>
    <x v="617"/>
  </r>
  <r>
    <n v="60"/>
    <n v="687"/>
    <s v="Funcionamiento"/>
    <s v="60 Adquisición de elementos distintivos para las actividades en las diferentes instancias de participación de la Supertransporte"/>
    <s v="Adquisición de elementos distintivos para las actividades en las diferentes instancias de participación de la Supertransporte"/>
    <s v="ENERO"/>
    <s v="ENERO"/>
    <n v="90"/>
    <s v="Días"/>
    <s v="Mínima cuantía"/>
    <x v="0"/>
    <m/>
    <m/>
    <m/>
    <s v="A-02-02-01-002-008"/>
    <s v="DOTACIÓN (PRENDAS DE VESTIR Y CALZADO)"/>
    <s v="Dirección Administrativa"/>
    <x v="1"/>
    <m/>
    <m/>
    <x v="3"/>
    <m/>
    <m/>
    <m/>
    <m/>
    <n v="49000000"/>
    <m/>
    <m/>
    <m/>
    <s v="49221510; 53102516; 53101602; 53101604; 53103001"/>
    <x v="6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6A182A-FD2E-7C4F-9CEF-5C9F46BC3F92}" name="TablaDinámica2"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G10" firstHeaderRow="1" firstDataRow="3" firstDataCol="1" rowPageCount="2" colPageCount="1"/>
  <pivotFields count="31">
    <pivotField dataField="1" showAll="0"/>
    <pivotField numFmtId="1" showAll="0"/>
    <pivotField showAll="0"/>
    <pivotField showAll="0"/>
    <pivotField showAll="0"/>
    <pivotField showAll="0"/>
    <pivotField showAll="0"/>
    <pivotField showAll="0"/>
    <pivotField showAll="0"/>
    <pivotField showAll="0"/>
    <pivotField axis="axisRow" showAll="0">
      <items count="4">
        <item x="1"/>
        <item x="2"/>
        <item n="Funcionamiento" x="0"/>
        <item t="default"/>
      </items>
    </pivotField>
    <pivotField showAll="0"/>
    <pivotField showAll="0"/>
    <pivotField showAll="0"/>
    <pivotField showAll="0"/>
    <pivotField showAll="0"/>
    <pivotField showAll="0"/>
    <pivotField axis="axisCol" showAll="0">
      <items count="3">
        <item x="1"/>
        <item x="0"/>
        <item t="default"/>
      </items>
    </pivotField>
    <pivotField showAll="0"/>
    <pivotField showAll="0"/>
    <pivotField axis="axisPage" multipleItemSelectionAllowed="1" showAll="0">
      <items count="8">
        <item x="0"/>
        <item x="1"/>
        <item x="2"/>
        <item x="3"/>
        <item x="4"/>
        <item h="1" x="5"/>
        <item h="1" x="6"/>
        <item t="default"/>
      </items>
    </pivotField>
    <pivotField showAll="0"/>
    <pivotField showAll="0"/>
    <pivotField showAll="0"/>
    <pivotField showAll="0"/>
    <pivotField dataField="1" showAll="0"/>
    <pivotField showAll="0"/>
    <pivotField showAll="0"/>
    <pivotField showAll="0"/>
    <pivotField showAll="0"/>
    <pivotField axis="axisPage" multipleItemSelectionAllowed="1" showAll="0">
      <items count="61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h="1" x="617"/>
        <item t="default"/>
      </items>
    </pivotField>
  </pivotFields>
  <rowFields count="1">
    <field x="10"/>
  </rowFields>
  <rowItems count="4">
    <i>
      <x/>
    </i>
    <i>
      <x v="1"/>
    </i>
    <i>
      <x v="2"/>
    </i>
    <i t="grand">
      <x/>
    </i>
  </rowItems>
  <colFields count="2">
    <field x="17"/>
    <field x="-2"/>
  </colFields>
  <colItems count="6">
    <i>
      <x/>
      <x/>
    </i>
    <i r="1" i="1">
      <x v="1"/>
    </i>
    <i>
      <x v="1"/>
      <x/>
    </i>
    <i r="1" i="1">
      <x v="1"/>
    </i>
    <i t="grand">
      <x/>
    </i>
    <i t="grand" i="1">
      <x/>
    </i>
  </colItems>
  <pageFields count="2">
    <pageField fld="20" hier="-1"/>
    <pageField fld="30" hier="-1"/>
  </pageFields>
  <dataFields count="2">
    <dataField name="Cuenta de Línea PAA" fld="0" subtotal="count" baseField="0" baseItem="0"/>
    <dataField name="Suma de Precio 2026" fld="25" baseField="0" baseItem="0" numFmtId="42"/>
  </dataFields>
  <formats count="2">
    <format dxfId="62">
      <pivotArea dataOnly="0" labelOnly="1" fieldPosition="0">
        <references count="1">
          <reference field="10" count="0"/>
        </references>
      </pivotArea>
    </format>
    <format dxfId="6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6C2EF6-B57D-374A-94D1-3207EB02AED3}" name="Tabla8" displayName="Tabla8" ref="A1:Y683" totalsRowShown="0" headerRowDxfId="18" dataDxfId="17" headerRowBorderDxfId="65" tableBorderDxfId="64" totalsRowBorderDxfId="63">
  <autoFilter ref="A1:Y683" xr:uid="{BE81DB56-96D0-44E2-96C2-BB596BB0B64F}"/>
  <sortState xmlns:xlrd2="http://schemas.microsoft.com/office/spreadsheetml/2017/richdata2" ref="A2:Y683">
    <sortCondition ref="A1:A683"/>
  </sortState>
  <tableColumns count="25">
    <tableColumn id="29" xr3:uid="{41EEACB7-DF94-EB4A-91FE-B5590E7D2AA0}" name="Consecutivo" dataDxfId="43"/>
    <tableColumn id="1" xr3:uid="{800624F8-7B0E-7743-A359-A52E41D94F2B}" name="Línea PAA" dataDxfId="42"/>
    <tableColumn id="2" xr3:uid="{7800EDB3-26C3-424B-B10B-EEFB3F728238}" name="Tipo de Gasto (Funcionamiento; Inversión)" dataDxfId="41"/>
    <tableColumn id="3" xr3:uid="{18798497-152F-8D48-8840-FED668B1099A}" name="Objeto + #" dataDxfId="40"/>
    <tableColumn id="4" xr3:uid="{8020F1F5-4D23-8E46-A1A4-B18805F75DD2}" name="Objeto de Gasto" dataDxfId="39"/>
    <tableColumn id="5" xr3:uid="{B8117FEA-6D7A-6841-A459-FA05C9052B9A}" name="Fecha estimada de inicio de proceso de selección (mes)" dataDxfId="38"/>
    <tableColumn id="6" xr3:uid="{6AF9A2B4-3A6E-294F-AD99-3F41A8BB06A9}" name="Fecha estimada de presentación de ofertas (mes)" dataDxfId="37"/>
    <tableColumn id="7" xr3:uid="{6B5FFA9E-647F-7448-B542-EC943AF0A8F7}" name="Duración del contrato (número)" dataDxfId="36"/>
    <tableColumn id="8" xr3:uid="{814E36BD-90C6-A24B-A0E3-6AA3D90BCA5C}" name="Duración del contrato (intervalo: días, meses, años)" dataDxfId="35"/>
    <tableColumn id="9" xr3:uid="{84A2AAFD-5BFC-1A46-8221-7FDE3DDFD5A6}" name="Modalidad de selección " dataDxfId="34"/>
    <tableColumn id="10" xr3:uid="{A7B8F8B6-8FA4-904F-8FC1-708790D0238E}" name="BPIN" dataDxfId="33"/>
    <tableColumn id="11" xr3:uid="{611DCD71-046E-EC45-AE07-6476C22AD44B}" name="PROYECTO DE INVERSIÓN" dataDxfId="32"/>
    <tableColumn id="12" xr3:uid="{8F5C4D54-465C-DA40-AA04-E70F47334D73}" name="PRODUCTO" dataDxfId="31"/>
    <tableColumn id="13" xr3:uid="{E42321BE-61A3-604B-88F9-FD6B67C502CB}" name="ACTIVIDAD" dataDxfId="30"/>
    <tableColumn id="14" xr3:uid="{65EAA214-8AC7-8647-96D0-90D1A8BFC94D}" name="Rubro Presupuestal_x000a_(Código SIIF)" dataDxfId="29"/>
    <tableColumn id="15" xr3:uid="{D49FB29F-CE1B-A74A-90CF-222DBB96C6C3}" name="Descripción" dataDxfId="28"/>
    <tableColumn id="16" xr3:uid="{89B93C6F-8C29-A947-B1ED-450524321C9C}" name="DEPENDENCIA" dataDxfId="27"/>
    <tableColumn id="17" xr3:uid="{E0F908B7-9BED-FE47-9B6C-BCF34E3CBB3D}" name="CPS O BYS" dataDxfId="26"/>
    <tableColumn id="19" xr3:uid="{8EDBB5B2-2950-C742-8FFE-E0CC9E4067D4}" name="CONTRATISTA" dataDxfId="25"/>
    <tableColumn id="20" xr3:uid="{362E8E06-1865-5740-9B62-9768A271C8E8}" name="FASE" dataDxfId="24"/>
    <tableColumn id="23" xr3:uid="{3042D526-0EFE-BC43-935B-4BD1C8B51D14}" name="PERFIL 2026" dataDxfId="23"/>
    <tableColumn id="24" xr3:uid="{18052A0C-79B1-6D4F-B96E-8FC0E77691CA}" name="HONORARIOS 2026" dataDxfId="22"/>
    <tableColumn id="25" xr3:uid="{4C56B8F5-F8CB-1648-95D8-4447AAB1BCAF}" name="Precio 2026" dataDxfId="21"/>
    <tableColumn id="27" xr3:uid="{1FE5ADAA-583E-6D47-949C-DE3CB45AD757}" name="Plazo 2026" dataDxfId="20"/>
    <tableColumn id="30" xr3:uid="{E2CC223A-E9CD-074C-BC36-DF27E5D72F53}" name="Código UNSPSC" dataDxfId="1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F56D8-430E-214C-9C0C-5CF7AA804462}">
  <sheetPr>
    <tabColor rgb="FFFFC000"/>
  </sheetPr>
  <dimension ref="A1:AA760"/>
  <sheetViews>
    <sheetView tabSelected="1" zoomScale="132" zoomScaleNormal="81" workbookViewId="0">
      <pane xSplit="2" ySplit="1" topLeftCell="D2" activePane="bottomRight" state="frozen"/>
      <selection pane="topRight" activeCell="C1" sqref="C1"/>
      <selection pane="bottomLeft" activeCell="A2" sqref="A2"/>
      <selection pane="bottomRight" activeCell="T4" sqref="T4"/>
    </sheetView>
  </sheetViews>
  <sheetFormatPr baseColWidth="10" defaultColWidth="8.83203125" defaultRowHeight="15" customHeight="1" x14ac:dyDescent="0.2"/>
  <cols>
    <col min="2" max="2" width="9.1640625" style="2" customWidth="1"/>
    <col min="3" max="3" width="10.1640625" style="1" bestFit="1" customWidth="1"/>
    <col min="4" max="4" width="33" customWidth="1"/>
    <col min="5" max="5" width="36.5" style="3" hidden="1" customWidth="1"/>
    <col min="6" max="10" width="17.33203125" customWidth="1"/>
    <col min="11" max="16" width="26.33203125" customWidth="1"/>
    <col min="17" max="17" width="30.6640625" customWidth="1"/>
    <col min="18" max="18" width="14.83203125" customWidth="1"/>
    <col min="19" max="19" width="21.1640625" customWidth="1"/>
    <col min="20" max="20" width="9" bestFit="1" customWidth="1"/>
    <col min="21" max="21" width="17.6640625" style="4" customWidth="1"/>
    <col min="22" max="22" width="16.33203125" customWidth="1"/>
    <col min="23" max="23" width="18.83203125" style="4" customWidth="1"/>
    <col min="24" max="24" width="13.1640625" style="4" customWidth="1"/>
    <col min="25" max="25" width="32.1640625" style="13" customWidth="1"/>
    <col min="26" max="26" width="30.6640625" style="5" customWidth="1"/>
    <col min="27" max="27" width="16.1640625" style="6" customWidth="1"/>
  </cols>
  <sheetData>
    <row r="1" spans="1:27" s="8" customFormat="1" ht="48" customHeight="1" x14ac:dyDescent="0.2">
      <c r="A1" s="50" t="s">
        <v>1</v>
      </c>
      <c r="B1" s="51" t="s">
        <v>0</v>
      </c>
      <c r="C1" s="50" t="s">
        <v>2</v>
      </c>
      <c r="D1" s="50" t="s">
        <v>3</v>
      </c>
      <c r="E1" s="50" t="s">
        <v>4</v>
      </c>
      <c r="F1" s="52" t="s">
        <v>5</v>
      </c>
      <c r="G1" s="52" t="s">
        <v>6</v>
      </c>
      <c r="H1" s="52" t="s">
        <v>7</v>
      </c>
      <c r="I1" s="52" t="s">
        <v>8</v>
      </c>
      <c r="J1" s="52" t="s">
        <v>9</v>
      </c>
      <c r="K1" s="50" t="s">
        <v>10</v>
      </c>
      <c r="L1" s="50" t="s">
        <v>11</v>
      </c>
      <c r="M1" s="50" t="s">
        <v>12</v>
      </c>
      <c r="N1" s="50" t="s">
        <v>13</v>
      </c>
      <c r="O1" s="50" t="s">
        <v>14</v>
      </c>
      <c r="P1" s="50" t="s">
        <v>15</v>
      </c>
      <c r="Q1" s="50" t="s">
        <v>16</v>
      </c>
      <c r="R1" s="50" t="s">
        <v>17</v>
      </c>
      <c r="S1" s="50" t="s">
        <v>18</v>
      </c>
      <c r="T1" s="50" t="s">
        <v>19</v>
      </c>
      <c r="U1" s="50" t="s">
        <v>20</v>
      </c>
      <c r="V1" s="53" t="s">
        <v>21</v>
      </c>
      <c r="W1" s="53" t="s">
        <v>22</v>
      </c>
      <c r="X1" s="50" t="s">
        <v>23</v>
      </c>
      <c r="Y1" s="54" t="s">
        <v>24</v>
      </c>
    </row>
    <row r="2" spans="1:27" s="9" customFormat="1" x14ac:dyDescent="0.2">
      <c r="A2" s="14">
        <v>1</v>
      </c>
      <c r="B2" s="15" t="s">
        <v>26</v>
      </c>
      <c r="C2" s="16" t="s">
        <v>27</v>
      </c>
      <c r="D2" s="16" t="s">
        <v>28</v>
      </c>
      <c r="E2" s="16" t="s">
        <v>29</v>
      </c>
      <c r="F2" s="17" t="s">
        <v>30</v>
      </c>
      <c r="G2" s="16" t="s">
        <v>30</v>
      </c>
      <c r="H2" s="18" t="s">
        <v>34</v>
      </c>
      <c r="I2" s="19"/>
      <c r="J2" s="16" t="s">
        <v>31</v>
      </c>
      <c r="K2" s="20">
        <v>2018011000653</v>
      </c>
      <c r="L2" s="16" t="s">
        <v>32</v>
      </c>
      <c r="M2" s="16"/>
      <c r="N2" s="16"/>
      <c r="O2" s="16"/>
      <c r="P2" s="16"/>
      <c r="Q2" s="16"/>
      <c r="R2" s="16" t="s">
        <v>33</v>
      </c>
      <c r="S2" s="16" t="s">
        <v>34</v>
      </c>
      <c r="T2" s="16" t="s">
        <v>34</v>
      </c>
      <c r="U2" s="16"/>
      <c r="V2" s="21"/>
      <c r="W2" s="21">
        <f>SUM(W3:W112)</f>
        <v>5495030423</v>
      </c>
      <c r="X2" s="16"/>
      <c r="Y2" s="22"/>
    </row>
    <row r="3" spans="1:27" x14ac:dyDescent="0.2">
      <c r="A3" s="14">
        <v>2</v>
      </c>
      <c r="B3" s="15" t="s">
        <v>35</v>
      </c>
      <c r="C3" s="16" t="s">
        <v>27</v>
      </c>
      <c r="D3" s="16" t="s">
        <v>36</v>
      </c>
      <c r="E3" s="16" t="s">
        <v>37</v>
      </c>
      <c r="F3" s="17" t="s">
        <v>30</v>
      </c>
      <c r="G3" s="16" t="s">
        <v>30</v>
      </c>
      <c r="H3" s="16">
        <f>Tabla8[[#This Row],[Precio 2026]]/Tabla8[[#This Row],[HONORARIOS 2026]]</f>
        <v>8</v>
      </c>
      <c r="I3" s="16" t="s">
        <v>2399</v>
      </c>
      <c r="J3" s="16" t="s">
        <v>31</v>
      </c>
      <c r="K3" s="20">
        <v>2018011000653</v>
      </c>
      <c r="L3" s="16" t="s">
        <v>32</v>
      </c>
      <c r="M3" s="16" t="s">
        <v>38</v>
      </c>
      <c r="N3" s="16" t="s">
        <v>39</v>
      </c>
      <c r="O3" s="16" t="s">
        <v>40</v>
      </c>
      <c r="P3" s="16" t="s">
        <v>41</v>
      </c>
      <c r="Q3" s="16" t="s">
        <v>42</v>
      </c>
      <c r="R3" s="16" t="s">
        <v>33</v>
      </c>
      <c r="S3" s="16" t="s">
        <v>43</v>
      </c>
      <c r="T3" s="16" t="s">
        <v>44</v>
      </c>
      <c r="U3" s="16" t="s">
        <v>45</v>
      </c>
      <c r="V3" s="21">
        <v>14070791</v>
      </c>
      <c r="W3" s="21">
        <v>112566328</v>
      </c>
      <c r="X3" s="16">
        <v>8</v>
      </c>
      <c r="Y3" s="22">
        <v>80111601</v>
      </c>
      <c r="Z3"/>
      <c r="AA3"/>
    </row>
    <row r="4" spans="1:27" x14ac:dyDescent="0.2">
      <c r="A4" s="14">
        <v>3</v>
      </c>
      <c r="B4" s="15" t="s">
        <v>46</v>
      </c>
      <c r="C4" s="16" t="s">
        <v>27</v>
      </c>
      <c r="D4" s="16" t="s">
        <v>47</v>
      </c>
      <c r="E4" s="16" t="s">
        <v>48</v>
      </c>
      <c r="F4" s="17" t="s">
        <v>30</v>
      </c>
      <c r="G4" s="16" t="s">
        <v>30</v>
      </c>
      <c r="H4" s="16">
        <f>Tabla8[[#This Row],[Precio 2026]]/Tabla8[[#This Row],[HONORARIOS 2026]]</f>
        <v>8</v>
      </c>
      <c r="I4" s="16" t="s">
        <v>2399</v>
      </c>
      <c r="J4" s="16" t="s">
        <v>31</v>
      </c>
      <c r="K4" s="20">
        <v>2018011000653</v>
      </c>
      <c r="L4" s="16" t="s">
        <v>32</v>
      </c>
      <c r="M4" s="16" t="s">
        <v>38</v>
      </c>
      <c r="N4" s="16" t="s">
        <v>39</v>
      </c>
      <c r="O4" s="16" t="s">
        <v>40</v>
      </c>
      <c r="P4" s="16" t="s">
        <v>41</v>
      </c>
      <c r="Q4" s="16" t="s">
        <v>42</v>
      </c>
      <c r="R4" s="16" t="s">
        <v>33</v>
      </c>
      <c r="S4" s="16" t="s">
        <v>49</v>
      </c>
      <c r="T4" s="16" t="s">
        <v>50</v>
      </c>
      <c r="U4" s="16" t="s">
        <v>52</v>
      </c>
      <c r="V4" s="21">
        <v>9127448</v>
      </c>
      <c r="W4" s="21">
        <v>73019584</v>
      </c>
      <c r="X4" s="16">
        <v>8</v>
      </c>
      <c r="Y4" s="22"/>
      <c r="Z4"/>
      <c r="AA4"/>
    </row>
    <row r="5" spans="1:27" x14ac:dyDescent="0.2">
      <c r="A5" s="14">
        <v>4</v>
      </c>
      <c r="B5" s="15" t="s">
        <v>53</v>
      </c>
      <c r="C5" s="16" t="s">
        <v>27</v>
      </c>
      <c r="D5" s="16" t="s">
        <v>54</v>
      </c>
      <c r="E5" s="16" t="s">
        <v>55</v>
      </c>
      <c r="F5" s="17" t="s">
        <v>30</v>
      </c>
      <c r="G5" s="16" t="s">
        <v>30</v>
      </c>
      <c r="H5" s="16">
        <f>Tabla8[[#This Row],[Precio 2026]]/Tabla8[[#This Row],[HONORARIOS 2026]]</f>
        <v>8</v>
      </c>
      <c r="I5" s="16" t="s">
        <v>2399</v>
      </c>
      <c r="J5" s="16" t="s">
        <v>31</v>
      </c>
      <c r="K5" s="20">
        <v>2018011000653</v>
      </c>
      <c r="L5" s="16" t="s">
        <v>32</v>
      </c>
      <c r="M5" s="16" t="s">
        <v>38</v>
      </c>
      <c r="N5" s="16" t="s">
        <v>39</v>
      </c>
      <c r="O5" s="16" t="s">
        <v>40</v>
      </c>
      <c r="P5" s="16" t="s">
        <v>41</v>
      </c>
      <c r="Q5" s="16" t="s">
        <v>42</v>
      </c>
      <c r="R5" s="16" t="s">
        <v>33</v>
      </c>
      <c r="S5" s="16" t="s">
        <v>56</v>
      </c>
      <c r="T5" s="16" t="s">
        <v>50</v>
      </c>
      <c r="U5" s="16" t="s">
        <v>52</v>
      </c>
      <c r="V5" s="21">
        <v>9127448</v>
      </c>
      <c r="W5" s="21">
        <v>73019584</v>
      </c>
      <c r="X5" s="16">
        <v>8</v>
      </c>
      <c r="Y5" s="22">
        <v>80111614</v>
      </c>
      <c r="Z5"/>
      <c r="AA5"/>
    </row>
    <row r="6" spans="1:27" x14ac:dyDescent="0.2">
      <c r="A6" s="14">
        <v>5</v>
      </c>
      <c r="B6" s="15" t="s">
        <v>58</v>
      </c>
      <c r="C6" s="16" t="s">
        <v>27</v>
      </c>
      <c r="D6" s="16" t="s">
        <v>59</v>
      </c>
      <c r="E6" s="16" t="s">
        <v>60</v>
      </c>
      <c r="F6" s="17" t="s">
        <v>30</v>
      </c>
      <c r="G6" s="16" t="s">
        <v>30</v>
      </c>
      <c r="H6" s="16">
        <f>Tabla8[[#This Row],[Precio 2026]]/Tabla8[[#This Row],[HONORARIOS 2026]]</f>
        <v>8</v>
      </c>
      <c r="I6" s="16" t="s">
        <v>2399</v>
      </c>
      <c r="J6" s="16" t="s">
        <v>31</v>
      </c>
      <c r="K6" s="20">
        <v>2018011000653</v>
      </c>
      <c r="L6" s="16" t="s">
        <v>32</v>
      </c>
      <c r="M6" s="16" t="s">
        <v>38</v>
      </c>
      <c r="N6" s="16" t="s">
        <v>39</v>
      </c>
      <c r="O6" s="16" t="s">
        <v>40</v>
      </c>
      <c r="P6" s="16" t="s">
        <v>41</v>
      </c>
      <c r="Q6" s="16" t="s">
        <v>42</v>
      </c>
      <c r="R6" s="16" t="s">
        <v>33</v>
      </c>
      <c r="S6" s="16" t="s">
        <v>61</v>
      </c>
      <c r="T6" s="16" t="s">
        <v>44</v>
      </c>
      <c r="U6" s="16" t="s">
        <v>62</v>
      </c>
      <c r="V6" s="21">
        <v>3158270</v>
      </c>
      <c r="W6" s="21">
        <v>25266160</v>
      </c>
      <c r="X6" s="16">
        <v>8</v>
      </c>
      <c r="Y6" s="22">
        <v>80111601</v>
      </c>
      <c r="Z6"/>
      <c r="AA6"/>
    </row>
    <row r="7" spans="1:27" x14ac:dyDescent="0.2">
      <c r="A7" s="14">
        <v>6</v>
      </c>
      <c r="B7" s="15" t="s">
        <v>63</v>
      </c>
      <c r="C7" s="16" t="s">
        <v>27</v>
      </c>
      <c r="D7" s="16" t="s">
        <v>64</v>
      </c>
      <c r="E7" s="16" t="s">
        <v>65</v>
      </c>
      <c r="F7" s="17" t="s">
        <v>30</v>
      </c>
      <c r="G7" s="16" t="s">
        <v>30</v>
      </c>
      <c r="H7" s="16">
        <f>Tabla8[[#This Row],[Precio 2026]]/Tabla8[[#This Row],[HONORARIOS 2026]]</f>
        <v>8</v>
      </c>
      <c r="I7" s="16" t="s">
        <v>2399</v>
      </c>
      <c r="J7" s="16" t="s">
        <v>31</v>
      </c>
      <c r="K7" s="20">
        <v>2018011000653</v>
      </c>
      <c r="L7" s="16" t="s">
        <v>32</v>
      </c>
      <c r="M7" s="16" t="s">
        <v>38</v>
      </c>
      <c r="N7" s="16" t="s">
        <v>39</v>
      </c>
      <c r="O7" s="16" t="s">
        <v>40</v>
      </c>
      <c r="P7" s="16" t="s">
        <v>41</v>
      </c>
      <c r="Q7" s="16" t="s">
        <v>42</v>
      </c>
      <c r="R7" s="16" t="s">
        <v>33</v>
      </c>
      <c r="S7" s="16" t="s">
        <v>66</v>
      </c>
      <c r="T7" s="16" t="s">
        <v>50</v>
      </c>
      <c r="U7" s="16" t="s">
        <v>67</v>
      </c>
      <c r="V7" s="21">
        <v>15286881</v>
      </c>
      <c r="W7" s="21">
        <v>122295048</v>
      </c>
      <c r="X7" s="16">
        <v>8</v>
      </c>
      <c r="Y7" s="22">
        <v>80111614</v>
      </c>
      <c r="Z7"/>
      <c r="AA7"/>
    </row>
    <row r="8" spans="1:27" x14ac:dyDescent="0.2">
      <c r="A8" s="14">
        <v>7</v>
      </c>
      <c r="B8" s="15" t="s">
        <v>68</v>
      </c>
      <c r="C8" s="16" t="s">
        <v>27</v>
      </c>
      <c r="D8" s="16" t="s">
        <v>69</v>
      </c>
      <c r="E8" s="16" t="s">
        <v>70</v>
      </c>
      <c r="F8" s="17" t="s">
        <v>30</v>
      </c>
      <c r="G8" s="16" t="s">
        <v>30</v>
      </c>
      <c r="H8" s="16">
        <f>Tabla8[[#This Row],[Precio 2026]]/Tabla8[[#This Row],[HONORARIOS 2026]]</f>
        <v>8</v>
      </c>
      <c r="I8" s="16" t="s">
        <v>2399</v>
      </c>
      <c r="J8" s="16" t="s">
        <v>31</v>
      </c>
      <c r="K8" s="20">
        <v>2018011000653</v>
      </c>
      <c r="L8" s="16" t="s">
        <v>32</v>
      </c>
      <c r="M8" s="16" t="s">
        <v>38</v>
      </c>
      <c r="N8" s="16" t="s">
        <v>39</v>
      </c>
      <c r="O8" s="16" t="s">
        <v>40</v>
      </c>
      <c r="P8" s="16" t="s">
        <v>71</v>
      </c>
      <c r="Q8" s="16" t="s">
        <v>72</v>
      </c>
      <c r="R8" s="16" t="s">
        <v>33</v>
      </c>
      <c r="S8" s="16" t="s">
        <v>73</v>
      </c>
      <c r="T8" s="16" t="s">
        <v>74</v>
      </c>
      <c r="U8" s="16" t="s">
        <v>51</v>
      </c>
      <c r="V8" s="21">
        <v>10940248</v>
      </c>
      <c r="W8" s="21">
        <v>87521984</v>
      </c>
      <c r="X8" s="16">
        <v>8</v>
      </c>
      <c r="Y8" s="22">
        <v>80111607</v>
      </c>
      <c r="Z8"/>
      <c r="AA8"/>
    </row>
    <row r="9" spans="1:27" x14ac:dyDescent="0.2">
      <c r="A9" s="14">
        <v>8</v>
      </c>
      <c r="B9" s="15" t="s">
        <v>76</v>
      </c>
      <c r="C9" s="16" t="s">
        <v>27</v>
      </c>
      <c r="D9" s="16" t="s">
        <v>77</v>
      </c>
      <c r="E9" s="16" t="s">
        <v>78</v>
      </c>
      <c r="F9" s="17" t="s">
        <v>30</v>
      </c>
      <c r="G9" s="16" t="s">
        <v>30</v>
      </c>
      <c r="H9" s="16">
        <f>Tabla8[[#This Row],[Precio 2026]]/Tabla8[[#This Row],[HONORARIOS 2026]]</f>
        <v>8</v>
      </c>
      <c r="I9" s="16" t="s">
        <v>2399</v>
      </c>
      <c r="J9" s="16" t="s">
        <v>31</v>
      </c>
      <c r="K9" s="20">
        <v>2018011000653</v>
      </c>
      <c r="L9" s="16" t="s">
        <v>32</v>
      </c>
      <c r="M9" s="16" t="s">
        <v>38</v>
      </c>
      <c r="N9" s="16" t="s">
        <v>79</v>
      </c>
      <c r="O9" s="16" t="s">
        <v>40</v>
      </c>
      <c r="P9" s="16" t="s">
        <v>41</v>
      </c>
      <c r="Q9" s="16" t="s">
        <v>80</v>
      </c>
      <c r="R9" s="16" t="s">
        <v>33</v>
      </c>
      <c r="S9" s="16" t="s">
        <v>81</v>
      </c>
      <c r="T9" s="16" t="s">
        <v>50</v>
      </c>
      <c r="U9" s="16" t="s">
        <v>82</v>
      </c>
      <c r="V9" s="21">
        <v>4618314</v>
      </c>
      <c r="W9" s="21">
        <v>36946512</v>
      </c>
      <c r="X9" s="16">
        <v>8</v>
      </c>
      <c r="Y9" s="22"/>
      <c r="Z9"/>
      <c r="AA9"/>
    </row>
    <row r="10" spans="1:27" x14ac:dyDescent="0.2">
      <c r="A10" s="14">
        <v>9</v>
      </c>
      <c r="B10" s="15" t="s">
        <v>83</v>
      </c>
      <c r="C10" s="16" t="s">
        <v>27</v>
      </c>
      <c r="D10" s="16" t="s">
        <v>84</v>
      </c>
      <c r="E10" s="16" t="s">
        <v>85</v>
      </c>
      <c r="F10" s="17" t="s">
        <v>30</v>
      </c>
      <c r="G10" s="16" t="s">
        <v>30</v>
      </c>
      <c r="H10" s="16">
        <f>Tabla8[[#This Row],[Precio 2026]]/Tabla8[[#This Row],[HONORARIOS 2026]]</f>
        <v>8</v>
      </c>
      <c r="I10" s="16" t="s">
        <v>2399</v>
      </c>
      <c r="J10" s="16" t="s">
        <v>31</v>
      </c>
      <c r="K10" s="20">
        <v>2018011000653</v>
      </c>
      <c r="L10" s="16" t="s">
        <v>32</v>
      </c>
      <c r="M10" s="16" t="s">
        <v>38</v>
      </c>
      <c r="N10" s="16" t="s">
        <v>79</v>
      </c>
      <c r="O10" s="16" t="s">
        <v>40</v>
      </c>
      <c r="P10" s="16" t="s">
        <v>41</v>
      </c>
      <c r="Q10" s="16" t="s">
        <v>80</v>
      </c>
      <c r="R10" s="16" t="s">
        <v>33</v>
      </c>
      <c r="S10" s="16" t="s">
        <v>86</v>
      </c>
      <c r="T10" s="16" t="s">
        <v>74</v>
      </c>
      <c r="U10" s="16" t="s">
        <v>51</v>
      </c>
      <c r="V10" s="21">
        <v>10940248</v>
      </c>
      <c r="W10" s="21">
        <f>V10*X10</f>
        <v>87521984</v>
      </c>
      <c r="X10" s="16">
        <v>8</v>
      </c>
      <c r="Y10" s="22"/>
      <c r="Z10"/>
      <c r="AA10"/>
    </row>
    <row r="11" spans="1:27" x14ac:dyDescent="0.2">
      <c r="A11" s="14">
        <v>11</v>
      </c>
      <c r="B11" s="15" t="s">
        <v>94</v>
      </c>
      <c r="C11" s="16" t="s">
        <v>27</v>
      </c>
      <c r="D11" s="16" t="s">
        <v>95</v>
      </c>
      <c r="E11" s="16" t="s">
        <v>96</v>
      </c>
      <c r="F11" s="17" t="s">
        <v>30</v>
      </c>
      <c r="G11" s="16" t="s">
        <v>30</v>
      </c>
      <c r="H11" s="16">
        <f>Tabla8[[#This Row],[Precio 2026]]/Tabla8[[#This Row],[HONORARIOS 2026]]</f>
        <v>8</v>
      </c>
      <c r="I11" s="16" t="s">
        <v>2399</v>
      </c>
      <c r="J11" s="16" t="s">
        <v>31</v>
      </c>
      <c r="K11" s="20">
        <v>2018011000653</v>
      </c>
      <c r="L11" s="16" t="s">
        <v>32</v>
      </c>
      <c r="M11" s="16" t="s">
        <v>38</v>
      </c>
      <c r="N11" s="16" t="s">
        <v>79</v>
      </c>
      <c r="O11" s="16" t="s">
        <v>40</v>
      </c>
      <c r="P11" s="16" t="s">
        <v>41</v>
      </c>
      <c r="Q11" s="16" t="s">
        <v>80</v>
      </c>
      <c r="R11" s="16" t="s">
        <v>33</v>
      </c>
      <c r="S11" s="16" t="s">
        <v>97</v>
      </c>
      <c r="T11" s="16" t="s">
        <v>50</v>
      </c>
      <c r="U11" s="16" t="s">
        <v>98</v>
      </c>
      <c r="V11" s="21">
        <v>3220810</v>
      </c>
      <c r="W11" s="21">
        <v>25766480</v>
      </c>
      <c r="X11" s="16">
        <v>8</v>
      </c>
      <c r="Y11" s="22"/>
      <c r="Z11"/>
      <c r="AA11"/>
    </row>
    <row r="12" spans="1:27" x14ac:dyDescent="0.2">
      <c r="A12" s="14">
        <v>12</v>
      </c>
      <c r="B12" s="15" t="s">
        <v>99</v>
      </c>
      <c r="C12" s="16" t="s">
        <v>27</v>
      </c>
      <c r="D12" s="16" t="s">
        <v>100</v>
      </c>
      <c r="E12" s="16" t="s">
        <v>101</v>
      </c>
      <c r="F12" s="17" t="s">
        <v>30</v>
      </c>
      <c r="G12" s="16" t="s">
        <v>30</v>
      </c>
      <c r="H12" s="16">
        <f>Tabla8[[#This Row],[Precio 2026]]/Tabla8[[#This Row],[HONORARIOS 2026]]</f>
        <v>7.3000000000000007</v>
      </c>
      <c r="I12" s="16" t="s">
        <v>2399</v>
      </c>
      <c r="J12" s="16" t="s">
        <v>31</v>
      </c>
      <c r="K12" s="20">
        <v>2018011000653</v>
      </c>
      <c r="L12" s="16" t="s">
        <v>32</v>
      </c>
      <c r="M12" s="16" t="s">
        <v>38</v>
      </c>
      <c r="N12" s="16" t="s">
        <v>79</v>
      </c>
      <c r="O12" s="16" t="s">
        <v>40</v>
      </c>
      <c r="P12" s="16" t="s">
        <v>41</v>
      </c>
      <c r="Q12" s="16" t="s">
        <v>80</v>
      </c>
      <c r="R12" s="16" t="s">
        <v>33</v>
      </c>
      <c r="S12" s="16" t="s">
        <v>102</v>
      </c>
      <c r="T12" s="16" t="s">
        <v>50</v>
      </c>
      <c r="U12" s="16" t="s">
        <v>103</v>
      </c>
      <c r="V12" s="21">
        <v>2696746</v>
      </c>
      <c r="W12" s="21">
        <f>V12*X12</f>
        <v>19686245.800000001</v>
      </c>
      <c r="X12" s="16">
        <v>7.3</v>
      </c>
      <c r="Y12" s="22"/>
      <c r="Z12"/>
      <c r="AA12"/>
    </row>
    <row r="13" spans="1:27" x14ac:dyDescent="0.2">
      <c r="A13" s="14">
        <v>13</v>
      </c>
      <c r="B13" s="15" t="s">
        <v>104</v>
      </c>
      <c r="C13" s="16" t="s">
        <v>27</v>
      </c>
      <c r="D13" s="16" t="s">
        <v>105</v>
      </c>
      <c r="E13" s="16" t="s">
        <v>106</v>
      </c>
      <c r="F13" s="17" t="s">
        <v>30</v>
      </c>
      <c r="G13" s="16" t="s">
        <v>30</v>
      </c>
      <c r="H13" s="16">
        <f>Tabla8[[#This Row],[Precio 2026]]/Tabla8[[#This Row],[HONORARIOS 2026]]</f>
        <v>8</v>
      </c>
      <c r="I13" s="16" t="s">
        <v>2399</v>
      </c>
      <c r="J13" s="16" t="s">
        <v>31</v>
      </c>
      <c r="K13" s="20">
        <v>2018011000653</v>
      </c>
      <c r="L13" s="16" t="s">
        <v>32</v>
      </c>
      <c r="M13" s="16" t="s">
        <v>38</v>
      </c>
      <c r="N13" s="16" t="s">
        <v>79</v>
      </c>
      <c r="O13" s="16" t="s">
        <v>40</v>
      </c>
      <c r="P13" s="16" t="s">
        <v>41</v>
      </c>
      <c r="Q13" s="16" t="s">
        <v>80</v>
      </c>
      <c r="R13" s="16" t="s">
        <v>33</v>
      </c>
      <c r="S13" s="16" t="s">
        <v>107</v>
      </c>
      <c r="T13" s="16" t="s">
        <v>74</v>
      </c>
      <c r="U13" s="16" t="s">
        <v>108</v>
      </c>
      <c r="V13" s="21">
        <v>6026736</v>
      </c>
      <c r="W13" s="21">
        <v>48213888</v>
      </c>
      <c r="X13" s="16">
        <v>8</v>
      </c>
      <c r="Y13" s="22">
        <v>80111601</v>
      </c>
      <c r="Z13"/>
      <c r="AA13"/>
    </row>
    <row r="14" spans="1:27" x14ac:dyDescent="0.2">
      <c r="A14" s="14">
        <v>14</v>
      </c>
      <c r="B14" s="15" t="s">
        <v>109</v>
      </c>
      <c r="C14" s="16" t="s">
        <v>27</v>
      </c>
      <c r="D14" s="16" t="s">
        <v>110</v>
      </c>
      <c r="E14" s="16" t="s">
        <v>111</v>
      </c>
      <c r="F14" s="17" t="s">
        <v>30</v>
      </c>
      <c r="G14" s="16" t="s">
        <v>30</v>
      </c>
      <c r="H14" s="16">
        <f>Tabla8[[#This Row],[Precio 2026]]/Tabla8[[#This Row],[HONORARIOS 2026]]</f>
        <v>8</v>
      </c>
      <c r="I14" s="16" t="s">
        <v>2399</v>
      </c>
      <c r="J14" s="16" t="s">
        <v>31</v>
      </c>
      <c r="K14" s="20">
        <v>2018011000653</v>
      </c>
      <c r="L14" s="16" t="s">
        <v>32</v>
      </c>
      <c r="M14" s="16" t="s">
        <v>38</v>
      </c>
      <c r="N14" s="16" t="s">
        <v>79</v>
      </c>
      <c r="O14" s="16" t="s">
        <v>40</v>
      </c>
      <c r="P14" s="16" t="s">
        <v>41</v>
      </c>
      <c r="Q14" s="16" t="s">
        <v>80</v>
      </c>
      <c r="R14" s="16" t="s">
        <v>33</v>
      </c>
      <c r="S14" s="16" t="s">
        <v>112</v>
      </c>
      <c r="T14" s="16" t="s">
        <v>93</v>
      </c>
      <c r="U14" s="16" t="s">
        <v>113</v>
      </c>
      <c r="V14" s="21">
        <v>7970140</v>
      </c>
      <c r="W14" s="21">
        <v>63761120</v>
      </c>
      <c r="X14" s="16">
        <v>8</v>
      </c>
      <c r="Y14" s="22"/>
      <c r="Z14"/>
      <c r="AA14"/>
    </row>
    <row r="15" spans="1:27" x14ac:dyDescent="0.2">
      <c r="A15" s="14">
        <v>15</v>
      </c>
      <c r="B15" s="15" t="s">
        <v>114</v>
      </c>
      <c r="C15" s="16" t="s">
        <v>27</v>
      </c>
      <c r="D15" s="16" t="s">
        <v>115</v>
      </c>
      <c r="E15" s="16" t="s">
        <v>116</v>
      </c>
      <c r="F15" s="17" t="s">
        <v>30</v>
      </c>
      <c r="G15" s="16" t="s">
        <v>30</v>
      </c>
      <c r="H15" s="16">
        <f>Tabla8[[#This Row],[Precio 2026]]/Tabla8[[#This Row],[HONORARIOS 2026]]</f>
        <v>8</v>
      </c>
      <c r="I15" s="16" t="s">
        <v>2399</v>
      </c>
      <c r="J15" s="16" t="s">
        <v>31</v>
      </c>
      <c r="K15" s="20">
        <v>2018011000653</v>
      </c>
      <c r="L15" s="16" t="s">
        <v>32</v>
      </c>
      <c r="M15" s="16" t="s">
        <v>38</v>
      </c>
      <c r="N15" s="16" t="s">
        <v>79</v>
      </c>
      <c r="O15" s="16" t="s">
        <v>40</v>
      </c>
      <c r="P15" s="16" t="s">
        <v>41</v>
      </c>
      <c r="Q15" s="16" t="s">
        <v>80</v>
      </c>
      <c r="R15" s="16" t="s">
        <v>33</v>
      </c>
      <c r="S15" s="16" t="s">
        <v>117</v>
      </c>
      <c r="T15" s="16" t="s">
        <v>50</v>
      </c>
      <c r="U15" s="16" t="s">
        <v>113</v>
      </c>
      <c r="V15" s="21">
        <v>7970140</v>
      </c>
      <c r="W15" s="21">
        <f>V15*X15</f>
        <v>63761120</v>
      </c>
      <c r="X15" s="16">
        <v>8</v>
      </c>
      <c r="Y15" s="22"/>
      <c r="Z15"/>
      <c r="AA15"/>
    </row>
    <row r="16" spans="1:27" x14ac:dyDescent="0.2">
      <c r="A16" s="14">
        <v>16</v>
      </c>
      <c r="B16" s="15" t="s">
        <v>118</v>
      </c>
      <c r="C16" s="16" t="s">
        <v>27</v>
      </c>
      <c r="D16" s="16" t="s">
        <v>119</v>
      </c>
      <c r="E16" s="16" t="s">
        <v>120</v>
      </c>
      <c r="F16" s="17" t="s">
        <v>30</v>
      </c>
      <c r="G16" s="16" t="s">
        <v>30</v>
      </c>
      <c r="H16" s="16">
        <f>Tabla8[[#This Row],[Precio 2026]]/Tabla8[[#This Row],[HONORARIOS 2026]]</f>
        <v>8</v>
      </c>
      <c r="I16" s="16" t="s">
        <v>2399</v>
      </c>
      <c r="J16" s="16" t="s">
        <v>31</v>
      </c>
      <c r="K16" s="20">
        <v>2018011000653</v>
      </c>
      <c r="L16" s="16" t="s">
        <v>32</v>
      </c>
      <c r="M16" s="16" t="s">
        <v>38</v>
      </c>
      <c r="N16" s="16" t="s">
        <v>39</v>
      </c>
      <c r="O16" s="16" t="s">
        <v>40</v>
      </c>
      <c r="P16" s="16" t="s">
        <v>41</v>
      </c>
      <c r="Q16" s="16" t="s">
        <v>121</v>
      </c>
      <c r="R16" s="16" t="s">
        <v>33</v>
      </c>
      <c r="S16" s="16" t="s">
        <v>122</v>
      </c>
      <c r="T16" s="16" t="s">
        <v>74</v>
      </c>
      <c r="U16" s="16" t="s">
        <v>51</v>
      </c>
      <c r="V16" s="21">
        <v>10940248</v>
      </c>
      <c r="W16" s="21">
        <v>87521984</v>
      </c>
      <c r="X16" s="16">
        <v>8</v>
      </c>
      <c r="Y16" s="22">
        <v>80111607</v>
      </c>
      <c r="Z16"/>
      <c r="AA16"/>
    </row>
    <row r="17" spans="1:27" x14ac:dyDescent="0.2">
      <c r="A17" s="14">
        <v>17</v>
      </c>
      <c r="B17" s="15" t="s">
        <v>123</v>
      </c>
      <c r="C17" s="16" t="s">
        <v>27</v>
      </c>
      <c r="D17" s="16" t="s">
        <v>124</v>
      </c>
      <c r="E17" s="16" t="s">
        <v>125</v>
      </c>
      <c r="F17" s="17" t="s">
        <v>30</v>
      </c>
      <c r="G17" s="16" t="s">
        <v>30</v>
      </c>
      <c r="H17" s="16">
        <f>Tabla8[[#This Row],[Precio 2026]]/Tabla8[[#This Row],[HONORARIOS 2026]]</f>
        <v>8</v>
      </c>
      <c r="I17" s="16" t="s">
        <v>2399</v>
      </c>
      <c r="J17" s="16" t="s">
        <v>31</v>
      </c>
      <c r="K17" s="20">
        <v>2018011000653</v>
      </c>
      <c r="L17" s="16" t="s">
        <v>32</v>
      </c>
      <c r="M17" s="16" t="s">
        <v>89</v>
      </c>
      <c r="N17" s="16" t="s">
        <v>90</v>
      </c>
      <c r="O17" s="16" t="s">
        <v>91</v>
      </c>
      <c r="P17" s="16" t="s">
        <v>126</v>
      </c>
      <c r="Q17" s="16" t="s">
        <v>121</v>
      </c>
      <c r="R17" s="16" t="s">
        <v>33</v>
      </c>
      <c r="S17" s="16" t="s">
        <v>127</v>
      </c>
      <c r="T17" s="16" t="s">
        <v>74</v>
      </c>
      <c r="U17" s="16" t="s">
        <v>57</v>
      </c>
      <c r="V17" s="21">
        <v>10940248</v>
      </c>
      <c r="W17" s="21">
        <v>87521984</v>
      </c>
      <c r="X17" s="16">
        <v>8</v>
      </c>
      <c r="Y17" s="22">
        <v>80111607</v>
      </c>
      <c r="Z17"/>
      <c r="AA17"/>
    </row>
    <row r="18" spans="1:27" x14ac:dyDescent="0.2">
      <c r="A18" s="14">
        <v>18</v>
      </c>
      <c r="B18" s="15" t="s">
        <v>128</v>
      </c>
      <c r="C18" s="16" t="s">
        <v>27</v>
      </c>
      <c r="D18" s="16" t="s">
        <v>129</v>
      </c>
      <c r="E18" s="16" t="s">
        <v>130</v>
      </c>
      <c r="F18" s="17" t="s">
        <v>30</v>
      </c>
      <c r="G18" s="16" t="s">
        <v>30</v>
      </c>
      <c r="H18" s="16">
        <f>Tabla8[[#This Row],[Precio 2026]]/Tabla8[[#This Row],[HONORARIOS 2026]]</f>
        <v>8</v>
      </c>
      <c r="I18" s="16" t="s">
        <v>2399</v>
      </c>
      <c r="J18" s="16" t="s">
        <v>31</v>
      </c>
      <c r="K18" s="20">
        <v>2018011000653</v>
      </c>
      <c r="L18" s="16" t="s">
        <v>32</v>
      </c>
      <c r="M18" s="16" t="s">
        <v>89</v>
      </c>
      <c r="N18" s="16" t="s">
        <v>90</v>
      </c>
      <c r="O18" s="16" t="s">
        <v>91</v>
      </c>
      <c r="P18" s="16" t="s">
        <v>126</v>
      </c>
      <c r="Q18" s="16" t="s">
        <v>121</v>
      </c>
      <c r="R18" s="16" t="s">
        <v>33</v>
      </c>
      <c r="S18" s="16" t="s">
        <v>131</v>
      </c>
      <c r="T18" s="16" t="s">
        <v>74</v>
      </c>
      <c r="U18" s="16" t="s">
        <v>113</v>
      </c>
      <c r="V18" s="21">
        <v>7970140</v>
      </c>
      <c r="W18" s="21">
        <v>63761120</v>
      </c>
      <c r="X18" s="16">
        <v>8</v>
      </c>
      <c r="Y18" s="22">
        <v>80111607</v>
      </c>
      <c r="Z18"/>
      <c r="AA18"/>
    </row>
    <row r="19" spans="1:27" x14ac:dyDescent="0.2">
      <c r="A19" s="14">
        <v>19</v>
      </c>
      <c r="B19" s="15" t="s">
        <v>132</v>
      </c>
      <c r="C19" s="16" t="s">
        <v>27</v>
      </c>
      <c r="D19" s="16" t="s">
        <v>133</v>
      </c>
      <c r="E19" s="16" t="s">
        <v>134</v>
      </c>
      <c r="F19" s="17" t="s">
        <v>30</v>
      </c>
      <c r="G19" s="16" t="s">
        <v>30</v>
      </c>
      <c r="H19" s="16">
        <f>Tabla8[[#This Row],[Precio 2026]]/Tabla8[[#This Row],[HONORARIOS 2026]]</f>
        <v>8</v>
      </c>
      <c r="I19" s="16" t="s">
        <v>2399</v>
      </c>
      <c r="J19" s="16" t="s">
        <v>31</v>
      </c>
      <c r="K19" s="20">
        <v>2018011000653</v>
      </c>
      <c r="L19" s="16" t="s">
        <v>32</v>
      </c>
      <c r="M19" s="16" t="s">
        <v>38</v>
      </c>
      <c r="N19" s="16" t="s">
        <v>39</v>
      </c>
      <c r="O19" s="16" t="s">
        <v>40</v>
      </c>
      <c r="P19" s="16" t="s">
        <v>41</v>
      </c>
      <c r="Q19" s="16" t="s">
        <v>121</v>
      </c>
      <c r="R19" s="16" t="s">
        <v>33</v>
      </c>
      <c r="S19" s="16" t="s">
        <v>135</v>
      </c>
      <c r="T19" s="16" t="s">
        <v>74</v>
      </c>
      <c r="U19" s="16" t="s">
        <v>52</v>
      </c>
      <c r="V19" s="21">
        <v>9127448</v>
      </c>
      <c r="W19" s="21">
        <v>73019584</v>
      </c>
      <c r="X19" s="16">
        <v>8</v>
      </c>
      <c r="Y19" s="22">
        <v>80111607</v>
      </c>
      <c r="Z19"/>
      <c r="AA19"/>
    </row>
    <row r="20" spans="1:27" x14ac:dyDescent="0.2">
      <c r="A20" s="14">
        <v>20</v>
      </c>
      <c r="B20" s="15" t="s">
        <v>136</v>
      </c>
      <c r="C20" s="16" t="s">
        <v>27</v>
      </c>
      <c r="D20" s="16" t="s">
        <v>137</v>
      </c>
      <c r="E20" s="16" t="s">
        <v>138</v>
      </c>
      <c r="F20" s="17" t="s">
        <v>30</v>
      </c>
      <c r="G20" s="16" t="s">
        <v>30</v>
      </c>
      <c r="H20" s="16">
        <f>Tabla8[[#This Row],[Precio 2026]]/Tabla8[[#This Row],[HONORARIOS 2026]]</f>
        <v>8</v>
      </c>
      <c r="I20" s="16" t="s">
        <v>2399</v>
      </c>
      <c r="J20" s="16" t="s">
        <v>31</v>
      </c>
      <c r="K20" s="20">
        <v>2018011000653</v>
      </c>
      <c r="L20" s="16" t="s">
        <v>32</v>
      </c>
      <c r="M20" s="16" t="s">
        <v>38</v>
      </c>
      <c r="N20" s="16" t="s">
        <v>39</v>
      </c>
      <c r="O20" s="16" t="s">
        <v>40</v>
      </c>
      <c r="P20" s="16" t="s">
        <v>41</v>
      </c>
      <c r="Q20" s="16" t="s">
        <v>121</v>
      </c>
      <c r="R20" s="16" t="s">
        <v>33</v>
      </c>
      <c r="S20" s="16" t="s">
        <v>139</v>
      </c>
      <c r="T20" s="16" t="s">
        <v>74</v>
      </c>
      <c r="U20" s="16" t="s">
        <v>140</v>
      </c>
      <c r="V20" s="21">
        <v>3220810</v>
      </c>
      <c r="W20" s="21">
        <v>25766480</v>
      </c>
      <c r="X20" s="16">
        <v>8</v>
      </c>
      <c r="Y20" s="22">
        <v>80111607</v>
      </c>
      <c r="Z20"/>
      <c r="AA20"/>
    </row>
    <row r="21" spans="1:27" x14ac:dyDescent="0.2">
      <c r="A21" s="14">
        <v>21</v>
      </c>
      <c r="B21" s="15" t="s">
        <v>141</v>
      </c>
      <c r="C21" s="16" t="s">
        <v>27</v>
      </c>
      <c r="D21" s="16" t="s">
        <v>142</v>
      </c>
      <c r="E21" s="16" t="s">
        <v>143</v>
      </c>
      <c r="F21" s="17" t="s">
        <v>30</v>
      </c>
      <c r="G21" s="16" t="s">
        <v>30</v>
      </c>
      <c r="H21" s="16">
        <f>Tabla8[[#This Row],[Precio 2026]]/Tabla8[[#This Row],[HONORARIOS 2026]]</f>
        <v>8</v>
      </c>
      <c r="I21" s="16" t="s">
        <v>2399</v>
      </c>
      <c r="J21" s="16" t="s">
        <v>31</v>
      </c>
      <c r="K21" s="20">
        <v>2018011000653</v>
      </c>
      <c r="L21" s="16" t="s">
        <v>32</v>
      </c>
      <c r="M21" s="16" t="s">
        <v>38</v>
      </c>
      <c r="N21" s="16" t="s">
        <v>79</v>
      </c>
      <c r="O21" s="16" t="s">
        <v>40</v>
      </c>
      <c r="P21" s="16" t="s">
        <v>41</v>
      </c>
      <c r="Q21" s="16" t="s">
        <v>144</v>
      </c>
      <c r="R21" s="16" t="s">
        <v>33</v>
      </c>
      <c r="S21" s="16" t="s">
        <v>145</v>
      </c>
      <c r="T21" s="16" t="s">
        <v>50</v>
      </c>
      <c r="U21" s="16" t="s">
        <v>146</v>
      </c>
      <c r="V21" s="21">
        <v>5207886</v>
      </c>
      <c r="W21" s="21">
        <v>41663088</v>
      </c>
      <c r="X21" s="16">
        <v>8</v>
      </c>
      <c r="Y21" s="22">
        <v>80111614</v>
      </c>
      <c r="Z21"/>
      <c r="AA21"/>
    </row>
    <row r="22" spans="1:27" x14ac:dyDescent="0.2">
      <c r="A22" s="14">
        <v>22</v>
      </c>
      <c r="B22" s="15" t="s">
        <v>147</v>
      </c>
      <c r="C22" s="16" t="s">
        <v>27</v>
      </c>
      <c r="D22" s="16" t="s">
        <v>148</v>
      </c>
      <c r="E22" s="16" t="s">
        <v>149</v>
      </c>
      <c r="F22" s="17" t="s">
        <v>30</v>
      </c>
      <c r="G22" s="16" t="s">
        <v>30</v>
      </c>
      <c r="H22" s="16">
        <f>Tabla8[[#This Row],[Precio 2026]]/Tabla8[[#This Row],[HONORARIOS 2026]]</f>
        <v>7</v>
      </c>
      <c r="I22" s="16" t="s">
        <v>2399</v>
      </c>
      <c r="J22" s="16" t="s">
        <v>31</v>
      </c>
      <c r="K22" s="20">
        <v>2018011000653</v>
      </c>
      <c r="L22" s="16" t="s">
        <v>32</v>
      </c>
      <c r="M22" s="16" t="s">
        <v>38</v>
      </c>
      <c r="N22" s="16" t="s">
        <v>79</v>
      </c>
      <c r="O22" s="16" t="s">
        <v>40</v>
      </c>
      <c r="P22" s="16" t="s">
        <v>41</v>
      </c>
      <c r="Q22" s="16" t="s">
        <v>150</v>
      </c>
      <c r="R22" s="16" t="s">
        <v>33</v>
      </c>
      <c r="S22" s="16" t="s">
        <v>151</v>
      </c>
      <c r="T22" s="16" t="s">
        <v>93</v>
      </c>
      <c r="U22" s="16" t="s">
        <v>152</v>
      </c>
      <c r="V22" s="21">
        <v>2150000</v>
      </c>
      <c r="W22" s="21">
        <f>V22*X22</f>
        <v>15050000</v>
      </c>
      <c r="X22" s="16">
        <v>7</v>
      </c>
      <c r="Y22" s="22"/>
      <c r="Z22"/>
      <c r="AA22"/>
    </row>
    <row r="23" spans="1:27" x14ac:dyDescent="0.2">
      <c r="A23" s="14">
        <v>23</v>
      </c>
      <c r="B23" s="15" t="s">
        <v>153</v>
      </c>
      <c r="C23" s="16" t="s">
        <v>27</v>
      </c>
      <c r="D23" s="16" t="s">
        <v>154</v>
      </c>
      <c r="E23" s="16" t="s">
        <v>155</v>
      </c>
      <c r="F23" s="17" t="s">
        <v>30</v>
      </c>
      <c r="G23" s="16" t="s">
        <v>30</v>
      </c>
      <c r="H23" s="16">
        <f>Tabla8[[#This Row],[Precio 2026]]/Tabla8[[#This Row],[HONORARIOS 2026]]</f>
        <v>8</v>
      </c>
      <c r="I23" s="16" t="s">
        <v>2399</v>
      </c>
      <c r="J23" s="16" t="s">
        <v>31</v>
      </c>
      <c r="K23" s="20">
        <v>2018011000653</v>
      </c>
      <c r="L23" s="16" t="s">
        <v>32</v>
      </c>
      <c r="M23" s="16" t="s">
        <v>38</v>
      </c>
      <c r="N23" s="16" t="s">
        <v>79</v>
      </c>
      <c r="O23" s="16" t="s">
        <v>40</v>
      </c>
      <c r="P23" s="16" t="s">
        <v>41</v>
      </c>
      <c r="Q23" s="16" t="s">
        <v>150</v>
      </c>
      <c r="R23" s="16" t="s">
        <v>33</v>
      </c>
      <c r="S23" s="16" t="s">
        <v>156</v>
      </c>
      <c r="T23" s="16" t="s">
        <v>50</v>
      </c>
      <c r="U23" s="16" t="s">
        <v>157</v>
      </c>
      <c r="V23" s="21">
        <v>3158670</v>
      </c>
      <c r="W23" s="21">
        <f>V23*X23</f>
        <v>25269360</v>
      </c>
      <c r="X23" s="16">
        <v>8</v>
      </c>
      <c r="Y23" s="22"/>
      <c r="Z23"/>
      <c r="AA23"/>
    </row>
    <row r="24" spans="1:27" x14ac:dyDescent="0.2">
      <c r="A24" s="14">
        <v>24</v>
      </c>
      <c r="B24" s="15" t="s">
        <v>158</v>
      </c>
      <c r="C24" s="16" t="s">
        <v>27</v>
      </c>
      <c r="D24" s="16" t="s">
        <v>159</v>
      </c>
      <c r="E24" s="16" t="s">
        <v>149</v>
      </c>
      <c r="F24" s="17" t="s">
        <v>30</v>
      </c>
      <c r="G24" s="16" t="s">
        <v>30</v>
      </c>
      <c r="H24" s="16">
        <f>Tabla8[[#This Row],[Precio 2026]]/Tabla8[[#This Row],[HONORARIOS 2026]]</f>
        <v>7</v>
      </c>
      <c r="I24" s="16" t="s">
        <v>2399</v>
      </c>
      <c r="J24" s="16" t="s">
        <v>31</v>
      </c>
      <c r="K24" s="20">
        <v>2018011000653</v>
      </c>
      <c r="L24" s="16" t="s">
        <v>32</v>
      </c>
      <c r="M24" s="16" t="s">
        <v>38</v>
      </c>
      <c r="N24" s="16" t="s">
        <v>79</v>
      </c>
      <c r="O24" s="16" t="s">
        <v>40</v>
      </c>
      <c r="P24" s="16" t="s">
        <v>41</v>
      </c>
      <c r="Q24" s="16" t="s">
        <v>150</v>
      </c>
      <c r="R24" s="16" t="s">
        <v>33</v>
      </c>
      <c r="S24" s="16" t="s">
        <v>160</v>
      </c>
      <c r="T24" s="16" t="s">
        <v>50</v>
      </c>
      <c r="U24" s="16" t="s">
        <v>152</v>
      </c>
      <c r="V24" s="21">
        <v>2150000</v>
      </c>
      <c r="W24" s="21">
        <f>V24*X24</f>
        <v>15050000</v>
      </c>
      <c r="X24" s="16">
        <v>7</v>
      </c>
      <c r="Y24" s="22"/>
      <c r="Z24"/>
      <c r="AA24"/>
    </row>
    <row r="25" spans="1:27" x14ac:dyDescent="0.2">
      <c r="A25" s="14">
        <v>25</v>
      </c>
      <c r="B25" s="15" t="s">
        <v>162</v>
      </c>
      <c r="C25" s="16" t="s">
        <v>27</v>
      </c>
      <c r="D25" s="16" t="s">
        <v>163</v>
      </c>
      <c r="E25" s="16" t="s">
        <v>164</v>
      </c>
      <c r="F25" s="17" t="s">
        <v>30</v>
      </c>
      <c r="G25" s="16" t="s">
        <v>30</v>
      </c>
      <c r="H25" s="16">
        <f>Tabla8[[#This Row],[Precio 2026]]/Tabla8[[#This Row],[HONORARIOS 2026]]</f>
        <v>8</v>
      </c>
      <c r="I25" s="16" t="s">
        <v>2399</v>
      </c>
      <c r="J25" s="16" t="s">
        <v>31</v>
      </c>
      <c r="K25" s="20">
        <v>2018011000653</v>
      </c>
      <c r="L25" s="16" t="s">
        <v>32</v>
      </c>
      <c r="M25" s="16" t="s">
        <v>38</v>
      </c>
      <c r="N25" s="16" t="s">
        <v>79</v>
      </c>
      <c r="O25" s="16" t="s">
        <v>40</v>
      </c>
      <c r="P25" s="16" t="s">
        <v>41</v>
      </c>
      <c r="Q25" s="16" t="s">
        <v>150</v>
      </c>
      <c r="R25" s="16" t="s">
        <v>33</v>
      </c>
      <c r="S25" s="16" t="s">
        <v>165</v>
      </c>
      <c r="T25" s="16" t="s">
        <v>50</v>
      </c>
      <c r="U25" s="16" t="s">
        <v>161</v>
      </c>
      <c r="V25" s="21">
        <v>2434714</v>
      </c>
      <c r="W25" s="21">
        <v>19477712</v>
      </c>
      <c r="X25" s="16">
        <v>8</v>
      </c>
      <c r="Y25" s="22"/>
      <c r="Z25"/>
      <c r="AA25"/>
    </row>
    <row r="26" spans="1:27" x14ac:dyDescent="0.2">
      <c r="A26" s="14">
        <v>26</v>
      </c>
      <c r="B26" s="15" t="s">
        <v>166</v>
      </c>
      <c r="C26" s="16" t="s">
        <v>27</v>
      </c>
      <c r="D26" s="16" t="s">
        <v>167</v>
      </c>
      <c r="E26" s="16" t="s">
        <v>168</v>
      </c>
      <c r="F26" s="17" t="s">
        <v>30</v>
      </c>
      <c r="G26" s="16" t="s">
        <v>30</v>
      </c>
      <c r="H26" s="16">
        <f>Tabla8[[#This Row],[Precio 2026]]/Tabla8[[#This Row],[HONORARIOS 2026]]</f>
        <v>8</v>
      </c>
      <c r="I26" s="16" t="s">
        <v>2399</v>
      </c>
      <c r="J26" s="16" t="s">
        <v>31</v>
      </c>
      <c r="K26" s="20">
        <v>2018011000653</v>
      </c>
      <c r="L26" s="16" t="s">
        <v>32</v>
      </c>
      <c r="M26" s="16" t="s">
        <v>38</v>
      </c>
      <c r="N26" s="16" t="s">
        <v>79</v>
      </c>
      <c r="O26" s="16" t="s">
        <v>40</v>
      </c>
      <c r="P26" s="16" t="s">
        <v>41</v>
      </c>
      <c r="Q26" s="16" t="s">
        <v>150</v>
      </c>
      <c r="R26" s="16" t="s">
        <v>33</v>
      </c>
      <c r="S26" s="16" t="s">
        <v>169</v>
      </c>
      <c r="T26" s="16" t="s">
        <v>93</v>
      </c>
      <c r="U26" s="16" t="s">
        <v>98</v>
      </c>
      <c r="V26" s="21">
        <v>3220810</v>
      </c>
      <c r="W26" s="21">
        <v>25766480</v>
      </c>
      <c r="X26" s="16">
        <v>8</v>
      </c>
      <c r="Y26" s="22"/>
      <c r="Z26"/>
      <c r="AA26"/>
    </row>
    <row r="27" spans="1:27" x14ac:dyDescent="0.2">
      <c r="A27" s="14">
        <v>27</v>
      </c>
      <c r="B27" s="15" t="s">
        <v>170</v>
      </c>
      <c r="C27" s="16" t="s">
        <v>27</v>
      </c>
      <c r="D27" s="16" t="s">
        <v>171</v>
      </c>
      <c r="E27" s="16" t="s">
        <v>172</v>
      </c>
      <c r="F27" s="17" t="s">
        <v>30</v>
      </c>
      <c r="G27" s="16" t="s">
        <v>30</v>
      </c>
      <c r="H27" s="16">
        <f>Tabla8[[#This Row],[Precio 2026]]/Tabla8[[#This Row],[HONORARIOS 2026]]</f>
        <v>8</v>
      </c>
      <c r="I27" s="16" t="s">
        <v>2399</v>
      </c>
      <c r="J27" s="16" t="s">
        <v>31</v>
      </c>
      <c r="K27" s="20">
        <v>2018011000653</v>
      </c>
      <c r="L27" s="16" t="s">
        <v>32</v>
      </c>
      <c r="M27" s="16" t="s">
        <v>38</v>
      </c>
      <c r="N27" s="16" t="s">
        <v>39</v>
      </c>
      <c r="O27" s="16" t="s">
        <v>40</v>
      </c>
      <c r="P27" s="16" t="s">
        <v>41</v>
      </c>
      <c r="Q27" s="16" t="s">
        <v>173</v>
      </c>
      <c r="R27" s="16" t="s">
        <v>33</v>
      </c>
      <c r="S27" s="16" t="s">
        <v>174</v>
      </c>
      <c r="T27" s="16" t="s">
        <v>74</v>
      </c>
      <c r="U27" s="16" t="s">
        <v>75</v>
      </c>
      <c r="V27" s="21">
        <v>5207886</v>
      </c>
      <c r="W27" s="21">
        <v>41663088</v>
      </c>
      <c r="X27" s="16">
        <v>8</v>
      </c>
      <c r="Y27" s="22">
        <v>80111601</v>
      </c>
      <c r="Z27"/>
      <c r="AA27"/>
    </row>
    <row r="28" spans="1:27" x14ac:dyDescent="0.2">
      <c r="A28" s="14">
        <v>28</v>
      </c>
      <c r="B28" s="15" t="s">
        <v>176</v>
      </c>
      <c r="C28" s="16" t="s">
        <v>27</v>
      </c>
      <c r="D28" s="16" t="s">
        <v>177</v>
      </c>
      <c r="E28" s="16" t="s">
        <v>178</v>
      </c>
      <c r="F28" s="17" t="s">
        <v>30</v>
      </c>
      <c r="G28" s="16" t="s">
        <v>30</v>
      </c>
      <c r="H28" s="16">
        <f>Tabla8[[#This Row],[Precio 2026]]/Tabla8[[#This Row],[HONORARIOS 2026]]</f>
        <v>8</v>
      </c>
      <c r="I28" s="16" t="s">
        <v>2399</v>
      </c>
      <c r="J28" s="16" t="s">
        <v>31</v>
      </c>
      <c r="K28" s="20">
        <v>2018011000653</v>
      </c>
      <c r="L28" s="16" t="s">
        <v>32</v>
      </c>
      <c r="M28" s="16" t="s">
        <v>38</v>
      </c>
      <c r="N28" s="16" t="s">
        <v>39</v>
      </c>
      <c r="O28" s="16" t="s">
        <v>40</v>
      </c>
      <c r="P28" s="16" t="s">
        <v>41</v>
      </c>
      <c r="Q28" s="16" t="s">
        <v>173</v>
      </c>
      <c r="R28" s="16" t="s">
        <v>33</v>
      </c>
      <c r="S28" s="16" t="s">
        <v>179</v>
      </c>
      <c r="T28" s="16" t="s">
        <v>44</v>
      </c>
      <c r="U28" s="16" t="s">
        <v>180</v>
      </c>
      <c r="V28" s="21">
        <v>3158270</v>
      </c>
      <c r="W28" s="21">
        <f>V28*X28</f>
        <v>25266160</v>
      </c>
      <c r="X28" s="16">
        <v>8</v>
      </c>
      <c r="Y28" s="22">
        <v>80111601</v>
      </c>
      <c r="Z28"/>
      <c r="AA28"/>
    </row>
    <row r="29" spans="1:27" x14ac:dyDescent="0.2">
      <c r="A29" s="14">
        <v>29</v>
      </c>
      <c r="B29" s="15" t="s">
        <v>181</v>
      </c>
      <c r="C29" s="16" t="s">
        <v>27</v>
      </c>
      <c r="D29" s="16" t="s">
        <v>182</v>
      </c>
      <c r="E29" s="16" t="s">
        <v>183</v>
      </c>
      <c r="F29" s="17" t="s">
        <v>30</v>
      </c>
      <c r="G29" s="16" t="s">
        <v>30</v>
      </c>
      <c r="H29" s="16">
        <f>Tabla8[[#This Row],[Precio 2026]]/Tabla8[[#This Row],[HONORARIOS 2026]]</f>
        <v>8</v>
      </c>
      <c r="I29" s="16" t="s">
        <v>2399</v>
      </c>
      <c r="J29" s="16" t="s">
        <v>31</v>
      </c>
      <c r="K29" s="20">
        <v>2018011000653</v>
      </c>
      <c r="L29" s="16" t="s">
        <v>32</v>
      </c>
      <c r="M29" s="16" t="s">
        <v>38</v>
      </c>
      <c r="N29" s="16" t="s">
        <v>39</v>
      </c>
      <c r="O29" s="16" t="s">
        <v>40</v>
      </c>
      <c r="P29" s="16" t="s">
        <v>41</v>
      </c>
      <c r="Q29" s="16" t="s">
        <v>173</v>
      </c>
      <c r="R29" s="16" t="s">
        <v>33</v>
      </c>
      <c r="S29" s="16" t="s">
        <v>184</v>
      </c>
      <c r="T29" s="16" t="s">
        <v>74</v>
      </c>
      <c r="U29" s="16" t="s">
        <v>57</v>
      </c>
      <c r="V29" s="21">
        <v>10940248</v>
      </c>
      <c r="W29" s="21">
        <v>87521984</v>
      </c>
      <c r="X29" s="16">
        <v>8</v>
      </c>
      <c r="Y29" s="22">
        <v>80111601</v>
      </c>
      <c r="Z29"/>
      <c r="AA29"/>
    </row>
    <row r="30" spans="1:27" x14ac:dyDescent="0.2">
      <c r="A30" s="14">
        <v>30</v>
      </c>
      <c r="B30" s="15" t="s">
        <v>185</v>
      </c>
      <c r="C30" s="16" t="s">
        <v>27</v>
      </c>
      <c r="D30" s="16" t="s">
        <v>186</v>
      </c>
      <c r="E30" s="16" t="s">
        <v>187</v>
      </c>
      <c r="F30" s="17" t="s">
        <v>30</v>
      </c>
      <c r="G30" s="16" t="s">
        <v>30</v>
      </c>
      <c r="H30" s="16">
        <f>Tabla8[[#This Row],[Precio 2026]]/Tabla8[[#This Row],[HONORARIOS 2026]]</f>
        <v>8</v>
      </c>
      <c r="I30" s="16" t="s">
        <v>2399</v>
      </c>
      <c r="J30" s="16" t="s">
        <v>31</v>
      </c>
      <c r="K30" s="20">
        <v>2018011000653</v>
      </c>
      <c r="L30" s="16" t="s">
        <v>32</v>
      </c>
      <c r="M30" s="16" t="s">
        <v>38</v>
      </c>
      <c r="N30" s="16" t="s">
        <v>39</v>
      </c>
      <c r="O30" s="16" t="s">
        <v>40</v>
      </c>
      <c r="P30" s="16" t="s">
        <v>41</v>
      </c>
      <c r="Q30" s="16" t="s">
        <v>173</v>
      </c>
      <c r="R30" s="16" t="s">
        <v>33</v>
      </c>
      <c r="S30" s="16" t="s">
        <v>188</v>
      </c>
      <c r="T30" s="16" t="s">
        <v>44</v>
      </c>
      <c r="U30" s="16" t="s">
        <v>52</v>
      </c>
      <c r="V30" s="21">
        <v>9127448</v>
      </c>
      <c r="W30" s="21">
        <v>73019584</v>
      </c>
      <c r="X30" s="16">
        <v>8</v>
      </c>
      <c r="Y30" s="22">
        <v>80111601</v>
      </c>
      <c r="Z30"/>
      <c r="AA30"/>
    </row>
    <row r="31" spans="1:27" x14ac:dyDescent="0.2">
      <c r="A31" s="14">
        <v>31</v>
      </c>
      <c r="B31" s="15" t="s">
        <v>189</v>
      </c>
      <c r="C31" s="16" t="s">
        <v>27</v>
      </c>
      <c r="D31" s="16" t="s">
        <v>190</v>
      </c>
      <c r="E31" s="16" t="s">
        <v>191</v>
      </c>
      <c r="F31" s="17" t="s">
        <v>30</v>
      </c>
      <c r="G31" s="16" t="s">
        <v>30</v>
      </c>
      <c r="H31" s="16">
        <f>Tabla8[[#This Row],[Precio 2026]]/Tabla8[[#This Row],[HONORARIOS 2026]]</f>
        <v>8</v>
      </c>
      <c r="I31" s="16" t="s">
        <v>2399</v>
      </c>
      <c r="J31" s="16" t="s">
        <v>31</v>
      </c>
      <c r="K31" s="20">
        <v>2018011000653</v>
      </c>
      <c r="L31" s="16" t="s">
        <v>32</v>
      </c>
      <c r="M31" s="16" t="s">
        <v>38</v>
      </c>
      <c r="N31" s="16" t="s">
        <v>39</v>
      </c>
      <c r="O31" s="16" t="s">
        <v>40</v>
      </c>
      <c r="P31" s="16" t="s">
        <v>41</v>
      </c>
      <c r="Q31" s="16" t="s">
        <v>173</v>
      </c>
      <c r="R31" s="16" t="s">
        <v>33</v>
      </c>
      <c r="S31" s="16" t="s">
        <v>192</v>
      </c>
      <c r="T31" s="16" t="s">
        <v>44</v>
      </c>
      <c r="U31" s="16" t="s">
        <v>75</v>
      </c>
      <c r="V31" s="21">
        <v>5207886</v>
      </c>
      <c r="W31" s="21">
        <v>41663088</v>
      </c>
      <c r="X31" s="16">
        <v>8</v>
      </c>
      <c r="Y31" s="22" t="s">
        <v>193</v>
      </c>
      <c r="Z31"/>
      <c r="AA31"/>
    </row>
    <row r="32" spans="1:27" x14ac:dyDescent="0.2">
      <c r="A32" s="14">
        <v>32</v>
      </c>
      <c r="B32" s="15" t="s">
        <v>194</v>
      </c>
      <c r="C32" s="16" t="s">
        <v>27</v>
      </c>
      <c r="D32" s="16" t="s">
        <v>195</v>
      </c>
      <c r="E32" s="16" t="s">
        <v>196</v>
      </c>
      <c r="F32" s="17" t="s">
        <v>30</v>
      </c>
      <c r="G32" s="16" t="s">
        <v>30</v>
      </c>
      <c r="H32" s="16">
        <f>Tabla8[[#This Row],[Precio 2026]]/Tabla8[[#This Row],[HONORARIOS 2026]]</f>
        <v>8</v>
      </c>
      <c r="I32" s="16" t="s">
        <v>2399</v>
      </c>
      <c r="J32" s="16" t="s">
        <v>31</v>
      </c>
      <c r="K32" s="20">
        <v>2018011000653</v>
      </c>
      <c r="L32" s="16" t="s">
        <v>32</v>
      </c>
      <c r="M32" s="16" t="s">
        <v>38</v>
      </c>
      <c r="N32" s="16" t="s">
        <v>39</v>
      </c>
      <c r="O32" s="16" t="s">
        <v>40</v>
      </c>
      <c r="P32" s="16" t="s">
        <v>41</v>
      </c>
      <c r="Q32" s="16" t="s">
        <v>173</v>
      </c>
      <c r="R32" s="16" t="s">
        <v>33</v>
      </c>
      <c r="S32" s="16" t="s">
        <v>197</v>
      </c>
      <c r="T32" s="16" t="s">
        <v>44</v>
      </c>
      <c r="U32" s="16" t="s">
        <v>180</v>
      </c>
      <c r="V32" s="21">
        <v>3158270</v>
      </c>
      <c r="W32" s="21">
        <v>25266160</v>
      </c>
      <c r="X32" s="16">
        <v>8</v>
      </c>
      <c r="Y32" s="22">
        <v>80111601</v>
      </c>
      <c r="Z32"/>
      <c r="AA32"/>
    </row>
    <row r="33" spans="1:27" x14ac:dyDescent="0.2">
      <c r="A33" s="14">
        <v>33</v>
      </c>
      <c r="B33" s="15" t="s">
        <v>198</v>
      </c>
      <c r="C33" s="16" t="s">
        <v>27</v>
      </c>
      <c r="D33" s="16" t="s">
        <v>199</v>
      </c>
      <c r="E33" s="16" t="s">
        <v>200</v>
      </c>
      <c r="F33" s="17" t="s">
        <v>30</v>
      </c>
      <c r="G33" s="16" t="s">
        <v>30</v>
      </c>
      <c r="H33" s="16">
        <f>Tabla8[[#This Row],[Precio 2026]]/Tabla8[[#This Row],[HONORARIOS 2026]]</f>
        <v>8</v>
      </c>
      <c r="I33" s="16" t="s">
        <v>2399</v>
      </c>
      <c r="J33" s="16" t="s">
        <v>31</v>
      </c>
      <c r="K33" s="20">
        <v>2018011000653</v>
      </c>
      <c r="L33" s="16" t="s">
        <v>32</v>
      </c>
      <c r="M33" s="16" t="s">
        <v>38</v>
      </c>
      <c r="N33" s="16" t="s">
        <v>39</v>
      </c>
      <c r="O33" s="16" t="s">
        <v>40</v>
      </c>
      <c r="P33" s="16" t="s">
        <v>41</v>
      </c>
      <c r="Q33" s="16" t="s">
        <v>173</v>
      </c>
      <c r="R33" s="16" t="s">
        <v>33</v>
      </c>
      <c r="S33" s="16" t="s">
        <v>201</v>
      </c>
      <c r="T33" s="16" t="s">
        <v>44</v>
      </c>
      <c r="U33" s="16" t="s">
        <v>52</v>
      </c>
      <c r="V33" s="21">
        <v>9127448</v>
      </c>
      <c r="W33" s="21">
        <v>73019584</v>
      </c>
      <c r="X33" s="16">
        <v>8</v>
      </c>
      <c r="Y33" s="22">
        <v>80111605</v>
      </c>
      <c r="Z33"/>
      <c r="AA33"/>
    </row>
    <row r="34" spans="1:27" x14ac:dyDescent="0.2">
      <c r="A34" s="14">
        <v>34</v>
      </c>
      <c r="B34" s="15" t="s">
        <v>202</v>
      </c>
      <c r="C34" s="16" t="s">
        <v>27</v>
      </c>
      <c r="D34" s="16" t="s">
        <v>203</v>
      </c>
      <c r="E34" s="16" t="s">
        <v>204</v>
      </c>
      <c r="F34" s="17" t="s">
        <v>30</v>
      </c>
      <c r="G34" s="16" t="s">
        <v>30</v>
      </c>
      <c r="H34" s="16">
        <f>Tabla8[[#This Row],[Precio 2026]]/Tabla8[[#This Row],[HONORARIOS 2026]]</f>
        <v>8</v>
      </c>
      <c r="I34" s="16" t="s">
        <v>2399</v>
      </c>
      <c r="J34" s="16" t="s">
        <v>31</v>
      </c>
      <c r="K34" s="20">
        <v>2018011000653</v>
      </c>
      <c r="L34" s="16" t="s">
        <v>32</v>
      </c>
      <c r="M34" s="16" t="s">
        <v>38</v>
      </c>
      <c r="N34" s="16" t="s">
        <v>39</v>
      </c>
      <c r="O34" s="16" t="s">
        <v>40</v>
      </c>
      <c r="P34" s="16" t="s">
        <v>41</v>
      </c>
      <c r="Q34" s="16" t="s">
        <v>173</v>
      </c>
      <c r="R34" s="16" t="s">
        <v>33</v>
      </c>
      <c r="S34" s="16" t="s">
        <v>205</v>
      </c>
      <c r="T34" s="16" t="s">
        <v>50</v>
      </c>
      <c r="U34" s="16" t="s">
        <v>87</v>
      </c>
      <c r="V34" s="21">
        <v>7358732</v>
      </c>
      <c r="W34" s="21">
        <v>58869856</v>
      </c>
      <c r="X34" s="16">
        <v>8</v>
      </c>
      <c r="Y34" s="22">
        <v>80111607</v>
      </c>
      <c r="Z34"/>
      <c r="AA34"/>
    </row>
    <row r="35" spans="1:27" x14ac:dyDescent="0.2">
      <c r="A35" s="14">
        <v>35</v>
      </c>
      <c r="B35" s="15" t="s">
        <v>206</v>
      </c>
      <c r="C35" s="16" t="s">
        <v>27</v>
      </c>
      <c r="D35" s="16" t="s">
        <v>207</v>
      </c>
      <c r="E35" s="16" t="s">
        <v>208</v>
      </c>
      <c r="F35" s="17" t="s">
        <v>30</v>
      </c>
      <c r="G35" s="16" t="s">
        <v>30</v>
      </c>
      <c r="H35" s="16">
        <f>Tabla8[[#This Row],[Precio 2026]]/Tabla8[[#This Row],[HONORARIOS 2026]]</f>
        <v>8</v>
      </c>
      <c r="I35" s="16" t="s">
        <v>2399</v>
      </c>
      <c r="J35" s="16" t="s">
        <v>31</v>
      </c>
      <c r="K35" s="20">
        <v>2018011000653</v>
      </c>
      <c r="L35" s="16" t="s">
        <v>32</v>
      </c>
      <c r="M35" s="16" t="s">
        <v>38</v>
      </c>
      <c r="N35" s="16" t="s">
        <v>39</v>
      </c>
      <c r="O35" s="16" t="s">
        <v>40</v>
      </c>
      <c r="P35" s="16" t="s">
        <v>41</v>
      </c>
      <c r="Q35" s="16" t="s">
        <v>173</v>
      </c>
      <c r="R35" s="16" t="s">
        <v>33</v>
      </c>
      <c r="S35" s="16" t="s">
        <v>209</v>
      </c>
      <c r="T35" s="16" t="s">
        <v>74</v>
      </c>
      <c r="U35" s="16" t="s">
        <v>52</v>
      </c>
      <c r="V35" s="21">
        <v>9127448</v>
      </c>
      <c r="W35" s="21">
        <v>73019584</v>
      </c>
      <c r="X35" s="16">
        <v>8</v>
      </c>
      <c r="Y35" s="22">
        <v>80111601</v>
      </c>
      <c r="Z35"/>
      <c r="AA35"/>
    </row>
    <row r="36" spans="1:27" x14ac:dyDescent="0.2">
      <c r="A36" s="14">
        <v>36</v>
      </c>
      <c r="B36" s="15" t="s">
        <v>210</v>
      </c>
      <c r="C36" s="16" t="s">
        <v>27</v>
      </c>
      <c r="D36" s="16" t="s">
        <v>211</v>
      </c>
      <c r="E36" s="16" t="s">
        <v>212</v>
      </c>
      <c r="F36" s="17" t="s">
        <v>30</v>
      </c>
      <c r="G36" s="16" t="s">
        <v>30</v>
      </c>
      <c r="H36" s="16">
        <f>Tabla8[[#This Row],[Precio 2026]]/Tabla8[[#This Row],[HONORARIOS 2026]]</f>
        <v>5.8</v>
      </c>
      <c r="I36" s="16" t="s">
        <v>2399</v>
      </c>
      <c r="J36" s="16" t="s">
        <v>31</v>
      </c>
      <c r="K36" s="20">
        <v>2018011000653</v>
      </c>
      <c r="L36" s="16" t="s">
        <v>32</v>
      </c>
      <c r="M36" s="16" t="s">
        <v>38</v>
      </c>
      <c r="N36" s="16" t="s">
        <v>39</v>
      </c>
      <c r="O36" s="16" t="s">
        <v>40</v>
      </c>
      <c r="P36" s="16" t="s">
        <v>41</v>
      </c>
      <c r="Q36" s="16" t="s">
        <v>173</v>
      </c>
      <c r="R36" s="16" t="s">
        <v>33</v>
      </c>
      <c r="S36" s="16" t="s">
        <v>213</v>
      </c>
      <c r="T36" s="16" t="s">
        <v>44</v>
      </c>
      <c r="U36" s="16" t="s">
        <v>214</v>
      </c>
      <c r="V36" s="21">
        <v>12505519</v>
      </c>
      <c r="W36" s="21">
        <f>V36*X36</f>
        <v>72532010.200000003</v>
      </c>
      <c r="X36" s="16">
        <v>5.8</v>
      </c>
      <c r="Y36" s="22"/>
      <c r="Z36"/>
      <c r="AA36"/>
    </row>
    <row r="37" spans="1:27" x14ac:dyDescent="0.2">
      <c r="A37" s="14">
        <v>37</v>
      </c>
      <c r="B37" s="15" t="s">
        <v>215</v>
      </c>
      <c r="C37" s="16" t="s">
        <v>27</v>
      </c>
      <c r="D37" s="16" t="s">
        <v>216</v>
      </c>
      <c r="E37" s="16" t="s">
        <v>217</v>
      </c>
      <c r="F37" s="17" t="s">
        <v>30</v>
      </c>
      <c r="G37" s="16" t="s">
        <v>30</v>
      </c>
      <c r="H37" s="16">
        <f>Tabla8[[#This Row],[Precio 2026]]/Tabla8[[#This Row],[HONORARIOS 2026]]</f>
        <v>8</v>
      </c>
      <c r="I37" s="16" t="s">
        <v>2399</v>
      </c>
      <c r="J37" s="16" t="s">
        <v>31</v>
      </c>
      <c r="K37" s="20">
        <v>2018011000653</v>
      </c>
      <c r="L37" s="16" t="s">
        <v>32</v>
      </c>
      <c r="M37" s="16" t="s">
        <v>38</v>
      </c>
      <c r="N37" s="16" t="s">
        <v>39</v>
      </c>
      <c r="O37" s="16" t="s">
        <v>40</v>
      </c>
      <c r="P37" s="16" t="s">
        <v>41</v>
      </c>
      <c r="Q37" s="16" t="s">
        <v>173</v>
      </c>
      <c r="R37" s="16" t="s">
        <v>33</v>
      </c>
      <c r="S37" s="16" t="s">
        <v>218</v>
      </c>
      <c r="T37" s="16" t="s">
        <v>50</v>
      </c>
      <c r="U37" s="16" t="s">
        <v>219</v>
      </c>
      <c r="V37" s="21">
        <v>15286881</v>
      </c>
      <c r="W37" s="21">
        <v>122295048</v>
      </c>
      <c r="X37" s="16">
        <v>8</v>
      </c>
      <c r="Y37" s="22">
        <v>80111605</v>
      </c>
      <c r="Z37"/>
      <c r="AA37"/>
    </row>
    <row r="38" spans="1:27" x14ac:dyDescent="0.2">
      <c r="A38" s="14">
        <v>38</v>
      </c>
      <c r="B38" s="15" t="s">
        <v>220</v>
      </c>
      <c r="C38" s="16" t="s">
        <v>27</v>
      </c>
      <c r="D38" s="16" t="s">
        <v>221</v>
      </c>
      <c r="E38" s="16" t="s">
        <v>222</v>
      </c>
      <c r="F38" s="17" t="s">
        <v>30</v>
      </c>
      <c r="G38" s="16" t="s">
        <v>30</v>
      </c>
      <c r="H38" s="16">
        <f>Tabla8[[#This Row],[Precio 2026]]/Tabla8[[#This Row],[HONORARIOS 2026]]</f>
        <v>8</v>
      </c>
      <c r="I38" s="16" t="s">
        <v>2399</v>
      </c>
      <c r="J38" s="16" t="s">
        <v>31</v>
      </c>
      <c r="K38" s="20">
        <v>2018011000653</v>
      </c>
      <c r="L38" s="16" t="s">
        <v>32</v>
      </c>
      <c r="M38" s="16" t="s">
        <v>38</v>
      </c>
      <c r="N38" s="16" t="s">
        <v>39</v>
      </c>
      <c r="O38" s="16" t="s">
        <v>40</v>
      </c>
      <c r="P38" s="16" t="s">
        <v>41</v>
      </c>
      <c r="Q38" s="16" t="s">
        <v>173</v>
      </c>
      <c r="R38" s="16" t="s">
        <v>33</v>
      </c>
      <c r="S38" s="16" t="s">
        <v>223</v>
      </c>
      <c r="T38" s="16" t="s">
        <v>74</v>
      </c>
      <c r="U38" s="16" t="s">
        <v>52</v>
      </c>
      <c r="V38" s="21">
        <v>9127448</v>
      </c>
      <c r="W38" s="21">
        <v>73019584</v>
      </c>
      <c r="X38" s="16">
        <v>8</v>
      </c>
      <c r="Y38" s="22">
        <v>80111601</v>
      </c>
      <c r="Z38"/>
      <c r="AA38"/>
    </row>
    <row r="39" spans="1:27" x14ac:dyDescent="0.2">
      <c r="A39" s="14">
        <v>39</v>
      </c>
      <c r="B39" s="15" t="s">
        <v>224</v>
      </c>
      <c r="C39" s="16" t="s">
        <v>27</v>
      </c>
      <c r="D39" s="16" t="s">
        <v>225</v>
      </c>
      <c r="E39" s="16" t="s">
        <v>226</v>
      </c>
      <c r="F39" s="17" t="s">
        <v>30</v>
      </c>
      <c r="G39" s="16" t="s">
        <v>30</v>
      </c>
      <c r="H39" s="16">
        <f>Tabla8[[#This Row],[Precio 2026]]/Tabla8[[#This Row],[HONORARIOS 2026]]</f>
        <v>8</v>
      </c>
      <c r="I39" s="16" t="s">
        <v>2399</v>
      </c>
      <c r="J39" s="16" t="s">
        <v>31</v>
      </c>
      <c r="K39" s="20">
        <v>2018011000653</v>
      </c>
      <c r="L39" s="16" t="s">
        <v>32</v>
      </c>
      <c r="M39" s="16" t="s">
        <v>38</v>
      </c>
      <c r="N39" s="16" t="s">
        <v>39</v>
      </c>
      <c r="O39" s="16" t="s">
        <v>40</v>
      </c>
      <c r="P39" s="16" t="s">
        <v>41</v>
      </c>
      <c r="Q39" s="16" t="s">
        <v>173</v>
      </c>
      <c r="R39" s="16" t="s">
        <v>33</v>
      </c>
      <c r="S39" s="16" t="s">
        <v>227</v>
      </c>
      <c r="T39" s="16" t="s">
        <v>74</v>
      </c>
      <c r="U39" s="16" t="s">
        <v>214</v>
      </c>
      <c r="V39" s="21">
        <v>12505519</v>
      </c>
      <c r="W39" s="21">
        <v>100044152</v>
      </c>
      <c r="X39" s="16">
        <v>8</v>
      </c>
      <c r="Y39" s="22">
        <v>80111601</v>
      </c>
      <c r="Z39"/>
      <c r="AA39"/>
    </row>
    <row r="40" spans="1:27" x14ac:dyDescent="0.2">
      <c r="A40" s="14">
        <v>40</v>
      </c>
      <c r="B40" s="15" t="s">
        <v>228</v>
      </c>
      <c r="C40" s="16" t="s">
        <v>27</v>
      </c>
      <c r="D40" s="16" t="s">
        <v>229</v>
      </c>
      <c r="E40" s="16" t="s">
        <v>230</v>
      </c>
      <c r="F40" s="17" t="s">
        <v>30</v>
      </c>
      <c r="G40" s="16" t="s">
        <v>30</v>
      </c>
      <c r="H40" s="16">
        <f>Tabla8[[#This Row],[Precio 2026]]/Tabla8[[#This Row],[HONORARIOS 2026]]</f>
        <v>8</v>
      </c>
      <c r="I40" s="16" t="s">
        <v>2399</v>
      </c>
      <c r="J40" s="16" t="s">
        <v>31</v>
      </c>
      <c r="K40" s="20">
        <v>2018011000653</v>
      </c>
      <c r="L40" s="16" t="s">
        <v>32</v>
      </c>
      <c r="M40" s="16" t="s">
        <v>38</v>
      </c>
      <c r="N40" s="16" t="s">
        <v>39</v>
      </c>
      <c r="O40" s="16" t="s">
        <v>40</v>
      </c>
      <c r="P40" s="16" t="s">
        <v>41</v>
      </c>
      <c r="Q40" s="16" t="s">
        <v>173</v>
      </c>
      <c r="R40" s="16" t="s">
        <v>33</v>
      </c>
      <c r="S40" s="16" t="s">
        <v>231</v>
      </c>
      <c r="T40" s="16" t="s">
        <v>93</v>
      </c>
      <c r="U40" s="16" t="s">
        <v>219</v>
      </c>
      <c r="V40" s="21">
        <v>15286881</v>
      </c>
      <c r="W40" s="21">
        <v>122295048</v>
      </c>
      <c r="X40" s="16">
        <v>8</v>
      </c>
      <c r="Y40" s="22" t="s">
        <v>232</v>
      </c>
      <c r="Z40"/>
      <c r="AA40"/>
    </row>
    <row r="41" spans="1:27" x14ac:dyDescent="0.2">
      <c r="A41" s="14">
        <v>41</v>
      </c>
      <c r="B41" s="15" t="s">
        <v>233</v>
      </c>
      <c r="C41" s="16" t="s">
        <v>27</v>
      </c>
      <c r="D41" s="16" t="s">
        <v>234</v>
      </c>
      <c r="E41" s="16" t="s">
        <v>235</v>
      </c>
      <c r="F41" s="17" t="s">
        <v>30</v>
      </c>
      <c r="G41" s="16" t="s">
        <v>30</v>
      </c>
      <c r="H41" s="16">
        <f>Tabla8[[#This Row],[Precio 2026]]/Tabla8[[#This Row],[HONORARIOS 2026]]</f>
        <v>8</v>
      </c>
      <c r="I41" s="16" t="s">
        <v>2399</v>
      </c>
      <c r="J41" s="16" t="s">
        <v>31</v>
      </c>
      <c r="K41" s="20">
        <v>2018011000653</v>
      </c>
      <c r="L41" s="16" t="s">
        <v>32</v>
      </c>
      <c r="M41" s="16" t="s">
        <v>38</v>
      </c>
      <c r="N41" s="16" t="s">
        <v>39</v>
      </c>
      <c r="O41" s="16" t="s">
        <v>40</v>
      </c>
      <c r="P41" s="16" t="s">
        <v>41</v>
      </c>
      <c r="Q41" s="16" t="s">
        <v>173</v>
      </c>
      <c r="R41" s="16" t="s">
        <v>33</v>
      </c>
      <c r="S41" s="16" t="s">
        <v>236</v>
      </c>
      <c r="T41" s="16" t="s">
        <v>44</v>
      </c>
      <c r="U41" s="16" t="s">
        <v>180</v>
      </c>
      <c r="V41" s="21">
        <v>3158270</v>
      </c>
      <c r="W41" s="21">
        <v>25266160</v>
      </c>
      <c r="X41" s="16">
        <v>8</v>
      </c>
      <c r="Y41" s="22">
        <v>80111601</v>
      </c>
      <c r="Z41"/>
      <c r="AA41"/>
    </row>
    <row r="42" spans="1:27" x14ac:dyDescent="0.2">
      <c r="A42" s="14">
        <v>42</v>
      </c>
      <c r="B42" s="15" t="s">
        <v>237</v>
      </c>
      <c r="C42" s="16" t="s">
        <v>27</v>
      </c>
      <c r="D42" s="16" t="s">
        <v>238</v>
      </c>
      <c r="E42" s="16" t="s">
        <v>239</v>
      </c>
      <c r="F42" s="17" t="s">
        <v>30</v>
      </c>
      <c r="G42" s="16" t="s">
        <v>30</v>
      </c>
      <c r="H42" s="16">
        <f>Tabla8[[#This Row],[Precio 2026]]/Tabla8[[#This Row],[HONORARIOS 2026]]</f>
        <v>8</v>
      </c>
      <c r="I42" s="16" t="s">
        <v>2399</v>
      </c>
      <c r="J42" s="16" t="s">
        <v>31</v>
      </c>
      <c r="K42" s="20">
        <v>2018011000653</v>
      </c>
      <c r="L42" s="16" t="s">
        <v>32</v>
      </c>
      <c r="M42" s="16" t="s">
        <v>38</v>
      </c>
      <c r="N42" s="16" t="s">
        <v>39</v>
      </c>
      <c r="O42" s="16" t="s">
        <v>40</v>
      </c>
      <c r="P42" s="16" t="s">
        <v>41</v>
      </c>
      <c r="Q42" s="16" t="s">
        <v>173</v>
      </c>
      <c r="R42" s="16" t="s">
        <v>33</v>
      </c>
      <c r="S42" s="16" t="s">
        <v>240</v>
      </c>
      <c r="T42" s="16" t="s">
        <v>74</v>
      </c>
      <c r="U42" s="16" t="s">
        <v>52</v>
      </c>
      <c r="V42" s="21">
        <v>9127448</v>
      </c>
      <c r="W42" s="21">
        <v>73019584</v>
      </c>
      <c r="X42" s="16">
        <v>8</v>
      </c>
      <c r="Y42" s="22">
        <v>80111605</v>
      </c>
      <c r="Z42"/>
      <c r="AA42"/>
    </row>
    <row r="43" spans="1:27" x14ac:dyDescent="0.2">
      <c r="A43" s="14">
        <v>43</v>
      </c>
      <c r="B43" s="15" t="s">
        <v>241</v>
      </c>
      <c r="C43" s="16" t="s">
        <v>27</v>
      </c>
      <c r="D43" s="16" t="s">
        <v>242</v>
      </c>
      <c r="E43" s="16" t="s">
        <v>243</v>
      </c>
      <c r="F43" s="17" t="s">
        <v>30</v>
      </c>
      <c r="G43" s="16" t="s">
        <v>30</v>
      </c>
      <c r="H43" s="16">
        <f>Tabla8[[#This Row],[Precio 2026]]/Tabla8[[#This Row],[HONORARIOS 2026]]</f>
        <v>8</v>
      </c>
      <c r="I43" s="16" t="s">
        <v>2399</v>
      </c>
      <c r="J43" s="16" t="s">
        <v>31</v>
      </c>
      <c r="K43" s="20">
        <v>2018011000653</v>
      </c>
      <c r="L43" s="16" t="s">
        <v>32</v>
      </c>
      <c r="M43" s="16" t="s">
        <v>38</v>
      </c>
      <c r="N43" s="16" t="s">
        <v>39</v>
      </c>
      <c r="O43" s="16" t="s">
        <v>40</v>
      </c>
      <c r="P43" s="16" t="s">
        <v>41</v>
      </c>
      <c r="Q43" s="16" t="s">
        <v>173</v>
      </c>
      <c r="R43" s="16" t="s">
        <v>33</v>
      </c>
      <c r="S43" s="16" t="s">
        <v>244</v>
      </c>
      <c r="T43" s="16" t="s">
        <v>50</v>
      </c>
      <c r="U43" s="16" t="s">
        <v>113</v>
      </c>
      <c r="V43" s="21">
        <v>7970140</v>
      </c>
      <c r="W43" s="21">
        <v>63761120</v>
      </c>
      <c r="X43" s="16">
        <v>8</v>
      </c>
      <c r="Y43" s="22">
        <v>80111601</v>
      </c>
      <c r="Z43"/>
      <c r="AA43"/>
    </row>
    <row r="44" spans="1:27" x14ac:dyDescent="0.2">
      <c r="A44" s="14">
        <v>44</v>
      </c>
      <c r="B44" s="15" t="s">
        <v>245</v>
      </c>
      <c r="C44" s="16" t="s">
        <v>27</v>
      </c>
      <c r="D44" s="16" t="s">
        <v>246</v>
      </c>
      <c r="E44" s="16" t="s">
        <v>247</v>
      </c>
      <c r="F44" s="17" t="s">
        <v>30</v>
      </c>
      <c r="G44" s="16" t="s">
        <v>30</v>
      </c>
      <c r="H44" s="16">
        <f>Tabla8[[#This Row],[Precio 2026]]/Tabla8[[#This Row],[HONORARIOS 2026]]</f>
        <v>8</v>
      </c>
      <c r="I44" s="16" t="s">
        <v>2399</v>
      </c>
      <c r="J44" s="16" t="s">
        <v>31</v>
      </c>
      <c r="K44" s="20">
        <v>2018011000653</v>
      </c>
      <c r="L44" s="16" t="s">
        <v>32</v>
      </c>
      <c r="M44" s="16" t="s">
        <v>38</v>
      </c>
      <c r="N44" s="16" t="s">
        <v>39</v>
      </c>
      <c r="O44" s="16" t="s">
        <v>40</v>
      </c>
      <c r="P44" s="16" t="s">
        <v>41</v>
      </c>
      <c r="Q44" s="16" t="s">
        <v>173</v>
      </c>
      <c r="R44" s="16" t="s">
        <v>33</v>
      </c>
      <c r="S44" s="16" t="s">
        <v>248</v>
      </c>
      <c r="T44" s="16" t="s">
        <v>44</v>
      </c>
      <c r="U44" s="16" t="s">
        <v>113</v>
      </c>
      <c r="V44" s="21">
        <v>7970140</v>
      </c>
      <c r="W44" s="21">
        <v>63761120</v>
      </c>
      <c r="X44" s="16">
        <v>8</v>
      </c>
      <c r="Y44" s="22">
        <v>80111607</v>
      </c>
      <c r="Z44"/>
      <c r="AA44"/>
    </row>
    <row r="45" spans="1:27" x14ac:dyDescent="0.2">
      <c r="A45" s="14">
        <v>45</v>
      </c>
      <c r="B45" s="15" t="s">
        <v>250</v>
      </c>
      <c r="C45" s="16" t="s">
        <v>27</v>
      </c>
      <c r="D45" s="16" t="s">
        <v>251</v>
      </c>
      <c r="E45" s="16" t="s">
        <v>252</v>
      </c>
      <c r="F45" s="17" t="s">
        <v>30</v>
      </c>
      <c r="G45" s="16" t="s">
        <v>30</v>
      </c>
      <c r="H45" s="16">
        <f>Tabla8[[#This Row],[Precio 2026]]/Tabla8[[#This Row],[HONORARIOS 2026]]</f>
        <v>8</v>
      </c>
      <c r="I45" s="16" t="s">
        <v>2399</v>
      </c>
      <c r="J45" s="16" t="s">
        <v>31</v>
      </c>
      <c r="K45" s="20">
        <v>2018011000653</v>
      </c>
      <c r="L45" s="16" t="s">
        <v>32</v>
      </c>
      <c r="M45" s="16" t="s">
        <v>38</v>
      </c>
      <c r="N45" s="16" t="s">
        <v>39</v>
      </c>
      <c r="O45" s="16" t="s">
        <v>40</v>
      </c>
      <c r="P45" s="16" t="s">
        <v>41</v>
      </c>
      <c r="Q45" s="16" t="s">
        <v>173</v>
      </c>
      <c r="R45" s="16" t="s">
        <v>33</v>
      </c>
      <c r="S45" s="16" t="s">
        <v>253</v>
      </c>
      <c r="T45" s="16" t="s">
        <v>44</v>
      </c>
      <c r="U45" s="16" t="s">
        <v>75</v>
      </c>
      <c r="V45" s="21">
        <v>5207886</v>
      </c>
      <c r="W45" s="21">
        <v>41663088</v>
      </c>
      <c r="X45" s="16">
        <v>8</v>
      </c>
      <c r="Y45" s="22" t="s">
        <v>193</v>
      </c>
      <c r="Z45"/>
      <c r="AA45"/>
    </row>
    <row r="46" spans="1:27" x14ac:dyDescent="0.2">
      <c r="A46" s="14">
        <v>46</v>
      </c>
      <c r="B46" s="15" t="s">
        <v>254</v>
      </c>
      <c r="C46" s="16" t="s">
        <v>27</v>
      </c>
      <c r="D46" s="16" t="s">
        <v>255</v>
      </c>
      <c r="E46" s="16" t="s">
        <v>256</v>
      </c>
      <c r="F46" s="17" t="s">
        <v>30</v>
      </c>
      <c r="G46" s="16" t="s">
        <v>30</v>
      </c>
      <c r="H46" s="16">
        <f>Tabla8[[#This Row],[Precio 2026]]/Tabla8[[#This Row],[HONORARIOS 2026]]</f>
        <v>8</v>
      </c>
      <c r="I46" s="16" t="s">
        <v>2399</v>
      </c>
      <c r="J46" s="16" t="s">
        <v>31</v>
      </c>
      <c r="K46" s="20">
        <v>2018011000653</v>
      </c>
      <c r="L46" s="16" t="s">
        <v>32</v>
      </c>
      <c r="M46" s="16" t="s">
        <v>38</v>
      </c>
      <c r="N46" s="16" t="s">
        <v>39</v>
      </c>
      <c r="O46" s="16" t="s">
        <v>40</v>
      </c>
      <c r="P46" s="16" t="s">
        <v>41</v>
      </c>
      <c r="Q46" s="16" t="s">
        <v>173</v>
      </c>
      <c r="R46" s="16" t="s">
        <v>33</v>
      </c>
      <c r="S46" s="16" t="s">
        <v>257</v>
      </c>
      <c r="T46" s="16" t="s">
        <v>50</v>
      </c>
      <c r="U46" s="16" t="s">
        <v>258</v>
      </c>
      <c r="V46" s="21">
        <v>3158270</v>
      </c>
      <c r="W46" s="21">
        <v>25266160</v>
      </c>
      <c r="X46" s="16">
        <v>8</v>
      </c>
      <c r="Y46" s="22">
        <v>80111601</v>
      </c>
      <c r="Z46"/>
      <c r="AA46"/>
    </row>
    <row r="47" spans="1:27" x14ac:dyDescent="0.2">
      <c r="A47" s="14">
        <v>47</v>
      </c>
      <c r="B47" s="15" t="s">
        <v>259</v>
      </c>
      <c r="C47" s="16" t="s">
        <v>27</v>
      </c>
      <c r="D47" s="16" t="s">
        <v>260</v>
      </c>
      <c r="E47" s="16" t="s">
        <v>261</v>
      </c>
      <c r="F47" s="17" t="s">
        <v>30</v>
      </c>
      <c r="G47" s="16" t="s">
        <v>30</v>
      </c>
      <c r="H47" s="16">
        <f>Tabla8[[#This Row],[Precio 2026]]/Tabla8[[#This Row],[HONORARIOS 2026]]</f>
        <v>8</v>
      </c>
      <c r="I47" s="16" t="s">
        <v>2399</v>
      </c>
      <c r="J47" s="16" t="s">
        <v>31</v>
      </c>
      <c r="K47" s="20">
        <v>2018011000653</v>
      </c>
      <c r="L47" s="16" t="s">
        <v>32</v>
      </c>
      <c r="M47" s="16" t="s">
        <v>38</v>
      </c>
      <c r="N47" s="16" t="s">
        <v>39</v>
      </c>
      <c r="O47" s="16" t="s">
        <v>40</v>
      </c>
      <c r="P47" s="16" t="s">
        <v>41</v>
      </c>
      <c r="Q47" s="16" t="s">
        <v>173</v>
      </c>
      <c r="R47" s="16" t="s">
        <v>33</v>
      </c>
      <c r="S47" s="16" t="s">
        <v>262</v>
      </c>
      <c r="T47" s="16" t="s">
        <v>44</v>
      </c>
      <c r="U47" s="16" t="s">
        <v>113</v>
      </c>
      <c r="V47" s="21">
        <v>7970140</v>
      </c>
      <c r="W47" s="21">
        <v>63761120</v>
      </c>
      <c r="X47" s="16">
        <v>8</v>
      </c>
      <c r="Y47" s="22">
        <v>80111601</v>
      </c>
      <c r="Z47"/>
      <c r="AA47"/>
    </row>
    <row r="48" spans="1:27" x14ac:dyDescent="0.2">
      <c r="A48" s="14">
        <v>48</v>
      </c>
      <c r="B48" s="15" t="s">
        <v>263</v>
      </c>
      <c r="C48" s="16" t="s">
        <v>27</v>
      </c>
      <c r="D48" s="16" t="s">
        <v>264</v>
      </c>
      <c r="E48" s="16" t="s">
        <v>265</v>
      </c>
      <c r="F48" s="17" t="s">
        <v>30</v>
      </c>
      <c r="G48" s="16" t="s">
        <v>30</v>
      </c>
      <c r="H48" s="16">
        <f>Tabla8[[#This Row],[Precio 2026]]/Tabla8[[#This Row],[HONORARIOS 2026]]</f>
        <v>8</v>
      </c>
      <c r="I48" s="16" t="s">
        <v>2399</v>
      </c>
      <c r="J48" s="16" t="s">
        <v>31</v>
      </c>
      <c r="K48" s="20">
        <v>2018011000653</v>
      </c>
      <c r="L48" s="16" t="s">
        <v>32</v>
      </c>
      <c r="M48" s="16" t="s">
        <v>89</v>
      </c>
      <c r="N48" s="16" t="s">
        <v>90</v>
      </c>
      <c r="O48" s="16" t="s">
        <v>91</v>
      </c>
      <c r="P48" s="16" t="s">
        <v>126</v>
      </c>
      <c r="Q48" s="16" t="s">
        <v>92</v>
      </c>
      <c r="R48" s="16" t="s">
        <v>33</v>
      </c>
      <c r="S48" s="16" t="s">
        <v>266</v>
      </c>
      <c r="T48" s="16" t="s">
        <v>74</v>
      </c>
      <c r="U48" s="16" t="s">
        <v>268</v>
      </c>
      <c r="V48" s="21">
        <v>2958778</v>
      </c>
      <c r="W48" s="21">
        <f>V48*X48</f>
        <v>23670224</v>
      </c>
      <c r="X48" s="16">
        <v>8</v>
      </c>
      <c r="Y48" s="22"/>
      <c r="Z48"/>
      <c r="AA48"/>
    </row>
    <row r="49" spans="1:27" x14ac:dyDescent="0.2">
      <c r="A49" s="14">
        <v>49</v>
      </c>
      <c r="B49" s="15" t="s">
        <v>269</v>
      </c>
      <c r="C49" s="16" t="s">
        <v>27</v>
      </c>
      <c r="D49" s="16" t="s">
        <v>270</v>
      </c>
      <c r="E49" s="16" t="s">
        <v>271</v>
      </c>
      <c r="F49" s="17" t="s">
        <v>30</v>
      </c>
      <c r="G49" s="16" t="s">
        <v>30</v>
      </c>
      <c r="H49" s="16">
        <f>Tabla8[[#This Row],[Precio 2026]]/Tabla8[[#This Row],[HONORARIOS 2026]]</f>
        <v>8</v>
      </c>
      <c r="I49" s="16" t="s">
        <v>2399</v>
      </c>
      <c r="J49" s="16" t="s">
        <v>31</v>
      </c>
      <c r="K49" s="20">
        <v>2018011000653</v>
      </c>
      <c r="L49" s="16" t="s">
        <v>32</v>
      </c>
      <c r="M49" s="16" t="s">
        <v>89</v>
      </c>
      <c r="N49" s="16" t="s">
        <v>90</v>
      </c>
      <c r="O49" s="16" t="s">
        <v>91</v>
      </c>
      <c r="P49" s="16" t="s">
        <v>126</v>
      </c>
      <c r="Q49" s="16" t="s">
        <v>92</v>
      </c>
      <c r="R49" s="16" t="s">
        <v>33</v>
      </c>
      <c r="S49" s="16" t="s">
        <v>272</v>
      </c>
      <c r="T49" s="16" t="s">
        <v>93</v>
      </c>
      <c r="U49" s="16" t="s">
        <v>273</v>
      </c>
      <c r="V49" s="21">
        <v>6026736</v>
      </c>
      <c r="W49" s="21">
        <f>V49*X49</f>
        <v>48213888</v>
      </c>
      <c r="X49" s="16">
        <v>8</v>
      </c>
      <c r="Y49" s="22"/>
      <c r="Z49"/>
      <c r="AA49"/>
    </row>
    <row r="50" spans="1:27" x14ac:dyDescent="0.2">
      <c r="A50" s="14">
        <v>50</v>
      </c>
      <c r="B50" s="15" t="s">
        <v>274</v>
      </c>
      <c r="C50" s="16" t="s">
        <v>27</v>
      </c>
      <c r="D50" s="16" t="s">
        <v>275</v>
      </c>
      <c r="E50" s="16" t="s">
        <v>276</v>
      </c>
      <c r="F50" s="17" t="s">
        <v>30</v>
      </c>
      <c r="G50" s="16" t="s">
        <v>30</v>
      </c>
      <c r="H50" s="16">
        <f>Tabla8[[#This Row],[Precio 2026]]/Tabla8[[#This Row],[HONORARIOS 2026]]</f>
        <v>7</v>
      </c>
      <c r="I50" s="16" t="s">
        <v>2399</v>
      </c>
      <c r="J50" s="16" t="s">
        <v>31</v>
      </c>
      <c r="K50" s="20">
        <v>2018011000653</v>
      </c>
      <c r="L50" s="16" t="s">
        <v>32</v>
      </c>
      <c r="M50" s="16" t="s">
        <v>89</v>
      </c>
      <c r="N50" s="16" t="s">
        <v>90</v>
      </c>
      <c r="O50" s="16" t="s">
        <v>91</v>
      </c>
      <c r="P50" s="16" t="s">
        <v>126</v>
      </c>
      <c r="Q50" s="16" t="s">
        <v>92</v>
      </c>
      <c r="R50" s="16" t="s">
        <v>33</v>
      </c>
      <c r="S50" s="16" t="s">
        <v>277</v>
      </c>
      <c r="T50" s="16" t="s">
        <v>93</v>
      </c>
      <c r="U50" s="16" t="s">
        <v>113</v>
      </c>
      <c r="V50" s="21">
        <v>7970140</v>
      </c>
      <c r="W50" s="21">
        <f>V50*X50</f>
        <v>55790980</v>
      </c>
      <c r="X50" s="16">
        <v>7</v>
      </c>
      <c r="Y50" s="22"/>
      <c r="Z50"/>
      <c r="AA50"/>
    </row>
    <row r="51" spans="1:27" x14ac:dyDescent="0.2">
      <c r="A51" s="14">
        <v>51</v>
      </c>
      <c r="B51" s="15" t="s">
        <v>278</v>
      </c>
      <c r="C51" s="16" t="s">
        <v>27</v>
      </c>
      <c r="D51" s="16" t="s">
        <v>279</v>
      </c>
      <c r="E51" s="16" t="s">
        <v>280</v>
      </c>
      <c r="F51" s="17" t="s">
        <v>30</v>
      </c>
      <c r="G51" s="16" t="s">
        <v>30</v>
      </c>
      <c r="H51" s="16">
        <f>Tabla8[[#This Row],[Precio 2026]]/Tabla8[[#This Row],[HONORARIOS 2026]]</f>
        <v>8</v>
      </c>
      <c r="I51" s="16" t="s">
        <v>2399</v>
      </c>
      <c r="J51" s="16" t="s">
        <v>31</v>
      </c>
      <c r="K51" s="20">
        <v>2018011000653</v>
      </c>
      <c r="L51" s="16" t="s">
        <v>32</v>
      </c>
      <c r="M51" s="16" t="s">
        <v>89</v>
      </c>
      <c r="N51" s="16" t="s">
        <v>90</v>
      </c>
      <c r="O51" s="16" t="s">
        <v>91</v>
      </c>
      <c r="P51" s="16" t="s">
        <v>126</v>
      </c>
      <c r="Q51" s="16" t="s">
        <v>92</v>
      </c>
      <c r="R51" s="16" t="s">
        <v>33</v>
      </c>
      <c r="S51" s="16" t="s">
        <v>281</v>
      </c>
      <c r="T51" s="16" t="s">
        <v>44</v>
      </c>
      <c r="U51" s="16" t="s">
        <v>113</v>
      </c>
      <c r="V51" s="21">
        <v>7970140</v>
      </c>
      <c r="W51" s="21">
        <v>63761120</v>
      </c>
      <c r="X51" s="16">
        <v>8</v>
      </c>
      <c r="Y51" s="22"/>
      <c r="Z51"/>
      <c r="AA51"/>
    </row>
    <row r="52" spans="1:27" x14ac:dyDescent="0.2">
      <c r="A52" s="14">
        <v>52</v>
      </c>
      <c r="B52" s="15" t="s">
        <v>282</v>
      </c>
      <c r="C52" s="16" t="s">
        <v>27</v>
      </c>
      <c r="D52" s="16" t="s">
        <v>283</v>
      </c>
      <c r="E52" s="16" t="s">
        <v>284</v>
      </c>
      <c r="F52" s="17" t="s">
        <v>30</v>
      </c>
      <c r="G52" s="16" t="s">
        <v>30</v>
      </c>
      <c r="H52" s="16">
        <f>Tabla8[[#This Row],[Precio 2026]]/Tabla8[[#This Row],[HONORARIOS 2026]]</f>
        <v>8</v>
      </c>
      <c r="I52" s="16" t="s">
        <v>2399</v>
      </c>
      <c r="J52" s="16" t="s">
        <v>31</v>
      </c>
      <c r="K52" s="20">
        <v>2018011000653</v>
      </c>
      <c r="L52" s="16" t="s">
        <v>32</v>
      </c>
      <c r="M52" s="16" t="s">
        <v>89</v>
      </c>
      <c r="N52" s="16" t="s">
        <v>90</v>
      </c>
      <c r="O52" s="16" t="s">
        <v>91</v>
      </c>
      <c r="P52" s="16" t="s">
        <v>126</v>
      </c>
      <c r="Q52" s="16" t="s">
        <v>92</v>
      </c>
      <c r="R52" s="16" t="s">
        <v>33</v>
      </c>
      <c r="S52" s="16" t="s">
        <v>285</v>
      </c>
      <c r="T52" s="16" t="s">
        <v>44</v>
      </c>
      <c r="U52" s="16" t="s">
        <v>113</v>
      </c>
      <c r="V52" s="21">
        <v>7970140</v>
      </c>
      <c r="W52" s="21">
        <v>63761120</v>
      </c>
      <c r="X52" s="16">
        <v>8</v>
      </c>
      <c r="Y52" s="22"/>
      <c r="Z52"/>
      <c r="AA52"/>
    </row>
    <row r="53" spans="1:27" x14ac:dyDescent="0.2">
      <c r="A53" s="14">
        <v>53</v>
      </c>
      <c r="B53" s="15" t="s">
        <v>286</v>
      </c>
      <c r="C53" s="16" t="s">
        <v>27</v>
      </c>
      <c r="D53" s="16" t="s">
        <v>287</v>
      </c>
      <c r="E53" s="16" t="s">
        <v>288</v>
      </c>
      <c r="F53" s="17" t="s">
        <v>30</v>
      </c>
      <c r="G53" s="16" t="s">
        <v>30</v>
      </c>
      <c r="H53" s="16">
        <f>Tabla8[[#This Row],[Precio 2026]]/Tabla8[[#This Row],[HONORARIOS 2026]]</f>
        <v>8</v>
      </c>
      <c r="I53" s="16" t="s">
        <v>2399</v>
      </c>
      <c r="J53" s="16" t="s">
        <v>31</v>
      </c>
      <c r="K53" s="20">
        <v>2018011000653</v>
      </c>
      <c r="L53" s="16" t="s">
        <v>32</v>
      </c>
      <c r="M53" s="16" t="s">
        <v>89</v>
      </c>
      <c r="N53" s="16" t="s">
        <v>90</v>
      </c>
      <c r="O53" s="16" t="s">
        <v>91</v>
      </c>
      <c r="P53" s="16" t="s">
        <v>126</v>
      </c>
      <c r="Q53" s="16" t="s">
        <v>92</v>
      </c>
      <c r="R53" s="16" t="s">
        <v>33</v>
      </c>
      <c r="S53" s="16" t="s">
        <v>289</v>
      </c>
      <c r="T53" s="16" t="s">
        <v>44</v>
      </c>
      <c r="U53" s="16" t="s">
        <v>180</v>
      </c>
      <c r="V53" s="21">
        <v>3158270</v>
      </c>
      <c r="W53" s="21">
        <v>25266160</v>
      </c>
      <c r="X53" s="16">
        <v>8</v>
      </c>
      <c r="Y53" s="22"/>
      <c r="Z53"/>
      <c r="AA53"/>
    </row>
    <row r="54" spans="1:27" x14ac:dyDescent="0.2">
      <c r="A54" s="14">
        <v>54</v>
      </c>
      <c r="B54" s="15" t="s">
        <v>290</v>
      </c>
      <c r="C54" s="16" t="s">
        <v>27</v>
      </c>
      <c r="D54" s="16" t="s">
        <v>291</v>
      </c>
      <c r="E54" s="16" t="s">
        <v>292</v>
      </c>
      <c r="F54" s="17" t="s">
        <v>30</v>
      </c>
      <c r="G54" s="16" t="s">
        <v>30</v>
      </c>
      <c r="H54" s="16">
        <f>Tabla8[[#This Row],[Precio 2026]]/Tabla8[[#This Row],[HONORARIOS 2026]]</f>
        <v>8</v>
      </c>
      <c r="I54" s="16" t="s">
        <v>2399</v>
      </c>
      <c r="J54" s="16" t="s">
        <v>31</v>
      </c>
      <c r="K54" s="20">
        <v>2018011000653</v>
      </c>
      <c r="L54" s="16" t="s">
        <v>32</v>
      </c>
      <c r="M54" s="16" t="s">
        <v>89</v>
      </c>
      <c r="N54" s="16" t="s">
        <v>90</v>
      </c>
      <c r="O54" s="16" t="s">
        <v>91</v>
      </c>
      <c r="P54" s="16" t="s">
        <v>126</v>
      </c>
      <c r="Q54" s="16" t="s">
        <v>92</v>
      </c>
      <c r="R54" s="16" t="s">
        <v>33</v>
      </c>
      <c r="S54" s="16" t="s">
        <v>293</v>
      </c>
      <c r="T54" s="16" t="s">
        <v>93</v>
      </c>
      <c r="U54" s="16" t="s">
        <v>98</v>
      </c>
      <c r="V54" s="21">
        <v>3220810</v>
      </c>
      <c r="W54" s="21">
        <v>25766480</v>
      </c>
      <c r="X54" s="16">
        <v>8</v>
      </c>
      <c r="Y54" s="22"/>
      <c r="Z54"/>
      <c r="AA54"/>
    </row>
    <row r="55" spans="1:27" x14ac:dyDescent="0.2">
      <c r="A55" s="14">
        <v>55</v>
      </c>
      <c r="B55" s="15" t="s">
        <v>294</v>
      </c>
      <c r="C55" s="16" t="s">
        <v>27</v>
      </c>
      <c r="D55" s="16" t="s">
        <v>295</v>
      </c>
      <c r="E55" s="16" t="s">
        <v>296</v>
      </c>
      <c r="F55" s="17" t="s">
        <v>30</v>
      </c>
      <c r="G55" s="16" t="s">
        <v>30</v>
      </c>
      <c r="H55" s="16">
        <f>Tabla8[[#This Row],[Precio 2026]]/Tabla8[[#This Row],[HONORARIOS 2026]]</f>
        <v>8</v>
      </c>
      <c r="I55" s="16" t="s">
        <v>2399</v>
      </c>
      <c r="J55" s="16" t="s">
        <v>31</v>
      </c>
      <c r="K55" s="20">
        <v>2018011000653</v>
      </c>
      <c r="L55" s="16" t="s">
        <v>32</v>
      </c>
      <c r="M55" s="16" t="s">
        <v>89</v>
      </c>
      <c r="N55" s="16" t="s">
        <v>90</v>
      </c>
      <c r="O55" s="16" t="s">
        <v>91</v>
      </c>
      <c r="P55" s="16" t="s">
        <v>126</v>
      </c>
      <c r="Q55" s="16" t="s">
        <v>92</v>
      </c>
      <c r="R55" s="16" t="s">
        <v>33</v>
      </c>
      <c r="S55" s="16" t="s">
        <v>297</v>
      </c>
      <c r="T55" s="16" t="s">
        <v>44</v>
      </c>
      <c r="U55" s="16" t="s">
        <v>113</v>
      </c>
      <c r="V55" s="21">
        <v>7970140</v>
      </c>
      <c r="W55" s="21">
        <v>63761120</v>
      </c>
      <c r="X55" s="16">
        <v>8</v>
      </c>
      <c r="Y55" s="22"/>
      <c r="Z55"/>
      <c r="AA55"/>
    </row>
    <row r="56" spans="1:27" x14ac:dyDescent="0.2">
      <c r="A56" s="14">
        <v>56</v>
      </c>
      <c r="B56" s="15" t="s">
        <v>298</v>
      </c>
      <c r="C56" s="16" t="s">
        <v>27</v>
      </c>
      <c r="D56" s="16" t="s">
        <v>299</v>
      </c>
      <c r="E56" s="16" t="s">
        <v>300</v>
      </c>
      <c r="F56" s="17" t="s">
        <v>30</v>
      </c>
      <c r="G56" s="16" t="s">
        <v>30</v>
      </c>
      <c r="H56" s="16">
        <f>Tabla8[[#This Row],[Precio 2026]]/Tabla8[[#This Row],[HONORARIOS 2026]]</f>
        <v>7</v>
      </c>
      <c r="I56" s="16" t="s">
        <v>2399</v>
      </c>
      <c r="J56" s="16" t="s">
        <v>31</v>
      </c>
      <c r="K56" s="20">
        <v>2018011000653</v>
      </c>
      <c r="L56" s="16" t="s">
        <v>32</v>
      </c>
      <c r="M56" s="16" t="s">
        <v>89</v>
      </c>
      <c r="N56" s="16" t="s">
        <v>90</v>
      </c>
      <c r="O56" s="16" t="s">
        <v>91</v>
      </c>
      <c r="P56" s="16" t="s">
        <v>126</v>
      </c>
      <c r="Q56" s="16" t="s">
        <v>92</v>
      </c>
      <c r="R56" s="16" t="s">
        <v>33</v>
      </c>
      <c r="S56" s="16" t="s">
        <v>301</v>
      </c>
      <c r="T56" s="16" t="s">
        <v>44</v>
      </c>
      <c r="U56" s="16" t="s">
        <v>302</v>
      </c>
      <c r="V56" s="21">
        <v>12505519</v>
      </c>
      <c r="W56" s="21">
        <f>V56*X56</f>
        <v>87538633</v>
      </c>
      <c r="X56" s="16">
        <v>7</v>
      </c>
      <c r="Y56" s="22"/>
      <c r="Z56"/>
      <c r="AA56"/>
    </row>
    <row r="57" spans="1:27" x14ac:dyDescent="0.2">
      <c r="A57" s="14">
        <v>57</v>
      </c>
      <c r="B57" s="15" t="s">
        <v>303</v>
      </c>
      <c r="C57" s="16" t="s">
        <v>27</v>
      </c>
      <c r="D57" s="16" t="s">
        <v>304</v>
      </c>
      <c r="E57" s="16" t="s">
        <v>305</v>
      </c>
      <c r="F57" s="17" t="s">
        <v>30</v>
      </c>
      <c r="G57" s="16" t="s">
        <v>30</v>
      </c>
      <c r="H57" s="16">
        <f>Tabla8[[#This Row],[Precio 2026]]/Tabla8[[#This Row],[HONORARIOS 2026]]</f>
        <v>8</v>
      </c>
      <c r="I57" s="16" t="s">
        <v>2399</v>
      </c>
      <c r="J57" s="16" t="s">
        <v>31</v>
      </c>
      <c r="K57" s="20">
        <v>2018011000653</v>
      </c>
      <c r="L57" s="16" t="s">
        <v>32</v>
      </c>
      <c r="M57" s="16" t="s">
        <v>89</v>
      </c>
      <c r="N57" s="16" t="s">
        <v>90</v>
      </c>
      <c r="O57" s="16" t="s">
        <v>91</v>
      </c>
      <c r="P57" s="16" t="s">
        <v>126</v>
      </c>
      <c r="Q57" s="16" t="s">
        <v>92</v>
      </c>
      <c r="R57" s="16" t="s">
        <v>33</v>
      </c>
      <c r="S57" s="16" t="s">
        <v>306</v>
      </c>
      <c r="T57" s="16" t="s">
        <v>93</v>
      </c>
      <c r="U57" s="16" t="s">
        <v>140</v>
      </c>
      <c r="V57" s="21">
        <v>3220810</v>
      </c>
      <c r="W57" s="21">
        <f>V57*X57</f>
        <v>25766480</v>
      </c>
      <c r="X57" s="16">
        <v>8</v>
      </c>
      <c r="Y57" s="22"/>
      <c r="Z57"/>
      <c r="AA57"/>
    </row>
    <row r="58" spans="1:27" x14ac:dyDescent="0.2">
      <c r="A58" s="14">
        <v>58</v>
      </c>
      <c r="B58" s="15" t="s">
        <v>308</v>
      </c>
      <c r="C58" s="16" t="s">
        <v>27</v>
      </c>
      <c r="D58" s="16" t="s">
        <v>309</v>
      </c>
      <c r="E58" s="16" t="s">
        <v>310</v>
      </c>
      <c r="F58" s="17" t="s">
        <v>30</v>
      </c>
      <c r="G58" s="16" t="s">
        <v>30</v>
      </c>
      <c r="H58" s="16">
        <f>Tabla8[[#This Row],[Precio 2026]]/Tabla8[[#This Row],[HONORARIOS 2026]]</f>
        <v>8</v>
      </c>
      <c r="I58" s="16" t="s">
        <v>2399</v>
      </c>
      <c r="J58" s="16" t="s">
        <v>31</v>
      </c>
      <c r="K58" s="20">
        <v>2018011000653</v>
      </c>
      <c r="L58" s="16" t="s">
        <v>32</v>
      </c>
      <c r="M58" s="16" t="s">
        <v>89</v>
      </c>
      <c r="N58" s="16" t="s">
        <v>90</v>
      </c>
      <c r="O58" s="16" t="s">
        <v>91</v>
      </c>
      <c r="P58" s="16" t="s">
        <v>126</v>
      </c>
      <c r="Q58" s="16" t="s">
        <v>92</v>
      </c>
      <c r="R58" s="16" t="s">
        <v>33</v>
      </c>
      <c r="S58" s="16" t="s">
        <v>311</v>
      </c>
      <c r="T58" s="16" t="s">
        <v>44</v>
      </c>
      <c r="U58" s="16" t="s">
        <v>87</v>
      </c>
      <c r="V58" s="21">
        <v>7358732</v>
      </c>
      <c r="W58" s="21">
        <v>58869856</v>
      </c>
      <c r="X58" s="16">
        <v>8</v>
      </c>
      <c r="Y58" s="22"/>
      <c r="Z58"/>
      <c r="AA58"/>
    </row>
    <row r="59" spans="1:27" x14ac:dyDescent="0.2">
      <c r="A59" s="14">
        <v>59</v>
      </c>
      <c r="B59" s="15" t="s">
        <v>312</v>
      </c>
      <c r="C59" s="16" t="s">
        <v>27</v>
      </c>
      <c r="D59" s="16" t="s">
        <v>313</v>
      </c>
      <c r="E59" s="16" t="s">
        <v>314</v>
      </c>
      <c r="F59" s="17" t="s">
        <v>30</v>
      </c>
      <c r="G59" s="16" t="s">
        <v>30</v>
      </c>
      <c r="H59" s="16">
        <f>Tabla8[[#This Row],[Precio 2026]]/Tabla8[[#This Row],[HONORARIOS 2026]]</f>
        <v>8</v>
      </c>
      <c r="I59" s="16" t="s">
        <v>2399</v>
      </c>
      <c r="J59" s="16" t="s">
        <v>31</v>
      </c>
      <c r="K59" s="20">
        <v>2018011000653</v>
      </c>
      <c r="L59" s="16" t="s">
        <v>32</v>
      </c>
      <c r="M59" s="16" t="s">
        <v>89</v>
      </c>
      <c r="N59" s="16" t="s">
        <v>90</v>
      </c>
      <c r="O59" s="16" t="s">
        <v>91</v>
      </c>
      <c r="P59" s="16" t="s">
        <v>126</v>
      </c>
      <c r="Q59" s="16" t="s">
        <v>92</v>
      </c>
      <c r="R59" s="16" t="s">
        <v>33</v>
      </c>
      <c r="S59" s="16" t="s">
        <v>315</v>
      </c>
      <c r="T59" s="16" t="s">
        <v>93</v>
      </c>
      <c r="U59" s="16" t="s">
        <v>113</v>
      </c>
      <c r="V59" s="21">
        <v>7970140</v>
      </c>
      <c r="W59" s="21">
        <v>63761120</v>
      </c>
      <c r="X59" s="16">
        <v>8</v>
      </c>
      <c r="Y59" s="22"/>
      <c r="Z59"/>
      <c r="AA59"/>
    </row>
    <row r="60" spans="1:27" x14ac:dyDescent="0.2">
      <c r="A60" s="14">
        <v>60</v>
      </c>
      <c r="B60" s="15" t="s">
        <v>316</v>
      </c>
      <c r="C60" s="16" t="s">
        <v>27</v>
      </c>
      <c r="D60" s="16" t="s">
        <v>317</v>
      </c>
      <c r="E60" s="16" t="s">
        <v>318</v>
      </c>
      <c r="F60" s="17" t="s">
        <v>30</v>
      </c>
      <c r="G60" s="16" t="s">
        <v>30</v>
      </c>
      <c r="H60" s="16">
        <f>Tabla8[[#This Row],[Precio 2026]]/Tabla8[[#This Row],[HONORARIOS 2026]]</f>
        <v>7</v>
      </c>
      <c r="I60" s="16" t="s">
        <v>2399</v>
      </c>
      <c r="J60" s="16" t="s">
        <v>31</v>
      </c>
      <c r="K60" s="20">
        <v>2018011000653</v>
      </c>
      <c r="L60" s="16" t="s">
        <v>32</v>
      </c>
      <c r="M60" s="16" t="s">
        <v>89</v>
      </c>
      <c r="N60" s="16" t="s">
        <v>90</v>
      </c>
      <c r="O60" s="16" t="s">
        <v>91</v>
      </c>
      <c r="P60" s="16" t="s">
        <v>126</v>
      </c>
      <c r="Q60" s="16" t="s">
        <v>92</v>
      </c>
      <c r="R60" s="16" t="s">
        <v>33</v>
      </c>
      <c r="S60" s="16" t="s">
        <v>319</v>
      </c>
      <c r="T60" s="16" t="s">
        <v>93</v>
      </c>
      <c r="U60" s="16" t="s">
        <v>51</v>
      </c>
      <c r="V60" s="21">
        <v>10940248</v>
      </c>
      <c r="W60" s="21">
        <f>V60*X60</f>
        <v>76581736</v>
      </c>
      <c r="X60" s="16">
        <v>7</v>
      </c>
      <c r="Y60" s="22"/>
      <c r="Z60"/>
      <c r="AA60"/>
    </row>
    <row r="61" spans="1:27" x14ac:dyDescent="0.2">
      <c r="A61" s="14">
        <v>61</v>
      </c>
      <c r="B61" s="15" t="s">
        <v>320</v>
      </c>
      <c r="C61" s="16" t="s">
        <v>27</v>
      </c>
      <c r="D61" s="16" t="s">
        <v>321</v>
      </c>
      <c r="E61" s="16" t="s">
        <v>322</v>
      </c>
      <c r="F61" s="17" t="s">
        <v>30</v>
      </c>
      <c r="G61" s="16" t="s">
        <v>30</v>
      </c>
      <c r="H61" s="16">
        <f>Tabla8[[#This Row],[Precio 2026]]/Tabla8[[#This Row],[HONORARIOS 2026]]</f>
        <v>8</v>
      </c>
      <c r="I61" s="16" t="s">
        <v>2399</v>
      </c>
      <c r="J61" s="16" t="s">
        <v>31</v>
      </c>
      <c r="K61" s="20">
        <v>2018011000653</v>
      </c>
      <c r="L61" s="16" t="s">
        <v>32</v>
      </c>
      <c r="M61" s="16" t="s">
        <v>89</v>
      </c>
      <c r="N61" s="16" t="s">
        <v>90</v>
      </c>
      <c r="O61" s="16" t="s">
        <v>91</v>
      </c>
      <c r="P61" s="16" t="s">
        <v>126</v>
      </c>
      <c r="Q61" s="16" t="s">
        <v>92</v>
      </c>
      <c r="R61" s="16" t="s">
        <v>33</v>
      </c>
      <c r="S61" s="16" t="s">
        <v>323</v>
      </c>
      <c r="T61" s="16" t="s">
        <v>74</v>
      </c>
      <c r="U61" s="16" t="s">
        <v>307</v>
      </c>
      <c r="V61" s="21">
        <v>3482842</v>
      </c>
      <c r="W61" s="21">
        <v>27862736</v>
      </c>
      <c r="X61" s="16">
        <v>8</v>
      </c>
      <c r="Y61" s="22"/>
      <c r="Z61"/>
      <c r="AA61"/>
    </row>
    <row r="62" spans="1:27" x14ac:dyDescent="0.2">
      <c r="A62" s="14">
        <v>62</v>
      </c>
      <c r="B62" s="15" t="s">
        <v>324</v>
      </c>
      <c r="C62" s="16" t="s">
        <v>27</v>
      </c>
      <c r="D62" s="16" t="s">
        <v>325</v>
      </c>
      <c r="E62" s="16" t="s">
        <v>326</v>
      </c>
      <c r="F62" s="17" t="s">
        <v>30</v>
      </c>
      <c r="G62" s="16" t="s">
        <v>30</v>
      </c>
      <c r="H62" s="16">
        <f>Tabla8[[#This Row],[Precio 2026]]/Tabla8[[#This Row],[HONORARIOS 2026]]</f>
        <v>8</v>
      </c>
      <c r="I62" s="16" t="s">
        <v>2399</v>
      </c>
      <c r="J62" s="16" t="s">
        <v>31</v>
      </c>
      <c r="K62" s="20">
        <v>2018011000653</v>
      </c>
      <c r="L62" s="16" t="s">
        <v>32</v>
      </c>
      <c r="M62" s="16" t="s">
        <v>89</v>
      </c>
      <c r="N62" s="16" t="s">
        <v>90</v>
      </c>
      <c r="O62" s="16" t="s">
        <v>91</v>
      </c>
      <c r="P62" s="16" t="s">
        <v>126</v>
      </c>
      <c r="Q62" s="16" t="s">
        <v>92</v>
      </c>
      <c r="R62" s="16" t="s">
        <v>33</v>
      </c>
      <c r="S62" s="16" t="s">
        <v>327</v>
      </c>
      <c r="T62" s="16" t="s">
        <v>44</v>
      </c>
      <c r="U62" s="16" t="s">
        <v>329</v>
      </c>
      <c r="V62" s="21">
        <v>4618314</v>
      </c>
      <c r="W62" s="21">
        <f>V62*X62</f>
        <v>36946512</v>
      </c>
      <c r="X62" s="16">
        <v>8</v>
      </c>
      <c r="Y62" s="22"/>
      <c r="Z62"/>
      <c r="AA62"/>
    </row>
    <row r="63" spans="1:27" x14ac:dyDescent="0.2">
      <c r="A63" s="14">
        <v>63</v>
      </c>
      <c r="B63" s="15" t="s">
        <v>330</v>
      </c>
      <c r="C63" s="16" t="s">
        <v>27</v>
      </c>
      <c r="D63" s="16" t="s">
        <v>331</v>
      </c>
      <c r="E63" s="16" t="s">
        <v>88</v>
      </c>
      <c r="F63" s="17" t="s">
        <v>30</v>
      </c>
      <c r="G63" s="16" t="s">
        <v>30</v>
      </c>
      <c r="H63" s="16">
        <f>Tabla8[[#This Row],[Precio 2026]]/Tabla8[[#This Row],[HONORARIOS 2026]]</f>
        <v>7</v>
      </c>
      <c r="I63" s="16" t="s">
        <v>2399</v>
      </c>
      <c r="J63" s="16" t="s">
        <v>31</v>
      </c>
      <c r="K63" s="20">
        <v>2018011000653</v>
      </c>
      <c r="L63" s="16" t="s">
        <v>32</v>
      </c>
      <c r="M63" s="16" t="s">
        <v>89</v>
      </c>
      <c r="N63" s="16" t="s">
        <v>90</v>
      </c>
      <c r="O63" s="16" t="s">
        <v>91</v>
      </c>
      <c r="P63" s="16" t="s">
        <v>126</v>
      </c>
      <c r="Q63" s="16" t="s">
        <v>92</v>
      </c>
      <c r="R63" s="16" t="s">
        <v>33</v>
      </c>
      <c r="S63" s="16" t="s">
        <v>332</v>
      </c>
      <c r="T63" s="16" t="s">
        <v>93</v>
      </c>
      <c r="U63" s="16" t="s">
        <v>87</v>
      </c>
      <c r="V63" s="21">
        <v>7358732</v>
      </c>
      <c r="W63" s="21">
        <f>X63*V63</f>
        <v>51511124</v>
      </c>
      <c r="X63" s="16">
        <v>7</v>
      </c>
      <c r="Y63" s="22"/>
      <c r="Z63"/>
      <c r="AA63"/>
    </row>
    <row r="64" spans="1:27" x14ac:dyDescent="0.2">
      <c r="A64" s="14">
        <v>64</v>
      </c>
      <c r="B64" s="15" t="s">
        <v>333</v>
      </c>
      <c r="C64" s="16" t="s">
        <v>27</v>
      </c>
      <c r="D64" s="16" t="s">
        <v>334</v>
      </c>
      <c r="E64" s="16" t="s">
        <v>335</v>
      </c>
      <c r="F64" s="17" t="s">
        <v>30</v>
      </c>
      <c r="G64" s="16" t="s">
        <v>30</v>
      </c>
      <c r="H64" s="16">
        <f>Tabla8[[#This Row],[Precio 2026]]/Tabla8[[#This Row],[HONORARIOS 2026]]</f>
        <v>8</v>
      </c>
      <c r="I64" s="16" t="s">
        <v>2399</v>
      </c>
      <c r="J64" s="16" t="s">
        <v>31</v>
      </c>
      <c r="K64" s="20">
        <v>2018011000653</v>
      </c>
      <c r="L64" s="16" t="s">
        <v>32</v>
      </c>
      <c r="M64" s="16" t="s">
        <v>89</v>
      </c>
      <c r="N64" s="16" t="s">
        <v>90</v>
      </c>
      <c r="O64" s="16" t="s">
        <v>91</v>
      </c>
      <c r="P64" s="16" t="s">
        <v>126</v>
      </c>
      <c r="Q64" s="16" t="s">
        <v>92</v>
      </c>
      <c r="R64" s="16" t="s">
        <v>33</v>
      </c>
      <c r="S64" s="16" t="s">
        <v>336</v>
      </c>
      <c r="T64" s="16" t="s">
        <v>44</v>
      </c>
      <c r="U64" s="16" t="s">
        <v>337</v>
      </c>
      <c r="V64" s="21">
        <v>6692734</v>
      </c>
      <c r="W64" s="21">
        <v>53541872</v>
      </c>
      <c r="X64" s="16">
        <v>8</v>
      </c>
      <c r="Y64" s="22"/>
      <c r="Z64"/>
      <c r="AA64"/>
    </row>
    <row r="65" spans="1:27" x14ac:dyDescent="0.2">
      <c r="A65" s="14">
        <v>65</v>
      </c>
      <c r="B65" s="15" t="s">
        <v>338</v>
      </c>
      <c r="C65" s="16" t="s">
        <v>27</v>
      </c>
      <c r="D65" s="16" t="s">
        <v>339</v>
      </c>
      <c r="E65" s="16" t="s">
        <v>340</v>
      </c>
      <c r="F65" s="17" t="s">
        <v>30</v>
      </c>
      <c r="G65" s="16" t="s">
        <v>30</v>
      </c>
      <c r="H65" s="16">
        <f>Tabla8[[#This Row],[Precio 2026]]/Tabla8[[#This Row],[HONORARIOS 2026]]</f>
        <v>8</v>
      </c>
      <c r="I65" s="16" t="s">
        <v>2399</v>
      </c>
      <c r="J65" s="16" t="s">
        <v>31</v>
      </c>
      <c r="K65" s="20">
        <v>2018011000653</v>
      </c>
      <c r="L65" s="16" t="s">
        <v>32</v>
      </c>
      <c r="M65" s="16" t="s">
        <v>89</v>
      </c>
      <c r="N65" s="16" t="s">
        <v>90</v>
      </c>
      <c r="O65" s="16" t="s">
        <v>91</v>
      </c>
      <c r="P65" s="16" t="s">
        <v>126</v>
      </c>
      <c r="Q65" s="16" t="s">
        <v>92</v>
      </c>
      <c r="R65" s="16" t="s">
        <v>33</v>
      </c>
      <c r="S65" s="16" t="s">
        <v>341</v>
      </c>
      <c r="T65" s="16" t="s">
        <v>44</v>
      </c>
      <c r="U65" s="16" t="s">
        <v>75</v>
      </c>
      <c r="V65" s="21">
        <v>5207886</v>
      </c>
      <c r="W65" s="21">
        <v>41663088</v>
      </c>
      <c r="X65" s="16">
        <v>8</v>
      </c>
      <c r="Y65" s="22"/>
      <c r="Z65"/>
      <c r="AA65"/>
    </row>
    <row r="66" spans="1:27" x14ac:dyDescent="0.2">
      <c r="A66" s="14">
        <v>66</v>
      </c>
      <c r="B66" s="15" t="s">
        <v>342</v>
      </c>
      <c r="C66" s="16" t="s">
        <v>27</v>
      </c>
      <c r="D66" s="16" t="s">
        <v>343</v>
      </c>
      <c r="E66" s="16" t="s">
        <v>344</v>
      </c>
      <c r="F66" s="17" t="s">
        <v>30</v>
      </c>
      <c r="G66" s="16" t="s">
        <v>30</v>
      </c>
      <c r="H66" s="16">
        <f>Tabla8[[#This Row],[Precio 2026]]/Tabla8[[#This Row],[HONORARIOS 2026]]</f>
        <v>8</v>
      </c>
      <c r="I66" s="16" t="s">
        <v>2399</v>
      </c>
      <c r="J66" s="16" t="s">
        <v>31</v>
      </c>
      <c r="K66" s="20">
        <v>2018011000653</v>
      </c>
      <c r="L66" s="16" t="s">
        <v>32</v>
      </c>
      <c r="M66" s="16" t="s">
        <v>89</v>
      </c>
      <c r="N66" s="16" t="s">
        <v>90</v>
      </c>
      <c r="O66" s="16" t="s">
        <v>91</v>
      </c>
      <c r="P66" s="16" t="s">
        <v>126</v>
      </c>
      <c r="Q66" s="16" t="s">
        <v>92</v>
      </c>
      <c r="R66" s="16" t="s">
        <v>33</v>
      </c>
      <c r="S66" s="16" t="s">
        <v>345</v>
      </c>
      <c r="T66" s="16" t="s">
        <v>44</v>
      </c>
      <c r="U66" s="16" t="s">
        <v>329</v>
      </c>
      <c r="V66" s="21">
        <v>4618314</v>
      </c>
      <c r="W66" s="21">
        <v>36946512</v>
      </c>
      <c r="X66" s="16">
        <v>8</v>
      </c>
      <c r="Y66" s="22"/>
      <c r="Z66"/>
      <c r="AA66"/>
    </row>
    <row r="67" spans="1:27" x14ac:dyDescent="0.2">
      <c r="A67" s="14">
        <v>67</v>
      </c>
      <c r="B67" s="15" t="s">
        <v>346</v>
      </c>
      <c r="C67" s="16" t="s">
        <v>27</v>
      </c>
      <c r="D67" s="16" t="s">
        <v>347</v>
      </c>
      <c r="E67" s="16" t="s">
        <v>348</v>
      </c>
      <c r="F67" s="17" t="s">
        <v>30</v>
      </c>
      <c r="G67" s="16" t="s">
        <v>30</v>
      </c>
      <c r="H67" s="16">
        <f>Tabla8[[#This Row],[Precio 2026]]/Tabla8[[#This Row],[HONORARIOS 2026]]</f>
        <v>8</v>
      </c>
      <c r="I67" s="16" t="s">
        <v>2399</v>
      </c>
      <c r="J67" s="16" t="s">
        <v>31</v>
      </c>
      <c r="K67" s="20">
        <v>2018011000653</v>
      </c>
      <c r="L67" s="16" t="s">
        <v>32</v>
      </c>
      <c r="M67" s="16" t="s">
        <v>89</v>
      </c>
      <c r="N67" s="16" t="s">
        <v>90</v>
      </c>
      <c r="O67" s="16" t="s">
        <v>91</v>
      </c>
      <c r="P67" s="16" t="s">
        <v>126</v>
      </c>
      <c r="Q67" s="16" t="s">
        <v>92</v>
      </c>
      <c r="R67" s="16" t="s">
        <v>33</v>
      </c>
      <c r="S67" s="16" t="s">
        <v>349</v>
      </c>
      <c r="T67" s="16" t="s">
        <v>74</v>
      </c>
      <c r="U67" s="16" t="s">
        <v>98</v>
      </c>
      <c r="V67" s="21">
        <v>3220810</v>
      </c>
      <c r="W67" s="21">
        <v>25766480</v>
      </c>
      <c r="X67" s="16">
        <v>8</v>
      </c>
      <c r="Y67" s="22"/>
      <c r="Z67"/>
      <c r="AA67"/>
    </row>
    <row r="68" spans="1:27" x14ac:dyDescent="0.2">
      <c r="A68" s="14">
        <v>68</v>
      </c>
      <c r="B68" s="15" t="s">
        <v>350</v>
      </c>
      <c r="C68" s="16" t="s">
        <v>27</v>
      </c>
      <c r="D68" s="16" t="s">
        <v>351</v>
      </c>
      <c r="E68" s="16" t="s">
        <v>352</v>
      </c>
      <c r="F68" s="17" t="s">
        <v>30</v>
      </c>
      <c r="G68" s="16" t="s">
        <v>30</v>
      </c>
      <c r="H68" s="16">
        <f>Tabla8[[#This Row],[Precio 2026]]/Tabla8[[#This Row],[HONORARIOS 2026]]</f>
        <v>8</v>
      </c>
      <c r="I68" s="16" t="s">
        <v>2399</v>
      </c>
      <c r="J68" s="16" t="s">
        <v>31</v>
      </c>
      <c r="K68" s="20">
        <v>2018011000653</v>
      </c>
      <c r="L68" s="16" t="s">
        <v>32</v>
      </c>
      <c r="M68" s="16" t="s">
        <v>89</v>
      </c>
      <c r="N68" s="16" t="s">
        <v>90</v>
      </c>
      <c r="O68" s="16" t="s">
        <v>91</v>
      </c>
      <c r="P68" s="16" t="s">
        <v>126</v>
      </c>
      <c r="Q68" s="16" t="s">
        <v>92</v>
      </c>
      <c r="R68" s="16" t="s">
        <v>33</v>
      </c>
      <c r="S68" s="16" t="s">
        <v>353</v>
      </c>
      <c r="T68" s="16" t="s">
        <v>93</v>
      </c>
      <c r="U68" s="16" t="s">
        <v>337</v>
      </c>
      <c r="V68" s="21">
        <v>6692734</v>
      </c>
      <c r="W68" s="21">
        <v>53541872</v>
      </c>
      <c r="X68" s="16">
        <v>8</v>
      </c>
      <c r="Y68" s="22"/>
      <c r="Z68"/>
      <c r="AA68"/>
    </row>
    <row r="69" spans="1:27" x14ac:dyDescent="0.2">
      <c r="A69" s="14">
        <v>69</v>
      </c>
      <c r="B69" s="15" t="s">
        <v>354</v>
      </c>
      <c r="C69" s="16" t="s">
        <v>27</v>
      </c>
      <c r="D69" s="16" t="s">
        <v>355</v>
      </c>
      <c r="E69" s="16" t="s">
        <v>356</v>
      </c>
      <c r="F69" s="17" t="s">
        <v>30</v>
      </c>
      <c r="G69" s="16" t="s">
        <v>30</v>
      </c>
      <c r="H69" s="16">
        <f>Tabla8[[#This Row],[Precio 2026]]/Tabla8[[#This Row],[HONORARIOS 2026]]</f>
        <v>8</v>
      </c>
      <c r="I69" s="16" t="s">
        <v>2399</v>
      </c>
      <c r="J69" s="16" t="s">
        <v>31</v>
      </c>
      <c r="K69" s="20">
        <v>2018011000653</v>
      </c>
      <c r="L69" s="16" t="s">
        <v>32</v>
      </c>
      <c r="M69" s="16" t="s">
        <v>89</v>
      </c>
      <c r="N69" s="16" t="s">
        <v>90</v>
      </c>
      <c r="O69" s="16" t="s">
        <v>91</v>
      </c>
      <c r="P69" s="16" t="s">
        <v>126</v>
      </c>
      <c r="Q69" s="16" t="s">
        <v>92</v>
      </c>
      <c r="R69" s="16" t="s">
        <v>33</v>
      </c>
      <c r="S69" s="16" t="s">
        <v>357</v>
      </c>
      <c r="T69" s="16" t="s">
        <v>74</v>
      </c>
      <c r="U69" s="16" t="s">
        <v>358</v>
      </c>
      <c r="V69" s="21">
        <v>2958778</v>
      </c>
      <c r="W69" s="21">
        <v>23670224</v>
      </c>
      <c r="X69" s="16">
        <v>8</v>
      </c>
      <c r="Y69" s="22"/>
      <c r="Z69"/>
      <c r="AA69"/>
    </row>
    <row r="70" spans="1:27" x14ac:dyDescent="0.2">
      <c r="A70" s="14">
        <v>70</v>
      </c>
      <c r="B70" s="15" t="s">
        <v>359</v>
      </c>
      <c r="C70" s="16" t="s">
        <v>27</v>
      </c>
      <c r="D70" s="16" t="s">
        <v>360</v>
      </c>
      <c r="E70" s="16" t="s">
        <v>361</v>
      </c>
      <c r="F70" s="17" t="s">
        <v>30</v>
      </c>
      <c r="G70" s="16" t="s">
        <v>30</v>
      </c>
      <c r="H70" s="16">
        <f>Tabla8[[#This Row],[Precio 2026]]/Tabla8[[#This Row],[HONORARIOS 2026]]</f>
        <v>8</v>
      </c>
      <c r="I70" s="16" t="s">
        <v>2399</v>
      </c>
      <c r="J70" s="16" t="s">
        <v>31</v>
      </c>
      <c r="K70" s="20">
        <v>2018011000653</v>
      </c>
      <c r="L70" s="16" t="s">
        <v>32</v>
      </c>
      <c r="M70" s="16" t="s">
        <v>89</v>
      </c>
      <c r="N70" s="16" t="s">
        <v>90</v>
      </c>
      <c r="O70" s="16" t="s">
        <v>91</v>
      </c>
      <c r="P70" s="16" t="s">
        <v>126</v>
      </c>
      <c r="Q70" s="16" t="s">
        <v>92</v>
      </c>
      <c r="R70" s="16" t="s">
        <v>33</v>
      </c>
      <c r="S70" s="16" t="s">
        <v>362</v>
      </c>
      <c r="T70" s="16" t="s">
        <v>50</v>
      </c>
      <c r="U70" s="16" t="s">
        <v>329</v>
      </c>
      <c r="V70" s="21">
        <v>4618314</v>
      </c>
      <c r="W70" s="21">
        <v>36946512</v>
      </c>
      <c r="X70" s="16">
        <v>8</v>
      </c>
      <c r="Y70" s="22"/>
      <c r="Z70"/>
      <c r="AA70"/>
    </row>
    <row r="71" spans="1:27" x14ac:dyDescent="0.2">
      <c r="A71" s="14">
        <v>71</v>
      </c>
      <c r="B71" s="15" t="s">
        <v>363</v>
      </c>
      <c r="C71" s="16" t="s">
        <v>27</v>
      </c>
      <c r="D71" s="16" t="s">
        <v>364</v>
      </c>
      <c r="E71" s="16" t="s">
        <v>365</v>
      </c>
      <c r="F71" s="17" t="s">
        <v>30</v>
      </c>
      <c r="G71" s="16" t="s">
        <v>30</v>
      </c>
      <c r="H71" s="16">
        <f>Tabla8[[#This Row],[Precio 2026]]/Tabla8[[#This Row],[HONORARIOS 2026]]</f>
        <v>7</v>
      </c>
      <c r="I71" s="16" t="s">
        <v>2399</v>
      </c>
      <c r="J71" s="16" t="s">
        <v>31</v>
      </c>
      <c r="K71" s="20">
        <v>2018011000653</v>
      </c>
      <c r="L71" s="16" t="s">
        <v>32</v>
      </c>
      <c r="M71" s="16" t="s">
        <v>89</v>
      </c>
      <c r="N71" s="16" t="s">
        <v>90</v>
      </c>
      <c r="O71" s="16" t="s">
        <v>91</v>
      </c>
      <c r="P71" s="16" t="s">
        <v>126</v>
      </c>
      <c r="Q71" s="16" t="s">
        <v>92</v>
      </c>
      <c r="R71" s="16" t="s">
        <v>33</v>
      </c>
      <c r="S71" s="16" t="s">
        <v>366</v>
      </c>
      <c r="T71" s="16" t="s">
        <v>50</v>
      </c>
      <c r="U71" s="21" t="s">
        <v>367</v>
      </c>
      <c r="V71" s="21">
        <v>7358732</v>
      </c>
      <c r="W71" s="21">
        <f>V71*X71</f>
        <v>51511124</v>
      </c>
      <c r="X71" s="16">
        <v>7</v>
      </c>
      <c r="Y71" s="22"/>
      <c r="Z71"/>
      <c r="AA71"/>
    </row>
    <row r="72" spans="1:27" x14ac:dyDescent="0.2">
      <c r="A72" s="14">
        <v>72</v>
      </c>
      <c r="B72" s="15" t="s">
        <v>368</v>
      </c>
      <c r="C72" s="16" t="s">
        <v>27</v>
      </c>
      <c r="D72" s="16" t="s">
        <v>369</v>
      </c>
      <c r="E72" s="16" t="s">
        <v>370</v>
      </c>
      <c r="F72" s="17" t="s">
        <v>30</v>
      </c>
      <c r="G72" s="16" t="s">
        <v>30</v>
      </c>
      <c r="H72" s="16">
        <f>Tabla8[[#This Row],[Precio 2026]]/Tabla8[[#This Row],[HONORARIOS 2026]]</f>
        <v>8</v>
      </c>
      <c r="I72" s="16" t="s">
        <v>2399</v>
      </c>
      <c r="J72" s="16" t="s">
        <v>31</v>
      </c>
      <c r="K72" s="20">
        <v>2018011000653</v>
      </c>
      <c r="L72" s="16" t="s">
        <v>32</v>
      </c>
      <c r="M72" s="16" t="s">
        <v>38</v>
      </c>
      <c r="N72" s="16" t="s">
        <v>39</v>
      </c>
      <c r="O72" s="16" t="s">
        <v>40</v>
      </c>
      <c r="P72" s="16" t="s">
        <v>41</v>
      </c>
      <c r="Q72" s="16" t="s">
        <v>371</v>
      </c>
      <c r="R72" s="16" t="s">
        <v>33</v>
      </c>
      <c r="S72" s="16" t="s">
        <v>372</v>
      </c>
      <c r="T72" s="16" t="s">
        <v>50</v>
      </c>
      <c r="U72" s="16" t="s">
        <v>51</v>
      </c>
      <c r="V72" s="21">
        <v>10940248</v>
      </c>
      <c r="W72" s="21">
        <f>V72*X72</f>
        <v>87521984</v>
      </c>
      <c r="X72" s="16">
        <v>8</v>
      </c>
      <c r="Y72" s="22"/>
      <c r="Z72"/>
      <c r="AA72"/>
    </row>
    <row r="73" spans="1:27" x14ac:dyDescent="0.2">
      <c r="A73" s="14">
        <v>73</v>
      </c>
      <c r="B73" s="15" t="s">
        <v>373</v>
      </c>
      <c r="C73" s="16" t="s">
        <v>27</v>
      </c>
      <c r="D73" s="16" t="s">
        <v>374</v>
      </c>
      <c r="E73" s="16" t="s">
        <v>375</v>
      </c>
      <c r="F73" s="17" t="s">
        <v>30</v>
      </c>
      <c r="G73" s="16" t="s">
        <v>30</v>
      </c>
      <c r="H73" s="16">
        <f>Tabla8[[#This Row],[Precio 2026]]/Tabla8[[#This Row],[HONORARIOS 2026]]</f>
        <v>7</v>
      </c>
      <c r="I73" s="16" t="s">
        <v>2399</v>
      </c>
      <c r="J73" s="16" t="s">
        <v>31</v>
      </c>
      <c r="K73" s="20">
        <v>2018011000653</v>
      </c>
      <c r="L73" s="16" t="s">
        <v>32</v>
      </c>
      <c r="M73" s="16" t="s">
        <v>38</v>
      </c>
      <c r="N73" s="16" t="s">
        <v>39</v>
      </c>
      <c r="O73" s="16" t="s">
        <v>40</v>
      </c>
      <c r="P73" s="16" t="s">
        <v>41</v>
      </c>
      <c r="Q73" s="16" t="s">
        <v>377</v>
      </c>
      <c r="R73" s="16" t="s">
        <v>33</v>
      </c>
      <c r="S73" s="16" t="s">
        <v>378</v>
      </c>
      <c r="T73" s="16" t="s">
        <v>93</v>
      </c>
      <c r="U73" s="16" t="s">
        <v>82</v>
      </c>
      <c r="V73" s="21">
        <v>4618314</v>
      </c>
      <c r="W73" s="21">
        <f>V73*X73</f>
        <v>32328198</v>
      </c>
      <c r="X73" s="16">
        <v>7</v>
      </c>
      <c r="Y73" s="22">
        <v>80111607</v>
      </c>
      <c r="Z73"/>
      <c r="AA73"/>
    </row>
    <row r="74" spans="1:27" x14ac:dyDescent="0.2">
      <c r="A74" s="14">
        <v>74</v>
      </c>
      <c r="B74" s="15" t="s">
        <v>379</v>
      </c>
      <c r="C74" s="16" t="s">
        <v>27</v>
      </c>
      <c r="D74" s="16" t="s">
        <v>380</v>
      </c>
      <c r="E74" s="16" t="s">
        <v>381</v>
      </c>
      <c r="F74" s="17" t="s">
        <v>30</v>
      </c>
      <c r="G74" s="16" t="s">
        <v>30</v>
      </c>
      <c r="H74" s="16">
        <f>Tabla8[[#This Row],[Precio 2026]]/Tabla8[[#This Row],[HONORARIOS 2026]]</f>
        <v>8</v>
      </c>
      <c r="I74" s="16" t="s">
        <v>2399</v>
      </c>
      <c r="J74" s="16" t="s">
        <v>31</v>
      </c>
      <c r="K74" s="20">
        <v>2018011000653</v>
      </c>
      <c r="L74" s="16" t="s">
        <v>32</v>
      </c>
      <c r="M74" s="16" t="s">
        <v>38</v>
      </c>
      <c r="N74" s="16" t="s">
        <v>39</v>
      </c>
      <c r="O74" s="16" t="s">
        <v>40</v>
      </c>
      <c r="P74" s="16" t="s">
        <v>41</v>
      </c>
      <c r="Q74" s="16" t="s">
        <v>377</v>
      </c>
      <c r="R74" s="16" t="s">
        <v>33</v>
      </c>
      <c r="S74" s="16" t="s">
        <v>382</v>
      </c>
      <c r="T74" s="16" t="s">
        <v>93</v>
      </c>
      <c r="U74" s="16" t="s">
        <v>383</v>
      </c>
      <c r="V74" s="21">
        <v>3220810</v>
      </c>
      <c r="W74" s="21">
        <f>V74*X74</f>
        <v>25766480</v>
      </c>
      <c r="X74" s="16">
        <v>8</v>
      </c>
      <c r="Y74" s="22">
        <v>80111607</v>
      </c>
      <c r="Z74"/>
      <c r="AA74"/>
    </row>
    <row r="75" spans="1:27" x14ac:dyDescent="0.2">
      <c r="A75" s="14">
        <v>75</v>
      </c>
      <c r="B75" s="15" t="s">
        <v>384</v>
      </c>
      <c r="C75" s="16" t="s">
        <v>27</v>
      </c>
      <c r="D75" s="16" t="s">
        <v>385</v>
      </c>
      <c r="E75" s="16" t="s">
        <v>386</v>
      </c>
      <c r="F75" s="17" t="s">
        <v>30</v>
      </c>
      <c r="G75" s="16" t="s">
        <v>30</v>
      </c>
      <c r="H75" s="16">
        <f>Tabla8[[#This Row],[Precio 2026]]/Tabla8[[#This Row],[HONORARIOS 2026]]</f>
        <v>8</v>
      </c>
      <c r="I75" s="16" t="s">
        <v>2399</v>
      </c>
      <c r="J75" s="16" t="s">
        <v>31</v>
      </c>
      <c r="K75" s="20">
        <v>2018011000653</v>
      </c>
      <c r="L75" s="16" t="s">
        <v>32</v>
      </c>
      <c r="M75" s="16" t="s">
        <v>38</v>
      </c>
      <c r="N75" s="16" t="s">
        <v>39</v>
      </c>
      <c r="O75" s="16" t="s">
        <v>40</v>
      </c>
      <c r="P75" s="16" t="s">
        <v>41</v>
      </c>
      <c r="Q75" s="16" t="s">
        <v>387</v>
      </c>
      <c r="R75" s="16" t="s">
        <v>33</v>
      </c>
      <c r="S75" s="16" t="s">
        <v>388</v>
      </c>
      <c r="T75" s="16" t="s">
        <v>44</v>
      </c>
      <c r="U75" s="16" t="s">
        <v>75</v>
      </c>
      <c r="V75" s="21">
        <v>5207886</v>
      </c>
      <c r="W75" s="21">
        <v>41663088</v>
      </c>
      <c r="X75" s="16">
        <v>8</v>
      </c>
      <c r="Y75" s="22"/>
      <c r="Z75"/>
      <c r="AA75"/>
    </row>
    <row r="76" spans="1:27" x14ac:dyDescent="0.2">
      <c r="A76" s="14">
        <v>76</v>
      </c>
      <c r="B76" s="15" t="s">
        <v>389</v>
      </c>
      <c r="C76" s="16" t="s">
        <v>27</v>
      </c>
      <c r="D76" s="16" t="s">
        <v>390</v>
      </c>
      <c r="E76" s="16" t="s">
        <v>386</v>
      </c>
      <c r="F76" s="17" t="s">
        <v>30</v>
      </c>
      <c r="G76" s="16" t="s">
        <v>30</v>
      </c>
      <c r="H76" s="16">
        <f>Tabla8[[#This Row],[Precio 2026]]/Tabla8[[#This Row],[HONORARIOS 2026]]</f>
        <v>8</v>
      </c>
      <c r="I76" s="16" t="s">
        <v>2399</v>
      </c>
      <c r="J76" s="16" t="s">
        <v>31</v>
      </c>
      <c r="K76" s="20">
        <v>2018011000653</v>
      </c>
      <c r="L76" s="16" t="s">
        <v>32</v>
      </c>
      <c r="M76" s="16" t="s">
        <v>38</v>
      </c>
      <c r="N76" s="16" t="s">
        <v>39</v>
      </c>
      <c r="O76" s="16" t="s">
        <v>40</v>
      </c>
      <c r="P76" s="16" t="s">
        <v>41</v>
      </c>
      <c r="Q76" s="16" t="s">
        <v>387</v>
      </c>
      <c r="R76" s="16" t="s">
        <v>33</v>
      </c>
      <c r="S76" s="16" t="s">
        <v>391</v>
      </c>
      <c r="T76" s="16" t="s">
        <v>93</v>
      </c>
      <c r="U76" s="16" t="s">
        <v>75</v>
      </c>
      <c r="V76" s="21">
        <v>5207886</v>
      </c>
      <c r="W76" s="21">
        <v>41663088</v>
      </c>
      <c r="X76" s="16">
        <v>8</v>
      </c>
      <c r="Y76" s="22"/>
      <c r="Z76"/>
      <c r="AA76"/>
    </row>
    <row r="77" spans="1:27" x14ac:dyDescent="0.2">
      <c r="A77" s="14">
        <v>77</v>
      </c>
      <c r="B77" s="15" t="s">
        <v>392</v>
      </c>
      <c r="C77" s="16" t="s">
        <v>27</v>
      </c>
      <c r="D77" s="16" t="s">
        <v>393</v>
      </c>
      <c r="E77" s="16" t="s">
        <v>386</v>
      </c>
      <c r="F77" s="17" t="s">
        <v>30</v>
      </c>
      <c r="G77" s="16" t="s">
        <v>30</v>
      </c>
      <c r="H77" s="16">
        <f>Tabla8[[#This Row],[Precio 2026]]/Tabla8[[#This Row],[HONORARIOS 2026]]</f>
        <v>8</v>
      </c>
      <c r="I77" s="16" t="s">
        <v>2399</v>
      </c>
      <c r="J77" s="16" t="s">
        <v>31</v>
      </c>
      <c r="K77" s="20">
        <v>2018011000653</v>
      </c>
      <c r="L77" s="16" t="s">
        <v>32</v>
      </c>
      <c r="M77" s="16" t="s">
        <v>38</v>
      </c>
      <c r="N77" s="16" t="s">
        <v>39</v>
      </c>
      <c r="O77" s="16" t="s">
        <v>40</v>
      </c>
      <c r="P77" s="16" t="s">
        <v>41</v>
      </c>
      <c r="Q77" s="16" t="s">
        <v>387</v>
      </c>
      <c r="R77" s="16" t="s">
        <v>33</v>
      </c>
      <c r="S77" s="16" t="s">
        <v>394</v>
      </c>
      <c r="T77" s="16" t="s">
        <v>93</v>
      </c>
      <c r="U77" s="16" t="s">
        <v>75</v>
      </c>
      <c r="V77" s="21">
        <v>5207886</v>
      </c>
      <c r="W77" s="21">
        <v>41663088</v>
      </c>
      <c r="X77" s="16">
        <v>8</v>
      </c>
      <c r="Y77" s="22"/>
      <c r="Z77"/>
      <c r="AA77"/>
    </row>
    <row r="78" spans="1:27" x14ac:dyDescent="0.2">
      <c r="A78" s="14">
        <v>78</v>
      </c>
      <c r="B78" s="15" t="s">
        <v>395</v>
      </c>
      <c r="C78" s="16" t="s">
        <v>27</v>
      </c>
      <c r="D78" s="16" t="s">
        <v>396</v>
      </c>
      <c r="E78" s="16" t="s">
        <v>386</v>
      </c>
      <c r="F78" s="17" t="s">
        <v>30</v>
      </c>
      <c r="G78" s="16" t="s">
        <v>30</v>
      </c>
      <c r="H78" s="16">
        <f>Tabla8[[#This Row],[Precio 2026]]/Tabla8[[#This Row],[HONORARIOS 2026]]</f>
        <v>8</v>
      </c>
      <c r="I78" s="16" t="s">
        <v>2399</v>
      </c>
      <c r="J78" s="16" t="s">
        <v>31</v>
      </c>
      <c r="K78" s="20">
        <v>2018011000653</v>
      </c>
      <c r="L78" s="16" t="s">
        <v>32</v>
      </c>
      <c r="M78" s="16" t="s">
        <v>38</v>
      </c>
      <c r="N78" s="16" t="s">
        <v>39</v>
      </c>
      <c r="O78" s="16" t="s">
        <v>40</v>
      </c>
      <c r="P78" s="16" t="s">
        <v>41</v>
      </c>
      <c r="Q78" s="16" t="s">
        <v>387</v>
      </c>
      <c r="R78" s="16" t="s">
        <v>33</v>
      </c>
      <c r="S78" s="16" t="s">
        <v>397</v>
      </c>
      <c r="T78" s="16" t="s">
        <v>93</v>
      </c>
      <c r="U78" s="16" t="s">
        <v>75</v>
      </c>
      <c r="V78" s="21">
        <v>5207886</v>
      </c>
      <c r="W78" s="21">
        <v>41663088</v>
      </c>
      <c r="X78" s="16">
        <v>8</v>
      </c>
      <c r="Y78" s="22"/>
      <c r="Z78"/>
      <c r="AA78"/>
    </row>
    <row r="79" spans="1:27" x14ac:dyDescent="0.2">
      <c r="A79" s="14">
        <v>79</v>
      </c>
      <c r="B79" s="15" t="s">
        <v>398</v>
      </c>
      <c r="C79" s="16" t="s">
        <v>27</v>
      </c>
      <c r="D79" s="16" t="s">
        <v>399</v>
      </c>
      <c r="E79" s="16" t="s">
        <v>386</v>
      </c>
      <c r="F79" s="17" t="s">
        <v>30</v>
      </c>
      <c r="G79" s="16" t="s">
        <v>30</v>
      </c>
      <c r="H79" s="16">
        <f>Tabla8[[#This Row],[Precio 2026]]/Tabla8[[#This Row],[HONORARIOS 2026]]</f>
        <v>8</v>
      </c>
      <c r="I79" s="16" t="s">
        <v>2399</v>
      </c>
      <c r="J79" s="16" t="s">
        <v>31</v>
      </c>
      <c r="K79" s="20">
        <v>2018011000653</v>
      </c>
      <c r="L79" s="16" t="s">
        <v>32</v>
      </c>
      <c r="M79" s="16" t="s">
        <v>38</v>
      </c>
      <c r="N79" s="16" t="s">
        <v>39</v>
      </c>
      <c r="O79" s="16" t="s">
        <v>40</v>
      </c>
      <c r="P79" s="16" t="s">
        <v>41</v>
      </c>
      <c r="Q79" s="16" t="s">
        <v>387</v>
      </c>
      <c r="R79" s="16" t="s">
        <v>33</v>
      </c>
      <c r="S79" s="16" t="s">
        <v>400</v>
      </c>
      <c r="T79" s="16" t="s">
        <v>44</v>
      </c>
      <c r="U79" s="16" t="s">
        <v>75</v>
      </c>
      <c r="V79" s="21">
        <v>5207886</v>
      </c>
      <c r="W79" s="21">
        <v>41663088</v>
      </c>
      <c r="X79" s="16">
        <v>8</v>
      </c>
      <c r="Y79" s="22"/>
      <c r="Z79"/>
      <c r="AA79"/>
    </row>
    <row r="80" spans="1:27" x14ac:dyDescent="0.2">
      <c r="A80" s="14">
        <v>80</v>
      </c>
      <c r="B80" s="15" t="s">
        <v>401</v>
      </c>
      <c r="C80" s="16" t="s">
        <v>27</v>
      </c>
      <c r="D80" s="16" t="s">
        <v>402</v>
      </c>
      <c r="E80" s="16" t="s">
        <v>403</v>
      </c>
      <c r="F80" s="17" t="s">
        <v>30</v>
      </c>
      <c r="G80" s="16" t="s">
        <v>30</v>
      </c>
      <c r="H80" s="16">
        <f>Tabla8[[#This Row],[Precio 2026]]/Tabla8[[#This Row],[HONORARIOS 2026]]</f>
        <v>8</v>
      </c>
      <c r="I80" s="16" t="s">
        <v>2399</v>
      </c>
      <c r="J80" s="16" t="s">
        <v>31</v>
      </c>
      <c r="K80" s="20">
        <v>2018011000653</v>
      </c>
      <c r="L80" s="16" t="s">
        <v>32</v>
      </c>
      <c r="M80" s="16" t="s">
        <v>38</v>
      </c>
      <c r="N80" s="16" t="s">
        <v>39</v>
      </c>
      <c r="O80" s="16" t="s">
        <v>40</v>
      </c>
      <c r="P80" s="16" t="s">
        <v>41</v>
      </c>
      <c r="Q80" s="16" t="s">
        <v>387</v>
      </c>
      <c r="R80" s="16" t="s">
        <v>33</v>
      </c>
      <c r="S80" s="16" t="s">
        <v>404</v>
      </c>
      <c r="T80" s="16" t="s">
        <v>44</v>
      </c>
      <c r="U80" s="16" t="s">
        <v>87</v>
      </c>
      <c r="V80" s="21">
        <v>7358732</v>
      </c>
      <c r="W80" s="21">
        <v>58869856</v>
      </c>
      <c r="X80" s="16">
        <v>8</v>
      </c>
      <c r="Y80" s="22"/>
      <c r="Z80"/>
      <c r="AA80"/>
    </row>
    <row r="81" spans="1:27" x14ac:dyDescent="0.2">
      <c r="A81" s="14">
        <v>81</v>
      </c>
      <c r="B81" s="15" t="s">
        <v>405</v>
      </c>
      <c r="C81" s="16" t="s">
        <v>27</v>
      </c>
      <c r="D81" s="16" t="s">
        <v>406</v>
      </c>
      <c r="E81" s="16" t="s">
        <v>403</v>
      </c>
      <c r="F81" s="17" t="s">
        <v>30</v>
      </c>
      <c r="G81" s="16" t="s">
        <v>30</v>
      </c>
      <c r="H81" s="16">
        <f>Tabla8[[#This Row],[Precio 2026]]/Tabla8[[#This Row],[HONORARIOS 2026]]</f>
        <v>8</v>
      </c>
      <c r="I81" s="16" t="s">
        <v>2399</v>
      </c>
      <c r="J81" s="16" t="s">
        <v>31</v>
      </c>
      <c r="K81" s="20">
        <v>2018011000653</v>
      </c>
      <c r="L81" s="16" t="s">
        <v>32</v>
      </c>
      <c r="M81" s="16" t="s">
        <v>38</v>
      </c>
      <c r="N81" s="16" t="s">
        <v>39</v>
      </c>
      <c r="O81" s="16" t="s">
        <v>40</v>
      </c>
      <c r="P81" s="16" t="s">
        <v>41</v>
      </c>
      <c r="Q81" s="16" t="s">
        <v>387</v>
      </c>
      <c r="R81" s="16" t="s">
        <v>33</v>
      </c>
      <c r="S81" s="16" t="s">
        <v>407</v>
      </c>
      <c r="T81" s="16" t="s">
        <v>74</v>
      </c>
      <c r="U81" s="16" t="s">
        <v>87</v>
      </c>
      <c r="V81" s="21">
        <v>7358732</v>
      </c>
      <c r="W81" s="21">
        <v>58869856</v>
      </c>
      <c r="X81" s="16">
        <v>8</v>
      </c>
      <c r="Y81" s="22"/>
      <c r="Z81"/>
      <c r="AA81"/>
    </row>
    <row r="82" spans="1:27" x14ac:dyDescent="0.2">
      <c r="A82" s="14">
        <v>82</v>
      </c>
      <c r="B82" s="15" t="s">
        <v>408</v>
      </c>
      <c r="C82" s="16" t="s">
        <v>27</v>
      </c>
      <c r="D82" s="16" t="s">
        <v>409</v>
      </c>
      <c r="E82" s="16" t="s">
        <v>410</v>
      </c>
      <c r="F82" s="17" t="s">
        <v>30</v>
      </c>
      <c r="G82" s="16" t="s">
        <v>30</v>
      </c>
      <c r="H82" s="16">
        <f>Tabla8[[#This Row],[Precio 2026]]/Tabla8[[#This Row],[HONORARIOS 2026]]</f>
        <v>8</v>
      </c>
      <c r="I82" s="16" t="s">
        <v>2399</v>
      </c>
      <c r="J82" s="16" t="s">
        <v>31</v>
      </c>
      <c r="K82" s="20">
        <v>2018011000653</v>
      </c>
      <c r="L82" s="16" t="s">
        <v>32</v>
      </c>
      <c r="M82" s="16" t="s">
        <v>38</v>
      </c>
      <c r="N82" s="16" t="s">
        <v>39</v>
      </c>
      <c r="O82" s="16" t="s">
        <v>40</v>
      </c>
      <c r="P82" s="16" t="s">
        <v>41</v>
      </c>
      <c r="Q82" s="16" t="s">
        <v>387</v>
      </c>
      <c r="R82" s="16" t="s">
        <v>33</v>
      </c>
      <c r="S82" s="16" t="s">
        <v>411</v>
      </c>
      <c r="T82" s="16" t="s">
        <v>44</v>
      </c>
      <c r="U82" s="16" t="s">
        <v>108</v>
      </c>
      <c r="V82" s="21">
        <v>6026736</v>
      </c>
      <c r="W82" s="21">
        <v>48213888</v>
      </c>
      <c r="X82" s="16">
        <v>8</v>
      </c>
      <c r="Y82" s="22"/>
      <c r="Z82"/>
      <c r="AA82"/>
    </row>
    <row r="83" spans="1:27" x14ac:dyDescent="0.2">
      <c r="A83" s="14">
        <v>83</v>
      </c>
      <c r="B83" s="15" t="s">
        <v>413</v>
      </c>
      <c r="C83" s="16" t="s">
        <v>27</v>
      </c>
      <c r="D83" s="16" t="s">
        <v>414</v>
      </c>
      <c r="E83" s="16" t="s">
        <v>415</v>
      </c>
      <c r="F83" s="17" t="s">
        <v>30</v>
      </c>
      <c r="G83" s="16" t="s">
        <v>30</v>
      </c>
      <c r="H83" s="16">
        <f>Tabla8[[#This Row],[Precio 2026]]/Tabla8[[#This Row],[HONORARIOS 2026]]</f>
        <v>8</v>
      </c>
      <c r="I83" s="16" t="s">
        <v>2399</v>
      </c>
      <c r="J83" s="16" t="s">
        <v>31</v>
      </c>
      <c r="K83" s="20">
        <v>2018011000653</v>
      </c>
      <c r="L83" s="16" t="s">
        <v>32</v>
      </c>
      <c r="M83" s="16" t="s">
        <v>38</v>
      </c>
      <c r="N83" s="16" t="s">
        <v>39</v>
      </c>
      <c r="O83" s="16" t="s">
        <v>40</v>
      </c>
      <c r="P83" s="16" t="s">
        <v>41</v>
      </c>
      <c r="Q83" s="16" t="s">
        <v>387</v>
      </c>
      <c r="R83" s="16" t="s">
        <v>33</v>
      </c>
      <c r="S83" s="16" t="s">
        <v>416</v>
      </c>
      <c r="T83" s="16" t="s">
        <v>74</v>
      </c>
      <c r="U83" s="16" t="s">
        <v>52</v>
      </c>
      <c r="V83" s="21">
        <v>9127448</v>
      </c>
      <c r="W83" s="21">
        <v>73019584</v>
      </c>
      <c r="X83" s="16">
        <v>8</v>
      </c>
      <c r="Y83" s="22"/>
      <c r="Z83"/>
      <c r="AA83"/>
    </row>
    <row r="84" spans="1:27" x14ac:dyDescent="0.2">
      <c r="A84" s="14">
        <v>84</v>
      </c>
      <c r="B84" s="15" t="s">
        <v>417</v>
      </c>
      <c r="C84" s="16" t="s">
        <v>27</v>
      </c>
      <c r="D84" s="16" t="s">
        <v>418</v>
      </c>
      <c r="E84" s="16" t="s">
        <v>419</v>
      </c>
      <c r="F84" s="17" t="s">
        <v>30</v>
      </c>
      <c r="G84" s="16" t="s">
        <v>30</v>
      </c>
      <c r="H84" s="16">
        <f>Tabla8[[#This Row],[Precio 2026]]/Tabla8[[#This Row],[HONORARIOS 2026]]</f>
        <v>8</v>
      </c>
      <c r="I84" s="16" t="s">
        <v>2399</v>
      </c>
      <c r="J84" s="16" t="s">
        <v>31</v>
      </c>
      <c r="K84" s="20">
        <v>2018011000653</v>
      </c>
      <c r="L84" s="16" t="s">
        <v>32</v>
      </c>
      <c r="M84" s="16" t="s">
        <v>38</v>
      </c>
      <c r="N84" s="16" t="s">
        <v>39</v>
      </c>
      <c r="O84" s="16" t="s">
        <v>40</v>
      </c>
      <c r="P84" s="16" t="s">
        <v>41</v>
      </c>
      <c r="Q84" s="16" t="s">
        <v>420</v>
      </c>
      <c r="R84" s="16" t="s">
        <v>33</v>
      </c>
      <c r="S84" s="16" t="s">
        <v>421</v>
      </c>
      <c r="T84" s="16" t="s">
        <v>50</v>
      </c>
      <c r="U84" s="16" t="s">
        <v>82</v>
      </c>
      <c r="V84" s="21">
        <v>4618314</v>
      </c>
      <c r="W84" s="21">
        <f>V84*X84</f>
        <v>36946512</v>
      </c>
      <c r="X84" s="16">
        <v>8</v>
      </c>
      <c r="Y84" s="55"/>
      <c r="Z84"/>
      <c r="AA84"/>
    </row>
    <row r="85" spans="1:27" x14ac:dyDescent="0.2">
      <c r="A85" s="14">
        <v>85</v>
      </c>
      <c r="B85" s="15" t="s">
        <v>422</v>
      </c>
      <c r="C85" s="16" t="s">
        <v>27</v>
      </c>
      <c r="D85" s="16" t="s">
        <v>423</v>
      </c>
      <c r="E85" s="16" t="s">
        <v>424</v>
      </c>
      <c r="F85" s="17" t="s">
        <v>30</v>
      </c>
      <c r="G85" s="16" t="s">
        <v>30</v>
      </c>
      <c r="H85" s="16">
        <f>Tabla8[[#This Row],[Precio 2026]]/Tabla8[[#This Row],[HONORARIOS 2026]]</f>
        <v>6</v>
      </c>
      <c r="I85" s="16" t="s">
        <v>2399</v>
      </c>
      <c r="J85" s="16" t="s">
        <v>31</v>
      </c>
      <c r="K85" s="20">
        <v>2018011000653</v>
      </c>
      <c r="L85" s="16" t="s">
        <v>32</v>
      </c>
      <c r="M85" s="16" t="s">
        <v>38</v>
      </c>
      <c r="N85" s="16" t="s">
        <v>39</v>
      </c>
      <c r="O85" s="16" t="s">
        <v>40</v>
      </c>
      <c r="P85" s="16" t="s">
        <v>41</v>
      </c>
      <c r="Q85" s="16" t="s">
        <v>425</v>
      </c>
      <c r="R85" s="16" t="s">
        <v>33</v>
      </c>
      <c r="S85" s="16" t="s">
        <v>426</v>
      </c>
      <c r="T85" s="16" t="s">
        <v>93</v>
      </c>
      <c r="U85" s="16" t="s">
        <v>82</v>
      </c>
      <c r="V85" s="21" t="s">
        <v>427</v>
      </c>
      <c r="W85" s="21">
        <v>27709884</v>
      </c>
      <c r="X85" s="16">
        <v>6</v>
      </c>
      <c r="Y85" s="22">
        <v>80111607</v>
      </c>
      <c r="Z85"/>
      <c r="AA85"/>
    </row>
    <row r="86" spans="1:27" x14ac:dyDescent="0.2">
      <c r="A86" s="14">
        <v>86</v>
      </c>
      <c r="B86" s="15" t="s">
        <v>428</v>
      </c>
      <c r="C86" s="16" t="s">
        <v>27</v>
      </c>
      <c r="D86" s="16" t="s">
        <v>429</v>
      </c>
      <c r="E86" s="16" t="s">
        <v>424</v>
      </c>
      <c r="F86" s="17" t="s">
        <v>30</v>
      </c>
      <c r="G86" s="16" t="s">
        <v>30</v>
      </c>
      <c r="H86" s="16">
        <f>Tabla8[[#This Row],[Precio 2026]]/Tabla8[[#This Row],[HONORARIOS 2026]]</f>
        <v>6</v>
      </c>
      <c r="I86" s="16" t="s">
        <v>2399</v>
      </c>
      <c r="J86" s="16" t="s">
        <v>31</v>
      </c>
      <c r="K86" s="20">
        <v>2018011000653</v>
      </c>
      <c r="L86" s="16" t="s">
        <v>32</v>
      </c>
      <c r="M86" s="16" t="s">
        <v>38</v>
      </c>
      <c r="N86" s="16" t="s">
        <v>39</v>
      </c>
      <c r="O86" s="16" t="s">
        <v>40</v>
      </c>
      <c r="P86" s="16" t="s">
        <v>41</v>
      </c>
      <c r="Q86" s="16" t="s">
        <v>425</v>
      </c>
      <c r="R86" s="16" t="s">
        <v>33</v>
      </c>
      <c r="S86" s="16" t="s">
        <v>430</v>
      </c>
      <c r="T86" s="16" t="s">
        <v>93</v>
      </c>
      <c r="U86" s="16" t="s">
        <v>82</v>
      </c>
      <c r="V86" s="22" t="s">
        <v>427</v>
      </c>
      <c r="W86" s="21">
        <v>27709884</v>
      </c>
      <c r="X86" s="16">
        <v>6</v>
      </c>
      <c r="Y86" s="22">
        <v>80111607</v>
      </c>
      <c r="Z86"/>
      <c r="AA86"/>
    </row>
    <row r="87" spans="1:27" x14ac:dyDescent="0.2">
      <c r="A87" s="14">
        <v>87</v>
      </c>
      <c r="B87" s="15" t="s">
        <v>431</v>
      </c>
      <c r="C87" s="16" t="s">
        <v>27</v>
      </c>
      <c r="D87" s="16" t="s">
        <v>432</v>
      </c>
      <c r="E87" s="16" t="s">
        <v>433</v>
      </c>
      <c r="F87" s="17" t="s">
        <v>30</v>
      </c>
      <c r="G87" s="16" t="s">
        <v>30</v>
      </c>
      <c r="H87" s="16">
        <f>Tabla8[[#This Row],[Precio 2026]]/Tabla8[[#This Row],[HONORARIOS 2026]]</f>
        <v>8</v>
      </c>
      <c r="I87" s="16" t="s">
        <v>2399</v>
      </c>
      <c r="J87" s="16" t="s">
        <v>31</v>
      </c>
      <c r="K87" s="20">
        <v>2018011000653</v>
      </c>
      <c r="L87" s="16" t="s">
        <v>32</v>
      </c>
      <c r="M87" s="16" t="s">
        <v>38</v>
      </c>
      <c r="N87" s="16" t="s">
        <v>39</v>
      </c>
      <c r="O87" s="16" t="s">
        <v>40</v>
      </c>
      <c r="P87" s="16" t="s">
        <v>41</v>
      </c>
      <c r="Q87" s="16" t="s">
        <v>371</v>
      </c>
      <c r="R87" s="16" t="s">
        <v>33</v>
      </c>
      <c r="S87" s="16" t="s">
        <v>434</v>
      </c>
      <c r="T87" s="16" t="s">
        <v>50</v>
      </c>
      <c r="U87" s="16" t="s">
        <v>52</v>
      </c>
      <c r="V87" s="21">
        <v>9127448</v>
      </c>
      <c r="W87" s="21">
        <f>V87*X87</f>
        <v>73019584</v>
      </c>
      <c r="X87" s="16">
        <v>8</v>
      </c>
      <c r="Y87" s="55"/>
      <c r="Z87"/>
      <c r="AA87"/>
    </row>
    <row r="88" spans="1:27" x14ac:dyDescent="0.2">
      <c r="A88" s="14">
        <v>88</v>
      </c>
      <c r="B88" s="15" t="s">
        <v>435</v>
      </c>
      <c r="C88" s="16" t="s">
        <v>27</v>
      </c>
      <c r="D88" s="16" t="s">
        <v>436</v>
      </c>
      <c r="E88" s="16" t="s">
        <v>230</v>
      </c>
      <c r="F88" s="17" t="s">
        <v>30</v>
      </c>
      <c r="G88" s="16" t="s">
        <v>30</v>
      </c>
      <c r="H88" s="16">
        <f>Tabla8[[#This Row],[Precio 2026]]/Tabla8[[#This Row],[HONORARIOS 2026]]</f>
        <v>8</v>
      </c>
      <c r="I88" s="16" t="s">
        <v>2399</v>
      </c>
      <c r="J88" s="16" t="s">
        <v>31</v>
      </c>
      <c r="K88" s="20">
        <v>2018011000653</v>
      </c>
      <c r="L88" s="16" t="s">
        <v>32</v>
      </c>
      <c r="M88" s="16" t="s">
        <v>38</v>
      </c>
      <c r="N88" s="16" t="s">
        <v>39</v>
      </c>
      <c r="O88" s="16" t="s">
        <v>40</v>
      </c>
      <c r="P88" s="16" t="s">
        <v>41</v>
      </c>
      <c r="Q88" s="16" t="s">
        <v>173</v>
      </c>
      <c r="R88" s="16" t="s">
        <v>33</v>
      </c>
      <c r="S88" s="16" t="s">
        <v>437</v>
      </c>
      <c r="T88" s="16" t="s">
        <v>93</v>
      </c>
      <c r="U88" s="16" t="s">
        <v>219</v>
      </c>
      <c r="V88" s="21">
        <v>15286881</v>
      </c>
      <c r="W88" s="21">
        <v>122295048</v>
      </c>
      <c r="X88" s="16">
        <v>8</v>
      </c>
      <c r="Y88" s="22" t="s">
        <v>232</v>
      </c>
      <c r="Z88"/>
      <c r="AA88"/>
    </row>
    <row r="89" spans="1:27" x14ac:dyDescent="0.2">
      <c r="A89" s="14">
        <v>89</v>
      </c>
      <c r="B89" s="15" t="s">
        <v>438</v>
      </c>
      <c r="C89" s="16" t="s">
        <v>27</v>
      </c>
      <c r="D89" s="16" t="s">
        <v>439</v>
      </c>
      <c r="E89" s="16" t="s">
        <v>440</v>
      </c>
      <c r="F89" s="17" t="s">
        <v>30</v>
      </c>
      <c r="G89" s="16" t="s">
        <v>30</v>
      </c>
      <c r="H89" s="16">
        <f>Tabla8[[#This Row],[Precio 2026]]/Tabla8[[#This Row],[HONORARIOS 2026]]</f>
        <v>8</v>
      </c>
      <c r="I89" s="16" t="s">
        <v>2399</v>
      </c>
      <c r="J89" s="16" t="s">
        <v>31</v>
      </c>
      <c r="K89" s="20">
        <v>2018011000653</v>
      </c>
      <c r="L89" s="16" t="s">
        <v>32</v>
      </c>
      <c r="M89" s="16" t="s">
        <v>89</v>
      </c>
      <c r="N89" s="16" t="s">
        <v>90</v>
      </c>
      <c r="O89" s="16" t="s">
        <v>91</v>
      </c>
      <c r="P89" s="16" t="s">
        <v>126</v>
      </c>
      <c r="Q89" s="16" t="s">
        <v>92</v>
      </c>
      <c r="R89" s="16" t="s">
        <v>33</v>
      </c>
      <c r="S89" s="16" t="s">
        <v>441</v>
      </c>
      <c r="T89" s="16" t="s">
        <v>50</v>
      </c>
      <c r="U89" s="16" t="s">
        <v>113</v>
      </c>
      <c r="V89" s="21">
        <v>7970140</v>
      </c>
      <c r="W89" s="21">
        <f>V89*X89</f>
        <v>63761120</v>
      </c>
      <c r="X89" s="16">
        <v>8</v>
      </c>
      <c r="Y89" s="55"/>
      <c r="Z89"/>
      <c r="AA89"/>
    </row>
    <row r="90" spans="1:27" x14ac:dyDescent="0.2">
      <c r="A90" s="14">
        <v>90</v>
      </c>
      <c r="B90" s="15" t="s">
        <v>442</v>
      </c>
      <c r="C90" s="16" t="s">
        <v>27</v>
      </c>
      <c r="D90" s="16" t="s">
        <v>443</v>
      </c>
      <c r="E90" s="16" t="s">
        <v>444</v>
      </c>
      <c r="F90" s="17" t="s">
        <v>30</v>
      </c>
      <c r="G90" s="16" t="s">
        <v>30</v>
      </c>
      <c r="H90" s="16">
        <f>Tabla8[[#This Row],[Precio 2026]]/Tabla8[[#This Row],[HONORARIOS 2026]]</f>
        <v>8</v>
      </c>
      <c r="I90" s="16" t="s">
        <v>2399</v>
      </c>
      <c r="J90" s="16" t="s">
        <v>31</v>
      </c>
      <c r="K90" s="20">
        <v>2018011000653</v>
      </c>
      <c r="L90" s="16" t="s">
        <v>32</v>
      </c>
      <c r="M90" s="16" t="s">
        <v>89</v>
      </c>
      <c r="N90" s="16" t="s">
        <v>90</v>
      </c>
      <c r="O90" s="16" t="s">
        <v>91</v>
      </c>
      <c r="P90" s="16" t="s">
        <v>126</v>
      </c>
      <c r="Q90" s="16" t="s">
        <v>92</v>
      </c>
      <c r="R90" s="16" t="s">
        <v>33</v>
      </c>
      <c r="S90" s="16" t="s">
        <v>445</v>
      </c>
      <c r="T90" s="16" t="s">
        <v>50</v>
      </c>
      <c r="U90" s="16" t="s">
        <v>113</v>
      </c>
      <c r="V90" s="21">
        <v>7970140</v>
      </c>
      <c r="W90" s="21">
        <f>V90*X90</f>
        <v>63761120</v>
      </c>
      <c r="X90" s="16">
        <v>8</v>
      </c>
      <c r="Y90" s="55"/>
      <c r="Z90"/>
      <c r="AA90"/>
    </row>
    <row r="91" spans="1:27" x14ac:dyDescent="0.2">
      <c r="A91" s="14">
        <v>91</v>
      </c>
      <c r="B91" s="15" t="s">
        <v>446</v>
      </c>
      <c r="C91" s="16" t="s">
        <v>27</v>
      </c>
      <c r="D91" s="16" t="s">
        <v>447</v>
      </c>
      <c r="E91" s="16" t="s">
        <v>448</v>
      </c>
      <c r="F91" s="17" t="s">
        <v>30</v>
      </c>
      <c r="G91" s="16" t="s">
        <v>30</v>
      </c>
      <c r="H91" s="16">
        <f>Tabla8[[#This Row],[Precio 2026]]/Tabla8[[#This Row],[HONORARIOS 2026]]</f>
        <v>8</v>
      </c>
      <c r="I91" s="16" t="s">
        <v>2399</v>
      </c>
      <c r="J91" s="16" t="s">
        <v>31</v>
      </c>
      <c r="K91" s="20">
        <v>2018011000653</v>
      </c>
      <c r="L91" s="16" t="s">
        <v>32</v>
      </c>
      <c r="M91" s="16" t="s">
        <v>89</v>
      </c>
      <c r="N91" s="16" t="s">
        <v>90</v>
      </c>
      <c r="O91" s="16" t="s">
        <v>91</v>
      </c>
      <c r="P91" s="16" t="s">
        <v>126</v>
      </c>
      <c r="Q91" s="16" t="s">
        <v>92</v>
      </c>
      <c r="R91" s="16" t="s">
        <v>33</v>
      </c>
      <c r="S91" s="16" t="s">
        <v>449</v>
      </c>
      <c r="T91" s="16" t="s">
        <v>93</v>
      </c>
      <c r="U91" s="16" t="s">
        <v>140</v>
      </c>
      <c r="V91" s="21">
        <v>3220810</v>
      </c>
      <c r="W91" s="21">
        <f>V91*X91</f>
        <v>25766480</v>
      </c>
      <c r="X91" s="16">
        <v>8</v>
      </c>
      <c r="Y91" s="55"/>
      <c r="Z91"/>
      <c r="AA91"/>
    </row>
    <row r="92" spans="1:27" x14ac:dyDescent="0.2">
      <c r="A92" s="14">
        <v>92</v>
      </c>
      <c r="B92" s="15" t="s">
        <v>450</v>
      </c>
      <c r="C92" s="16" t="s">
        <v>27</v>
      </c>
      <c r="D92" s="16" t="s">
        <v>451</v>
      </c>
      <c r="E92" s="16" t="s">
        <v>452</v>
      </c>
      <c r="F92" s="17" t="s">
        <v>30</v>
      </c>
      <c r="G92" s="16" t="s">
        <v>30</v>
      </c>
      <c r="H92" s="16">
        <f>Tabla8[[#This Row],[Precio 2026]]/Tabla8[[#This Row],[HONORARIOS 2026]]</f>
        <v>8</v>
      </c>
      <c r="I92" s="16" t="s">
        <v>2399</v>
      </c>
      <c r="J92" s="16" t="s">
        <v>31</v>
      </c>
      <c r="K92" s="20">
        <v>2018011000653</v>
      </c>
      <c r="L92" s="16" t="s">
        <v>32</v>
      </c>
      <c r="M92" s="16" t="s">
        <v>38</v>
      </c>
      <c r="N92" s="16" t="s">
        <v>39</v>
      </c>
      <c r="O92" s="16" t="s">
        <v>40</v>
      </c>
      <c r="P92" s="16" t="s">
        <v>41</v>
      </c>
      <c r="Q92" s="16" t="s">
        <v>453</v>
      </c>
      <c r="R92" s="16" t="s">
        <v>33</v>
      </c>
      <c r="S92" s="16" t="s">
        <v>454</v>
      </c>
      <c r="T92" s="16" t="s">
        <v>93</v>
      </c>
      <c r="U92" s="16" t="s">
        <v>82</v>
      </c>
      <c r="V92" s="21">
        <v>4618314</v>
      </c>
      <c r="W92" s="21">
        <f>V92*X92</f>
        <v>36946512</v>
      </c>
      <c r="X92" s="16">
        <v>8</v>
      </c>
      <c r="Y92" s="22"/>
      <c r="Z92"/>
      <c r="AA92"/>
    </row>
    <row r="93" spans="1:27" x14ac:dyDescent="0.2">
      <c r="A93" s="14">
        <v>93</v>
      </c>
      <c r="B93" s="15" t="s">
        <v>455</v>
      </c>
      <c r="C93" s="16" t="s">
        <v>27</v>
      </c>
      <c r="D93" s="16" t="s">
        <v>456</v>
      </c>
      <c r="E93" s="16" t="s">
        <v>452</v>
      </c>
      <c r="F93" s="17" t="s">
        <v>30</v>
      </c>
      <c r="G93" s="16" t="s">
        <v>30</v>
      </c>
      <c r="H93" s="16">
        <f>Tabla8[[#This Row],[Precio 2026]]/Tabla8[[#This Row],[HONORARIOS 2026]]</f>
        <v>8</v>
      </c>
      <c r="I93" s="16" t="s">
        <v>2399</v>
      </c>
      <c r="J93" s="16" t="s">
        <v>31</v>
      </c>
      <c r="K93" s="20">
        <v>2018011000653</v>
      </c>
      <c r="L93" s="16" t="s">
        <v>32</v>
      </c>
      <c r="M93" s="16" t="s">
        <v>38</v>
      </c>
      <c r="N93" s="16" t="s">
        <v>39</v>
      </c>
      <c r="O93" s="16" t="s">
        <v>40</v>
      </c>
      <c r="P93" s="16" t="s">
        <v>41</v>
      </c>
      <c r="Q93" s="16" t="s">
        <v>453</v>
      </c>
      <c r="R93" s="16" t="s">
        <v>33</v>
      </c>
      <c r="S93" s="16" t="s">
        <v>457</v>
      </c>
      <c r="T93" s="16" t="s">
        <v>93</v>
      </c>
      <c r="U93" s="16" t="s">
        <v>82</v>
      </c>
      <c r="V93" s="21">
        <v>4618314</v>
      </c>
      <c r="W93" s="21">
        <f>V93*X93</f>
        <v>36946512</v>
      </c>
      <c r="X93" s="16">
        <v>8</v>
      </c>
      <c r="Y93" s="22"/>
      <c r="Z93"/>
      <c r="AA93"/>
    </row>
    <row r="94" spans="1:27" x14ac:dyDescent="0.2">
      <c r="A94" s="14">
        <v>94</v>
      </c>
      <c r="B94" s="15" t="s">
        <v>458</v>
      </c>
      <c r="C94" s="16" t="s">
        <v>27</v>
      </c>
      <c r="D94" s="16" t="s">
        <v>459</v>
      </c>
      <c r="E94" s="16" t="s">
        <v>452</v>
      </c>
      <c r="F94" s="17" t="s">
        <v>30</v>
      </c>
      <c r="G94" s="16" t="s">
        <v>30</v>
      </c>
      <c r="H94" s="16">
        <f>Tabla8[[#This Row],[Precio 2026]]/Tabla8[[#This Row],[HONORARIOS 2026]]</f>
        <v>8</v>
      </c>
      <c r="I94" s="16" t="s">
        <v>2399</v>
      </c>
      <c r="J94" s="16" t="s">
        <v>31</v>
      </c>
      <c r="K94" s="20">
        <v>2018011000653</v>
      </c>
      <c r="L94" s="16" t="s">
        <v>32</v>
      </c>
      <c r="M94" s="16" t="s">
        <v>38</v>
      </c>
      <c r="N94" s="16" t="s">
        <v>39</v>
      </c>
      <c r="O94" s="16" t="s">
        <v>40</v>
      </c>
      <c r="P94" s="16" t="s">
        <v>41</v>
      </c>
      <c r="Q94" s="16" t="s">
        <v>453</v>
      </c>
      <c r="R94" s="16" t="s">
        <v>33</v>
      </c>
      <c r="S94" s="23" t="s">
        <v>460</v>
      </c>
      <c r="T94" s="16" t="s">
        <v>93</v>
      </c>
      <c r="U94" s="16" t="s">
        <v>82</v>
      </c>
      <c r="V94" s="21">
        <v>4618314</v>
      </c>
      <c r="W94" s="21">
        <f>V94*X94</f>
        <v>36946512</v>
      </c>
      <c r="X94" s="16">
        <v>8</v>
      </c>
      <c r="Y94" s="22"/>
      <c r="Z94"/>
      <c r="AA94"/>
    </row>
    <row r="95" spans="1:27" x14ac:dyDescent="0.2">
      <c r="A95" s="14">
        <v>95</v>
      </c>
      <c r="B95" s="15" t="s">
        <v>461</v>
      </c>
      <c r="C95" s="16" t="s">
        <v>27</v>
      </c>
      <c r="D95" s="16" t="s">
        <v>462</v>
      </c>
      <c r="E95" s="16" t="s">
        <v>452</v>
      </c>
      <c r="F95" s="17" t="s">
        <v>30</v>
      </c>
      <c r="G95" s="16" t="s">
        <v>30</v>
      </c>
      <c r="H95" s="16">
        <f>Tabla8[[#This Row],[Precio 2026]]/Tabla8[[#This Row],[HONORARIOS 2026]]</f>
        <v>8</v>
      </c>
      <c r="I95" s="16" t="s">
        <v>2399</v>
      </c>
      <c r="J95" s="16" t="s">
        <v>31</v>
      </c>
      <c r="K95" s="20">
        <v>2018011000653</v>
      </c>
      <c r="L95" s="16" t="s">
        <v>32</v>
      </c>
      <c r="M95" s="16" t="s">
        <v>38</v>
      </c>
      <c r="N95" s="16" t="s">
        <v>39</v>
      </c>
      <c r="O95" s="16" t="s">
        <v>40</v>
      </c>
      <c r="P95" s="16" t="s">
        <v>41</v>
      </c>
      <c r="Q95" s="16" t="s">
        <v>453</v>
      </c>
      <c r="R95" s="16" t="s">
        <v>33</v>
      </c>
      <c r="S95" s="23" t="s">
        <v>463</v>
      </c>
      <c r="T95" s="16" t="s">
        <v>93</v>
      </c>
      <c r="U95" s="16" t="s">
        <v>82</v>
      </c>
      <c r="V95" s="21">
        <v>4618314</v>
      </c>
      <c r="W95" s="21">
        <f>V95*X95</f>
        <v>36946512</v>
      </c>
      <c r="X95" s="16">
        <v>8</v>
      </c>
      <c r="Y95" s="22"/>
      <c r="Z95"/>
      <c r="AA95"/>
    </row>
    <row r="96" spans="1:27" x14ac:dyDescent="0.2">
      <c r="A96" s="14">
        <v>96</v>
      </c>
      <c r="B96" s="15" t="s">
        <v>464</v>
      </c>
      <c r="C96" s="16" t="s">
        <v>27</v>
      </c>
      <c r="D96" s="16" t="s">
        <v>465</v>
      </c>
      <c r="E96" s="16" t="s">
        <v>452</v>
      </c>
      <c r="F96" s="17" t="s">
        <v>30</v>
      </c>
      <c r="G96" s="16" t="s">
        <v>30</v>
      </c>
      <c r="H96" s="16">
        <f>Tabla8[[#This Row],[Precio 2026]]/Tabla8[[#This Row],[HONORARIOS 2026]]</f>
        <v>8</v>
      </c>
      <c r="I96" s="16" t="s">
        <v>2399</v>
      </c>
      <c r="J96" s="16" t="s">
        <v>31</v>
      </c>
      <c r="K96" s="20">
        <v>2018011000653</v>
      </c>
      <c r="L96" s="16" t="s">
        <v>32</v>
      </c>
      <c r="M96" s="16" t="s">
        <v>38</v>
      </c>
      <c r="N96" s="16" t="s">
        <v>39</v>
      </c>
      <c r="O96" s="16" t="s">
        <v>40</v>
      </c>
      <c r="P96" s="16" t="s">
        <v>41</v>
      </c>
      <c r="Q96" s="16" t="s">
        <v>453</v>
      </c>
      <c r="R96" s="16" t="s">
        <v>33</v>
      </c>
      <c r="S96" s="23" t="s">
        <v>466</v>
      </c>
      <c r="T96" s="16" t="s">
        <v>93</v>
      </c>
      <c r="U96" s="16" t="s">
        <v>82</v>
      </c>
      <c r="V96" s="21">
        <v>4618314</v>
      </c>
      <c r="W96" s="21">
        <f>V96*X96</f>
        <v>36946512</v>
      </c>
      <c r="X96" s="16">
        <v>8</v>
      </c>
      <c r="Y96" s="22"/>
      <c r="Z96"/>
      <c r="AA96"/>
    </row>
    <row r="97" spans="1:27" x14ac:dyDescent="0.2">
      <c r="A97" s="14">
        <v>97</v>
      </c>
      <c r="B97" s="15" t="s">
        <v>467</v>
      </c>
      <c r="C97" s="16" t="s">
        <v>27</v>
      </c>
      <c r="D97" s="16" t="s">
        <v>468</v>
      </c>
      <c r="E97" s="16" t="s">
        <v>452</v>
      </c>
      <c r="F97" s="17" t="s">
        <v>30</v>
      </c>
      <c r="G97" s="16" t="s">
        <v>30</v>
      </c>
      <c r="H97" s="16">
        <f>Tabla8[[#This Row],[Precio 2026]]/Tabla8[[#This Row],[HONORARIOS 2026]]</f>
        <v>8</v>
      </c>
      <c r="I97" s="16" t="s">
        <v>2399</v>
      </c>
      <c r="J97" s="16" t="s">
        <v>31</v>
      </c>
      <c r="K97" s="20">
        <v>2018011000653</v>
      </c>
      <c r="L97" s="16" t="s">
        <v>32</v>
      </c>
      <c r="M97" s="16" t="s">
        <v>38</v>
      </c>
      <c r="N97" s="16" t="s">
        <v>39</v>
      </c>
      <c r="O97" s="16" t="s">
        <v>40</v>
      </c>
      <c r="P97" s="16" t="s">
        <v>41</v>
      </c>
      <c r="Q97" s="16" t="s">
        <v>453</v>
      </c>
      <c r="R97" s="16" t="s">
        <v>33</v>
      </c>
      <c r="S97" s="16" t="s">
        <v>469</v>
      </c>
      <c r="T97" s="16" t="s">
        <v>93</v>
      </c>
      <c r="U97" s="16" t="s">
        <v>82</v>
      </c>
      <c r="V97" s="21">
        <v>4618314</v>
      </c>
      <c r="W97" s="21">
        <f>V97*X97</f>
        <v>36946512</v>
      </c>
      <c r="X97" s="16">
        <v>8</v>
      </c>
      <c r="Y97" s="22"/>
      <c r="Z97"/>
      <c r="AA97"/>
    </row>
    <row r="98" spans="1:27" x14ac:dyDescent="0.2">
      <c r="A98" s="14">
        <v>98</v>
      </c>
      <c r="B98" s="15" t="s">
        <v>470</v>
      </c>
      <c r="C98" s="16" t="s">
        <v>27</v>
      </c>
      <c r="D98" s="16" t="s">
        <v>471</v>
      </c>
      <c r="E98" s="16" t="s">
        <v>472</v>
      </c>
      <c r="F98" s="17" t="s">
        <v>30</v>
      </c>
      <c r="G98" s="16" t="s">
        <v>30</v>
      </c>
      <c r="H98" s="16">
        <f>Tabla8[[#This Row],[Precio 2026]]/Tabla8[[#This Row],[HONORARIOS 2026]]</f>
        <v>5</v>
      </c>
      <c r="I98" s="16" t="s">
        <v>2399</v>
      </c>
      <c r="J98" s="16" t="s">
        <v>31</v>
      </c>
      <c r="K98" s="20">
        <v>2018011000653</v>
      </c>
      <c r="L98" s="16" t="s">
        <v>32</v>
      </c>
      <c r="M98" s="16" t="s">
        <v>38</v>
      </c>
      <c r="N98" s="16" t="s">
        <v>39</v>
      </c>
      <c r="O98" s="16" t="s">
        <v>40</v>
      </c>
      <c r="P98" s="16" t="s">
        <v>71</v>
      </c>
      <c r="Q98" s="16" t="s">
        <v>80</v>
      </c>
      <c r="R98" s="16" t="s">
        <v>33</v>
      </c>
      <c r="S98" s="16" t="s">
        <v>473</v>
      </c>
      <c r="T98" s="16" t="s">
        <v>93</v>
      </c>
      <c r="U98" s="16" t="s">
        <v>82</v>
      </c>
      <c r="V98" s="21">
        <v>4618314</v>
      </c>
      <c r="W98" s="21">
        <f>V98*X98</f>
        <v>23091570</v>
      </c>
      <c r="X98" s="16">
        <v>5</v>
      </c>
      <c r="Y98" s="22"/>
      <c r="Z98"/>
      <c r="AA98"/>
    </row>
    <row r="99" spans="1:27" x14ac:dyDescent="0.2">
      <c r="A99" s="14">
        <v>99</v>
      </c>
      <c r="B99" s="15" t="s">
        <v>474</v>
      </c>
      <c r="C99" s="16" t="s">
        <v>27</v>
      </c>
      <c r="D99" s="16" t="s">
        <v>475</v>
      </c>
      <c r="E99" s="16" t="s">
        <v>452</v>
      </c>
      <c r="F99" s="17" t="s">
        <v>30</v>
      </c>
      <c r="G99" s="16" t="s">
        <v>30</v>
      </c>
      <c r="H99" s="16">
        <f>Tabla8[[#This Row],[Precio 2026]]/Tabla8[[#This Row],[HONORARIOS 2026]]</f>
        <v>8</v>
      </c>
      <c r="I99" s="16" t="s">
        <v>2399</v>
      </c>
      <c r="J99" s="16" t="s">
        <v>31</v>
      </c>
      <c r="K99" s="20">
        <v>2018011000653</v>
      </c>
      <c r="L99" s="16" t="s">
        <v>32</v>
      </c>
      <c r="M99" s="16" t="s">
        <v>38</v>
      </c>
      <c r="N99" s="16" t="s">
        <v>39</v>
      </c>
      <c r="O99" s="16" t="s">
        <v>40</v>
      </c>
      <c r="P99" s="16" t="s">
        <v>41</v>
      </c>
      <c r="Q99" s="16" t="s">
        <v>453</v>
      </c>
      <c r="R99" s="16" t="s">
        <v>33</v>
      </c>
      <c r="S99" s="16" t="s">
        <v>476</v>
      </c>
      <c r="T99" s="16" t="s">
        <v>93</v>
      </c>
      <c r="U99" s="16" t="s">
        <v>82</v>
      </c>
      <c r="V99" s="21">
        <v>4618314</v>
      </c>
      <c r="W99" s="21">
        <f>V99*X99</f>
        <v>36946512</v>
      </c>
      <c r="X99" s="16">
        <v>8</v>
      </c>
      <c r="Y99" s="22"/>
      <c r="Z99"/>
      <c r="AA99"/>
    </row>
    <row r="100" spans="1:27" x14ac:dyDescent="0.2">
      <c r="A100" s="14">
        <v>100</v>
      </c>
      <c r="B100" s="15" t="s">
        <v>477</v>
      </c>
      <c r="C100" s="16" t="s">
        <v>27</v>
      </c>
      <c r="D100" s="16" t="s">
        <v>478</v>
      </c>
      <c r="E100" s="16" t="s">
        <v>479</v>
      </c>
      <c r="F100" s="17" t="s">
        <v>30</v>
      </c>
      <c r="G100" s="16" t="s">
        <v>30</v>
      </c>
      <c r="H100" s="16">
        <f>Tabla8[[#This Row],[Precio 2026]]/Tabla8[[#This Row],[HONORARIOS 2026]]</f>
        <v>6</v>
      </c>
      <c r="I100" s="16" t="s">
        <v>2399</v>
      </c>
      <c r="J100" s="16" t="s">
        <v>31</v>
      </c>
      <c r="K100" s="20">
        <v>2018011000653</v>
      </c>
      <c r="L100" s="16" t="s">
        <v>32</v>
      </c>
      <c r="M100" s="16" t="s">
        <v>38</v>
      </c>
      <c r="N100" s="16" t="s">
        <v>39</v>
      </c>
      <c r="O100" s="16" t="s">
        <v>40</v>
      </c>
      <c r="P100" s="16" t="s">
        <v>41</v>
      </c>
      <c r="Q100" s="16" t="s">
        <v>453</v>
      </c>
      <c r="R100" s="16" t="s">
        <v>33</v>
      </c>
      <c r="S100" s="24" t="s">
        <v>480</v>
      </c>
      <c r="T100" s="16" t="s">
        <v>93</v>
      </c>
      <c r="U100" s="16" t="s">
        <v>82</v>
      </c>
      <c r="V100" s="21">
        <v>4618314</v>
      </c>
      <c r="W100" s="21">
        <f>V100*X100</f>
        <v>27709884</v>
      </c>
      <c r="X100" s="16">
        <v>6</v>
      </c>
      <c r="Y100" s="22">
        <v>80111600</v>
      </c>
      <c r="Z100"/>
      <c r="AA100"/>
    </row>
    <row r="101" spans="1:27" x14ac:dyDescent="0.2">
      <c r="A101" s="14">
        <v>101</v>
      </c>
      <c r="B101" s="15" t="s">
        <v>481</v>
      </c>
      <c r="C101" s="16" t="s">
        <v>27</v>
      </c>
      <c r="D101" s="16" t="s">
        <v>482</v>
      </c>
      <c r="E101" s="16" t="s">
        <v>452</v>
      </c>
      <c r="F101" s="17" t="s">
        <v>30</v>
      </c>
      <c r="G101" s="16" t="s">
        <v>30</v>
      </c>
      <c r="H101" s="16">
        <f>Tabla8[[#This Row],[Precio 2026]]/Tabla8[[#This Row],[HONORARIOS 2026]]</f>
        <v>8</v>
      </c>
      <c r="I101" s="16" t="s">
        <v>2399</v>
      </c>
      <c r="J101" s="16" t="s">
        <v>31</v>
      </c>
      <c r="K101" s="20">
        <v>2018011000653</v>
      </c>
      <c r="L101" s="16" t="s">
        <v>32</v>
      </c>
      <c r="M101" s="16" t="s">
        <v>38</v>
      </c>
      <c r="N101" s="16" t="s">
        <v>39</v>
      </c>
      <c r="O101" s="16" t="s">
        <v>40</v>
      </c>
      <c r="P101" s="16" t="s">
        <v>41</v>
      </c>
      <c r="Q101" s="16" t="s">
        <v>453</v>
      </c>
      <c r="R101" s="16" t="s">
        <v>33</v>
      </c>
      <c r="S101" s="16" t="s">
        <v>483</v>
      </c>
      <c r="T101" s="16" t="s">
        <v>93</v>
      </c>
      <c r="U101" s="16" t="s">
        <v>82</v>
      </c>
      <c r="V101" s="21">
        <v>4618314</v>
      </c>
      <c r="W101" s="21">
        <f>V101*X101</f>
        <v>36946512</v>
      </c>
      <c r="X101" s="16">
        <v>8</v>
      </c>
      <c r="Y101" s="22"/>
      <c r="Z101"/>
      <c r="AA101"/>
    </row>
    <row r="102" spans="1:27" x14ac:dyDescent="0.2">
      <c r="A102" s="14">
        <v>102</v>
      </c>
      <c r="B102" s="15" t="s">
        <v>484</v>
      </c>
      <c r="C102" s="16" t="s">
        <v>27</v>
      </c>
      <c r="D102" s="16" t="s">
        <v>485</v>
      </c>
      <c r="E102" s="16" t="s">
        <v>452</v>
      </c>
      <c r="F102" s="17" t="s">
        <v>30</v>
      </c>
      <c r="G102" s="16" t="s">
        <v>30</v>
      </c>
      <c r="H102" s="16">
        <f>Tabla8[[#This Row],[Precio 2026]]/Tabla8[[#This Row],[HONORARIOS 2026]]</f>
        <v>8</v>
      </c>
      <c r="I102" s="16" t="s">
        <v>2399</v>
      </c>
      <c r="J102" s="16" t="s">
        <v>31</v>
      </c>
      <c r="K102" s="20">
        <v>2018011000653</v>
      </c>
      <c r="L102" s="16" t="s">
        <v>32</v>
      </c>
      <c r="M102" s="16" t="s">
        <v>38</v>
      </c>
      <c r="N102" s="16" t="s">
        <v>39</v>
      </c>
      <c r="O102" s="16" t="s">
        <v>40</v>
      </c>
      <c r="P102" s="16" t="s">
        <v>41</v>
      </c>
      <c r="Q102" s="16" t="s">
        <v>453</v>
      </c>
      <c r="R102" s="16" t="s">
        <v>33</v>
      </c>
      <c r="S102" s="16" t="s">
        <v>486</v>
      </c>
      <c r="T102" s="16" t="s">
        <v>93</v>
      </c>
      <c r="U102" s="16" t="s">
        <v>82</v>
      </c>
      <c r="V102" s="21">
        <v>4618314</v>
      </c>
      <c r="W102" s="21">
        <f>V102*X102</f>
        <v>36946512</v>
      </c>
      <c r="X102" s="16">
        <v>8</v>
      </c>
      <c r="Y102" s="22"/>
      <c r="Z102"/>
      <c r="AA102"/>
    </row>
    <row r="103" spans="1:27" x14ac:dyDescent="0.2">
      <c r="A103" s="14">
        <v>103</v>
      </c>
      <c r="B103" s="15" t="s">
        <v>487</v>
      </c>
      <c r="C103" s="16" t="s">
        <v>27</v>
      </c>
      <c r="D103" s="16" t="s">
        <v>488</v>
      </c>
      <c r="E103" s="16" t="s">
        <v>452</v>
      </c>
      <c r="F103" s="17" t="s">
        <v>30</v>
      </c>
      <c r="G103" s="16" t="s">
        <v>30</v>
      </c>
      <c r="H103" s="16">
        <f>Tabla8[[#This Row],[Precio 2026]]/Tabla8[[#This Row],[HONORARIOS 2026]]</f>
        <v>8</v>
      </c>
      <c r="I103" s="16" t="s">
        <v>2399</v>
      </c>
      <c r="J103" s="16" t="s">
        <v>31</v>
      </c>
      <c r="K103" s="20">
        <v>2018011000653</v>
      </c>
      <c r="L103" s="16" t="s">
        <v>32</v>
      </c>
      <c r="M103" s="16" t="s">
        <v>38</v>
      </c>
      <c r="N103" s="16" t="s">
        <v>39</v>
      </c>
      <c r="O103" s="16" t="s">
        <v>40</v>
      </c>
      <c r="P103" s="16" t="s">
        <v>41</v>
      </c>
      <c r="Q103" s="16" t="s">
        <v>453</v>
      </c>
      <c r="R103" s="16" t="s">
        <v>33</v>
      </c>
      <c r="S103" s="16" t="s">
        <v>489</v>
      </c>
      <c r="T103" s="16" t="s">
        <v>93</v>
      </c>
      <c r="U103" s="16" t="s">
        <v>82</v>
      </c>
      <c r="V103" s="21">
        <v>4618314</v>
      </c>
      <c r="W103" s="21">
        <f>V103*X103</f>
        <v>36946512</v>
      </c>
      <c r="X103" s="16">
        <v>8</v>
      </c>
      <c r="Y103" s="22"/>
      <c r="Z103"/>
      <c r="AA103"/>
    </row>
    <row r="104" spans="1:27" collapsed="1" x14ac:dyDescent="0.2">
      <c r="A104" s="14">
        <v>104</v>
      </c>
      <c r="B104" s="15" t="s">
        <v>490</v>
      </c>
      <c r="C104" s="16" t="s">
        <v>27</v>
      </c>
      <c r="D104" s="16" t="s">
        <v>491</v>
      </c>
      <c r="E104" s="16" t="s">
        <v>452</v>
      </c>
      <c r="F104" s="17" t="s">
        <v>30</v>
      </c>
      <c r="G104" s="16" t="s">
        <v>30</v>
      </c>
      <c r="H104" s="16">
        <f>Tabla8[[#This Row],[Precio 2026]]/Tabla8[[#This Row],[HONORARIOS 2026]]</f>
        <v>8</v>
      </c>
      <c r="I104" s="16" t="s">
        <v>2399</v>
      </c>
      <c r="J104" s="16" t="s">
        <v>31</v>
      </c>
      <c r="K104" s="20">
        <v>2018011000653</v>
      </c>
      <c r="L104" s="16" t="s">
        <v>32</v>
      </c>
      <c r="M104" s="16" t="s">
        <v>38</v>
      </c>
      <c r="N104" s="16" t="s">
        <v>39</v>
      </c>
      <c r="O104" s="16" t="s">
        <v>40</v>
      </c>
      <c r="P104" s="16" t="s">
        <v>41</v>
      </c>
      <c r="Q104" s="16" t="s">
        <v>453</v>
      </c>
      <c r="R104" s="16" t="s">
        <v>33</v>
      </c>
      <c r="S104" s="16" t="s">
        <v>492</v>
      </c>
      <c r="T104" s="16" t="s">
        <v>93</v>
      </c>
      <c r="U104" s="16" t="s">
        <v>82</v>
      </c>
      <c r="V104" s="21">
        <v>4618314</v>
      </c>
      <c r="W104" s="21">
        <f>V104*X104</f>
        <v>36946512</v>
      </c>
      <c r="X104" s="16">
        <v>8</v>
      </c>
      <c r="Y104" s="22"/>
      <c r="Z104"/>
      <c r="AA104"/>
    </row>
    <row r="105" spans="1:27" x14ac:dyDescent="0.2">
      <c r="A105" s="14">
        <v>105</v>
      </c>
      <c r="B105" s="15" t="s">
        <v>493</v>
      </c>
      <c r="C105" s="16" t="s">
        <v>27</v>
      </c>
      <c r="D105" s="16" t="s">
        <v>494</v>
      </c>
      <c r="E105" s="16" t="s">
        <v>452</v>
      </c>
      <c r="F105" s="17" t="s">
        <v>30</v>
      </c>
      <c r="G105" s="16" t="s">
        <v>30</v>
      </c>
      <c r="H105" s="16">
        <f>Tabla8[[#This Row],[Precio 2026]]/Tabla8[[#This Row],[HONORARIOS 2026]]</f>
        <v>8</v>
      </c>
      <c r="I105" s="16" t="s">
        <v>2399</v>
      </c>
      <c r="J105" s="16" t="s">
        <v>31</v>
      </c>
      <c r="K105" s="20">
        <v>2018011000653</v>
      </c>
      <c r="L105" s="16" t="s">
        <v>32</v>
      </c>
      <c r="M105" s="16" t="s">
        <v>38</v>
      </c>
      <c r="N105" s="16" t="s">
        <v>39</v>
      </c>
      <c r="O105" s="16" t="s">
        <v>40</v>
      </c>
      <c r="P105" s="16" t="s">
        <v>41</v>
      </c>
      <c r="Q105" s="16" t="s">
        <v>453</v>
      </c>
      <c r="R105" s="16" t="s">
        <v>33</v>
      </c>
      <c r="S105" s="16" t="s">
        <v>495</v>
      </c>
      <c r="T105" s="16" t="s">
        <v>93</v>
      </c>
      <c r="U105" s="16" t="s">
        <v>82</v>
      </c>
      <c r="V105" s="21">
        <v>4618314</v>
      </c>
      <c r="W105" s="21">
        <f>V105*X105</f>
        <v>36946512</v>
      </c>
      <c r="X105" s="16">
        <v>8</v>
      </c>
      <c r="Y105" s="22"/>
      <c r="Z105"/>
      <c r="AA105"/>
    </row>
    <row r="106" spans="1:27" x14ac:dyDescent="0.2">
      <c r="A106" s="14">
        <v>106</v>
      </c>
      <c r="B106" s="15" t="s">
        <v>496</v>
      </c>
      <c r="C106" s="16" t="s">
        <v>27</v>
      </c>
      <c r="D106" s="16" t="s">
        <v>497</v>
      </c>
      <c r="E106" s="16" t="s">
        <v>452</v>
      </c>
      <c r="F106" s="17" t="s">
        <v>30</v>
      </c>
      <c r="G106" s="16" t="s">
        <v>30</v>
      </c>
      <c r="H106" s="16">
        <f>Tabla8[[#This Row],[Precio 2026]]/Tabla8[[#This Row],[HONORARIOS 2026]]</f>
        <v>8</v>
      </c>
      <c r="I106" s="16" t="s">
        <v>2399</v>
      </c>
      <c r="J106" s="16" t="s">
        <v>31</v>
      </c>
      <c r="K106" s="20">
        <v>2018011000653</v>
      </c>
      <c r="L106" s="16" t="s">
        <v>32</v>
      </c>
      <c r="M106" s="16" t="s">
        <v>38</v>
      </c>
      <c r="N106" s="16" t="s">
        <v>39</v>
      </c>
      <c r="O106" s="16" t="s">
        <v>40</v>
      </c>
      <c r="P106" s="16" t="s">
        <v>41</v>
      </c>
      <c r="Q106" s="16" t="s">
        <v>453</v>
      </c>
      <c r="R106" s="16" t="s">
        <v>33</v>
      </c>
      <c r="S106" s="16" t="s">
        <v>498</v>
      </c>
      <c r="T106" s="16" t="s">
        <v>93</v>
      </c>
      <c r="U106" s="16" t="s">
        <v>82</v>
      </c>
      <c r="V106" s="21">
        <v>4618314</v>
      </c>
      <c r="W106" s="21">
        <f>V106*X106</f>
        <v>36946512</v>
      </c>
      <c r="X106" s="16">
        <v>8</v>
      </c>
      <c r="Y106" s="22"/>
      <c r="Z106"/>
      <c r="AA106"/>
    </row>
    <row r="107" spans="1:27" x14ac:dyDescent="0.2">
      <c r="A107" s="14">
        <v>107</v>
      </c>
      <c r="B107" s="15" t="s">
        <v>499</v>
      </c>
      <c r="C107" s="16" t="s">
        <v>27</v>
      </c>
      <c r="D107" s="16" t="s">
        <v>500</v>
      </c>
      <c r="E107" s="16" t="s">
        <v>501</v>
      </c>
      <c r="F107" s="17" t="s">
        <v>30</v>
      </c>
      <c r="G107" s="16" t="s">
        <v>30</v>
      </c>
      <c r="H107" s="16">
        <f>Tabla8[[#This Row],[Precio 2026]]/Tabla8[[#This Row],[HONORARIOS 2026]]</f>
        <v>5</v>
      </c>
      <c r="I107" s="16" t="s">
        <v>2399</v>
      </c>
      <c r="J107" s="16" t="s">
        <v>31</v>
      </c>
      <c r="K107" s="20">
        <v>2018011000653</v>
      </c>
      <c r="L107" s="16" t="s">
        <v>32</v>
      </c>
      <c r="M107" s="16" t="s">
        <v>38</v>
      </c>
      <c r="N107" s="16" t="s">
        <v>79</v>
      </c>
      <c r="O107" s="16" t="s">
        <v>40</v>
      </c>
      <c r="P107" s="16" t="s">
        <v>41</v>
      </c>
      <c r="Q107" s="16" t="s">
        <v>80</v>
      </c>
      <c r="R107" s="16" t="s">
        <v>33</v>
      </c>
      <c r="S107" s="16" t="s">
        <v>502</v>
      </c>
      <c r="T107" s="16" t="s">
        <v>93</v>
      </c>
      <c r="U107" s="25" t="s">
        <v>140</v>
      </c>
      <c r="V107" s="21">
        <v>3220810</v>
      </c>
      <c r="W107" s="21">
        <v>16104050</v>
      </c>
      <c r="X107" s="16">
        <v>5</v>
      </c>
      <c r="Y107" s="22"/>
      <c r="Z107"/>
      <c r="AA107"/>
    </row>
    <row r="108" spans="1:27" x14ac:dyDescent="0.2">
      <c r="A108" s="14">
        <v>108</v>
      </c>
      <c r="B108" s="15" t="s">
        <v>503</v>
      </c>
      <c r="C108" s="16" t="s">
        <v>27</v>
      </c>
      <c r="D108" s="16" t="s">
        <v>504</v>
      </c>
      <c r="E108" s="16" t="s">
        <v>505</v>
      </c>
      <c r="F108" s="17" t="s">
        <v>30</v>
      </c>
      <c r="G108" s="16" t="s">
        <v>30</v>
      </c>
      <c r="H108" s="16">
        <f>Tabla8[[#This Row],[Precio 2026]]/Tabla8[[#This Row],[HONORARIOS 2026]]</f>
        <v>5</v>
      </c>
      <c r="I108" s="16" t="s">
        <v>2399</v>
      </c>
      <c r="J108" s="16" t="s">
        <v>31</v>
      </c>
      <c r="K108" s="20">
        <v>2018011000653</v>
      </c>
      <c r="L108" s="16" t="s">
        <v>32</v>
      </c>
      <c r="M108" s="16" t="s">
        <v>38</v>
      </c>
      <c r="N108" s="16" t="s">
        <v>79</v>
      </c>
      <c r="O108" s="16" t="s">
        <v>40</v>
      </c>
      <c r="P108" s="16" t="s">
        <v>41</v>
      </c>
      <c r="Q108" s="16" t="s">
        <v>80</v>
      </c>
      <c r="R108" s="16" t="s">
        <v>33</v>
      </c>
      <c r="S108" s="16" t="s">
        <v>506</v>
      </c>
      <c r="T108" s="16" t="s">
        <v>93</v>
      </c>
      <c r="U108" s="25" t="s">
        <v>52</v>
      </c>
      <c r="V108" s="21">
        <v>9127448</v>
      </c>
      <c r="W108" s="21">
        <v>45637240</v>
      </c>
      <c r="X108" s="16">
        <v>5</v>
      </c>
      <c r="Y108" s="22"/>
      <c r="Z108"/>
      <c r="AA108"/>
    </row>
    <row r="109" spans="1:27" x14ac:dyDescent="0.2">
      <c r="A109" s="14">
        <v>109</v>
      </c>
      <c r="B109" s="15" t="s">
        <v>507</v>
      </c>
      <c r="C109" s="16" t="s">
        <v>27</v>
      </c>
      <c r="D109" s="16" t="s">
        <v>508</v>
      </c>
      <c r="E109" s="16" t="s">
        <v>509</v>
      </c>
      <c r="F109" s="17" t="s">
        <v>30</v>
      </c>
      <c r="G109" s="16" t="s">
        <v>30</v>
      </c>
      <c r="H109" s="16">
        <f>Tabla8[[#This Row],[Precio 2026]]/Tabla8[[#This Row],[HONORARIOS 2026]]</f>
        <v>5</v>
      </c>
      <c r="I109" s="16" t="s">
        <v>2399</v>
      </c>
      <c r="J109" s="16" t="s">
        <v>31</v>
      </c>
      <c r="K109" s="20">
        <v>2018011000653</v>
      </c>
      <c r="L109" s="16" t="s">
        <v>32</v>
      </c>
      <c r="M109" s="16" t="s">
        <v>38</v>
      </c>
      <c r="N109" s="16" t="s">
        <v>79</v>
      </c>
      <c r="O109" s="16" t="s">
        <v>40</v>
      </c>
      <c r="P109" s="16" t="s">
        <v>41</v>
      </c>
      <c r="Q109" s="16" t="s">
        <v>80</v>
      </c>
      <c r="R109" s="16" t="s">
        <v>33</v>
      </c>
      <c r="S109" s="16" t="s">
        <v>510</v>
      </c>
      <c r="T109" s="16" t="s">
        <v>93</v>
      </c>
      <c r="U109" s="25" t="s">
        <v>82</v>
      </c>
      <c r="V109" s="21">
        <v>4618314</v>
      </c>
      <c r="W109" s="21">
        <f>Tabla8[[#This Row],[HONORARIOS 2026]]*Tabla8[[#This Row],[Plazo 2026]]</f>
        <v>23091570</v>
      </c>
      <c r="X109" s="16">
        <v>5</v>
      </c>
      <c r="Y109" s="22"/>
      <c r="Z109"/>
      <c r="AA109"/>
    </row>
    <row r="110" spans="1:27" x14ac:dyDescent="0.2">
      <c r="A110" s="14">
        <v>110</v>
      </c>
      <c r="B110" s="15" t="s">
        <v>511</v>
      </c>
      <c r="C110" s="16" t="s">
        <v>27</v>
      </c>
      <c r="D110" s="16" t="s">
        <v>512</v>
      </c>
      <c r="E110" s="16" t="s">
        <v>513</v>
      </c>
      <c r="F110" s="17" t="s">
        <v>30</v>
      </c>
      <c r="G110" s="16" t="s">
        <v>30</v>
      </c>
      <c r="H110" s="16">
        <f>Tabla8[[#This Row],[Precio 2026]]/Tabla8[[#This Row],[HONORARIOS 2026]]</f>
        <v>5</v>
      </c>
      <c r="I110" s="16" t="s">
        <v>2399</v>
      </c>
      <c r="J110" s="16" t="s">
        <v>31</v>
      </c>
      <c r="K110" s="20">
        <v>2018011000653</v>
      </c>
      <c r="L110" s="16" t="s">
        <v>32</v>
      </c>
      <c r="M110" s="16" t="s">
        <v>38</v>
      </c>
      <c r="N110" s="16" t="s">
        <v>79</v>
      </c>
      <c r="O110" s="16" t="s">
        <v>40</v>
      </c>
      <c r="P110" s="16" t="s">
        <v>71</v>
      </c>
      <c r="Q110" s="16" t="s">
        <v>80</v>
      </c>
      <c r="R110" s="16" t="s">
        <v>33</v>
      </c>
      <c r="S110" s="16" t="s">
        <v>514</v>
      </c>
      <c r="T110" s="16" t="s">
        <v>93</v>
      </c>
      <c r="U110" s="25" t="s">
        <v>140</v>
      </c>
      <c r="V110" s="21">
        <v>3220810</v>
      </c>
      <c r="W110" s="21">
        <v>16104050</v>
      </c>
      <c r="X110" s="16">
        <v>5</v>
      </c>
      <c r="Y110" s="22"/>
      <c r="Z110"/>
      <c r="AA110"/>
    </row>
    <row r="111" spans="1:27" x14ac:dyDescent="0.2">
      <c r="A111" s="14">
        <v>111</v>
      </c>
      <c r="B111" s="15" t="s">
        <v>515</v>
      </c>
      <c r="C111" s="16" t="s">
        <v>27</v>
      </c>
      <c r="D111" s="16" t="s">
        <v>516</v>
      </c>
      <c r="E111" s="16" t="s">
        <v>517</v>
      </c>
      <c r="F111" s="17" t="s">
        <v>30</v>
      </c>
      <c r="G111" s="16" t="s">
        <v>30</v>
      </c>
      <c r="H111" s="26">
        <f>Tabla8[[#This Row],[Precio 2026]]/Tabla8[[#This Row],[HONORARIOS 2026]]</f>
        <v>5.3672316384180787</v>
      </c>
      <c r="I111" s="16" t="s">
        <v>2399</v>
      </c>
      <c r="J111" s="16" t="s">
        <v>31</v>
      </c>
      <c r="K111" s="20">
        <v>2018011000653</v>
      </c>
      <c r="L111" s="16" t="s">
        <v>32</v>
      </c>
      <c r="M111" s="16" t="s">
        <v>38</v>
      </c>
      <c r="N111" s="16" t="s">
        <v>79</v>
      </c>
      <c r="O111" s="16" t="s">
        <v>40</v>
      </c>
      <c r="P111" s="16" t="s">
        <v>71</v>
      </c>
      <c r="Q111" s="16" t="s">
        <v>72</v>
      </c>
      <c r="R111" s="16" t="s">
        <v>33</v>
      </c>
      <c r="S111" s="16" t="s">
        <v>518</v>
      </c>
      <c r="T111" s="16" t="s">
        <v>93</v>
      </c>
      <c r="U111" s="25" t="s">
        <v>519</v>
      </c>
      <c r="V111" s="21">
        <v>3864972</v>
      </c>
      <c r="W111" s="21">
        <v>20744200</v>
      </c>
      <c r="X111" s="16">
        <v>5</v>
      </c>
      <c r="Y111" s="22"/>
      <c r="Z111"/>
      <c r="AA111"/>
    </row>
    <row r="112" spans="1:27" x14ac:dyDescent="0.2">
      <c r="A112" s="14">
        <v>112</v>
      </c>
      <c r="B112" s="15" t="s">
        <v>520</v>
      </c>
      <c r="C112" s="16" t="s">
        <v>27</v>
      </c>
      <c r="D112" s="16" t="s">
        <v>521</v>
      </c>
      <c r="E112" s="16" t="s">
        <v>522</v>
      </c>
      <c r="F112" s="17" t="s">
        <v>30</v>
      </c>
      <c r="G112" s="16" t="s">
        <v>30</v>
      </c>
      <c r="H112" s="26">
        <f>Tabla8[[#This Row],[Precio 2026]]/Tabla8[[#This Row],[HONORARIOS 2026]]</f>
        <v>5.3672316384180787</v>
      </c>
      <c r="I112" s="16" t="s">
        <v>2399</v>
      </c>
      <c r="J112" s="16" t="s">
        <v>31</v>
      </c>
      <c r="K112" s="20">
        <v>2018011000653</v>
      </c>
      <c r="L112" s="16" t="s">
        <v>32</v>
      </c>
      <c r="M112" s="16" t="s">
        <v>38</v>
      </c>
      <c r="N112" s="16" t="s">
        <v>79</v>
      </c>
      <c r="O112" s="16" t="s">
        <v>40</v>
      </c>
      <c r="P112" s="16" t="s">
        <v>41</v>
      </c>
      <c r="Q112" s="16" t="s">
        <v>523</v>
      </c>
      <c r="R112" s="16" t="s">
        <v>33</v>
      </c>
      <c r="S112" s="16" t="s">
        <v>524</v>
      </c>
      <c r="T112" s="16" t="s">
        <v>93</v>
      </c>
      <c r="U112" s="25" t="s">
        <v>519</v>
      </c>
      <c r="V112" s="21">
        <v>3864972</v>
      </c>
      <c r="W112" s="21">
        <v>20744200</v>
      </c>
      <c r="X112" s="16">
        <v>5</v>
      </c>
      <c r="Y112" s="22"/>
      <c r="Z112"/>
      <c r="AA112"/>
    </row>
    <row r="113" spans="1:27" x14ac:dyDescent="0.2">
      <c r="A113" s="14">
        <v>113</v>
      </c>
      <c r="B113" s="27" t="s">
        <v>525</v>
      </c>
      <c r="C113" s="16" t="s">
        <v>27</v>
      </c>
      <c r="D113" s="16" t="s">
        <v>526</v>
      </c>
      <c r="E113" s="16" t="s">
        <v>527</v>
      </c>
      <c r="F113" s="17" t="s">
        <v>30</v>
      </c>
      <c r="G113" s="16" t="s">
        <v>30</v>
      </c>
      <c r="H113" s="16" t="e">
        <f>Tabla8[[#This Row],[Precio 2026]]/Tabla8[[#This Row],[HONORARIOS 2026]]</f>
        <v>#DIV/0!</v>
      </c>
      <c r="I113" s="16" t="s">
        <v>2399</v>
      </c>
      <c r="J113" s="16" t="s">
        <v>31</v>
      </c>
      <c r="K113" s="20">
        <v>2018011000655</v>
      </c>
      <c r="L113" s="16" t="s">
        <v>528</v>
      </c>
      <c r="M113" s="16"/>
      <c r="N113" s="16"/>
      <c r="O113" s="16"/>
      <c r="P113" s="16"/>
      <c r="Q113" s="16"/>
      <c r="R113" s="16" t="s">
        <v>33</v>
      </c>
      <c r="S113" s="16" t="s">
        <v>34</v>
      </c>
      <c r="T113" s="16" t="s">
        <v>34</v>
      </c>
      <c r="U113" s="16"/>
      <c r="V113" s="21"/>
      <c r="W113" s="21">
        <f>SUM(W114:W495)</f>
        <v>15103270838</v>
      </c>
      <c r="X113" s="16"/>
      <c r="Y113" s="22"/>
      <c r="Z113"/>
      <c r="AA113"/>
    </row>
    <row r="114" spans="1:27" x14ac:dyDescent="0.2">
      <c r="A114" s="14">
        <v>114</v>
      </c>
      <c r="B114" s="15" t="s">
        <v>529</v>
      </c>
      <c r="C114" s="16" t="s">
        <v>27</v>
      </c>
      <c r="D114" s="16" t="s">
        <v>530</v>
      </c>
      <c r="E114" s="16" t="s">
        <v>531</v>
      </c>
      <c r="F114" s="17" t="s">
        <v>30</v>
      </c>
      <c r="G114" s="16" t="s">
        <v>30</v>
      </c>
      <c r="H114" s="16">
        <f>Tabla8[[#This Row],[Precio 2026]]/Tabla8[[#This Row],[HONORARIOS 2026]]</f>
        <v>8</v>
      </c>
      <c r="I114" s="16" t="s">
        <v>2399</v>
      </c>
      <c r="J114" s="16" t="s">
        <v>31</v>
      </c>
      <c r="K114" s="20">
        <v>2018011000655</v>
      </c>
      <c r="L114" s="16" t="s">
        <v>528</v>
      </c>
      <c r="M114" s="16" t="s">
        <v>532</v>
      </c>
      <c r="N114" s="16" t="s">
        <v>533</v>
      </c>
      <c r="O114" s="16" t="s">
        <v>534</v>
      </c>
      <c r="P114" s="16" t="s">
        <v>535</v>
      </c>
      <c r="Q114" s="16" t="s">
        <v>536</v>
      </c>
      <c r="R114" s="16" t="s">
        <v>33</v>
      </c>
      <c r="S114" s="16" t="s">
        <v>537</v>
      </c>
      <c r="T114" s="16" t="s">
        <v>74</v>
      </c>
      <c r="U114" s="16" t="s">
        <v>268</v>
      </c>
      <c r="V114" s="21">
        <v>2958778</v>
      </c>
      <c r="W114" s="21">
        <v>23670224</v>
      </c>
      <c r="X114" s="16">
        <v>8</v>
      </c>
      <c r="Y114" s="22" t="s">
        <v>538</v>
      </c>
      <c r="Z114"/>
      <c r="AA114"/>
    </row>
    <row r="115" spans="1:27" x14ac:dyDescent="0.2">
      <c r="A115" s="14">
        <v>115</v>
      </c>
      <c r="B115" s="15" t="s">
        <v>539</v>
      </c>
      <c r="C115" s="16" t="s">
        <v>27</v>
      </c>
      <c r="D115" s="16" t="s">
        <v>540</v>
      </c>
      <c r="E115" s="16" t="s">
        <v>541</v>
      </c>
      <c r="F115" s="17" t="s">
        <v>30</v>
      </c>
      <c r="G115" s="16" t="s">
        <v>30</v>
      </c>
      <c r="H115" s="16">
        <f>Tabla8[[#This Row],[Precio 2026]]/Tabla8[[#This Row],[HONORARIOS 2026]]</f>
        <v>8</v>
      </c>
      <c r="I115" s="16" t="s">
        <v>2399</v>
      </c>
      <c r="J115" s="16" t="s">
        <v>31</v>
      </c>
      <c r="K115" s="20">
        <v>2018011000655</v>
      </c>
      <c r="L115" s="16" t="s">
        <v>528</v>
      </c>
      <c r="M115" s="16" t="s">
        <v>532</v>
      </c>
      <c r="N115" s="16" t="s">
        <v>542</v>
      </c>
      <c r="O115" s="16" t="s">
        <v>534</v>
      </c>
      <c r="P115" s="16" t="s">
        <v>535</v>
      </c>
      <c r="Q115" s="16" t="s">
        <v>42</v>
      </c>
      <c r="R115" s="16" t="s">
        <v>33</v>
      </c>
      <c r="S115" s="16" t="s">
        <v>543</v>
      </c>
      <c r="T115" s="16" t="s">
        <v>44</v>
      </c>
      <c r="U115" s="16" t="s">
        <v>67</v>
      </c>
      <c r="V115" s="21">
        <v>15286881</v>
      </c>
      <c r="W115" s="21">
        <v>122295048</v>
      </c>
      <c r="X115" s="16">
        <v>8</v>
      </c>
      <c r="Y115" s="22">
        <v>80111614</v>
      </c>
      <c r="Z115"/>
      <c r="AA115"/>
    </row>
    <row r="116" spans="1:27" x14ac:dyDescent="0.2">
      <c r="A116" s="14">
        <v>116</v>
      </c>
      <c r="B116" s="15" t="s">
        <v>544</v>
      </c>
      <c r="C116" s="16" t="s">
        <v>27</v>
      </c>
      <c r="D116" s="16" t="s">
        <v>545</v>
      </c>
      <c r="E116" s="16" t="s">
        <v>546</v>
      </c>
      <c r="F116" s="17" t="s">
        <v>30</v>
      </c>
      <c r="G116" s="16" t="s">
        <v>30</v>
      </c>
      <c r="H116" s="16">
        <f>Tabla8[[#This Row],[Precio 2026]]/Tabla8[[#This Row],[HONORARIOS 2026]]</f>
        <v>8</v>
      </c>
      <c r="I116" s="16" t="s">
        <v>2399</v>
      </c>
      <c r="J116" s="16" t="s">
        <v>31</v>
      </c>
      <c r="K116" s="20">
        <v>2018011000655</v>
      </c>
      <c r="L116" s="16" t="s">
        <v>528</v>
      </c>
      <c r="M116" s="16" t="s">
        <v>532</v>
      </c>
      <c r="N116" s="16" t="s">
        <v>542</v>
      </c>
      <c r="O116" s="16" t="s">
        <v>534</v>
      </c>
      <c r="P116" s="16" t="s">
        <v>535</v>
      </c>
      <c r="Q116" s="16" t="s">
        <v>42</v>
      </c>
      <c r="R116" s="16" t="s">
        <v>33</v>
      </c>
      <c r="S116" s="16" t="s">
        <v>547</v>
      </c>
      <c r="T116" s="16" t="s">
        <v>50</v>
      </c>
      <c r="U116" s="16" t="s">
        <v>67</v>
      </c>
      <c r="V116" s="21">
        <v>15286881</v>
      </c>
      <c r="W116" s="21">
        <v>122295048</v>
      </c>
      <c r="X116" s="16">
        <v>8</v>
      </c>
      <c r="Y116" s="22">
        <v>80111607</v>
      </c>
      <c r="Z116"/>
      <c r="AA116"/>
    </row>
    <row r="117" spans="1:27" x14ac:dyDescent="0.2">
      <c r="A117" s="14">
        <v>117</v>
      </c>
      <c r="B117" s="15" t="s">
        <v>548</v>
      </c>
      <c r="C117" s="16" t="s">
        <v>27</v>
      </c>
      <c r="D117" s="16" t="s">
        <v>549</v>
      </c>
      <c r="E117" s="16" t="s">
        <v>550</v>
      </c>
      <c r="F117" s="17" t="s">
        <v>30</v>
      </c>
      <c r="G117" s="16" t="s">
        <v>30</v>
      </c>
      <c r="H117" s="16">
        <f>Tabla8[[#This Row],[Precio 2026]]/Tabla8[[#This Row],[HONORARIOS 2026]]</f>
        <v>8</v>
      </c>
      <c r="I117" s="16" t="s">
        <v>2399</v>
      </c>
      <c r="J117" s="16" t="s">
        <v>31</v>
      </c>
      <c r="K117" s="20">
        <v>2018011000655</v>
      </c>
      <c r="L117" s="16" t="s">
        <v>528</v>
      </c>
      <c r="M117" s="16" t="s">
        <v>532</v>
      </c>
      <c r="N117" s="16" t="s">
        <v>551</v>
      </c>
      <c r="O117" s="16" t="s">
        <v>534</v>
      </c>
      <c r="P117" s="16" t="s">
        <v>535</v>
      </c>
      <c r="Q117" s="16" t="s">
        <v>552</v>
      </c>
      <c r="R117" s="16" t="s">
        <v>33</v>
      </c>
      <c r="S117" s="16" t="s">
        <v>553</v>
      </c>
      <c r="T117" s="16" t="s">
        <v>44</v>
      </c>
      <c r="U117" s="16" t="s">
        <v>273</v>
      </c>
      <c r="V117" s="21">
        <v>6026736</v>
      </c>
      <c r="W117" s="21">
        <v>48213888</v>
      </c>
      <c r="X117" s="16">
        <v>8</v>
      </c>
      <c r="Y117" s="22" t="s">
        <v>554</v>
      </c>
      <c r="Z117"/>
      <c r="AA117"/>
    </row>
    <row r="118" spans="1:27" x14ac:dyDescent="0.2">
      <c r="A118" s="14">
        <v>118</v>
      </c>
      <c r="B118" s="15" t="s">
        <v>555</v>
      </c>
      <c r="C118" s="16" t="s">
        <v>27</v>
      </c>
      <c r="D118" s="16" t="s">
        <v>556</v>
      </c>
      <c r="E118" s="16" t="s">
        <v>557</v>
      </c>
      <c r="F118" s="17" t="s">
        <v>30</v>
      </c>
      <c r="G118" s="16" t="s">
        <v>30</v>
      </c>
      <c r="H118" s="16">
        <f>Tabla8[[#This Row],[Precio 2026]]/Tabla8[[#This Row],[HONORARIOS 2026]]</f>
        <v>8</v>
      </c>
      <c r="I118" s="16" t="s">
        <v>2399</v>
      </c>
      <c r="J118" s="16" t="s">
        <v>31</v>
      </c>
      <c r="K118" s="20">
        <v>2018011000655</v>
      </c>
      <c r="L118" s="16" t="s">
        <v>528</v>
      </c>
      <c r="M118" s="16" t="s">
        <v>532</v>
      </c>
      <c r="N118" s="16" t="s">
        <v>551</v>
      </c>
      <c r="O118" s="16" t="s">
        <v>534</v>
      </c>
      <c r="P118" s="16" t="s">
        <v>535</v>
      </c>
      <c r="Q118" s="16" t="s">
        <v>552</v>
      </c>
      <c r="R118" s="16" t="s">
        <v>33</v>
      </c>
      <c r="S118" s="16" t="s">
        <v>558</v>
      </c>
      <c r="T118" s="16" t="s">
        <v>74</v>
      </c>
      <c r="U118" s="16" t="s">
        <v>146</v>
      </c>
      <c r="V118" s="21">
        <v>5207886</v>
      </c>
      <c r="W118" s="21">
        <v>41663088</v>
      </c>
      <c r="X118" s="16">
        <v>8</v>
      </c>
      <c r="Y118" s="22">
        <v>80111607</v>
      </c>
      <c r="Z118"/>
      <c r="AA118"/>
    </row>
    <row r="119" spans="1:27" x14ac:dyDescent="0.2">
      <c r="A119" s="14">
        <v>119</v>
      </c>
      <c r="B119" s="15" t="s">
        <v>559</v>
      </c>
      <c r="C119" s="16" t="s">
        <v>27</v>
      </c>
      <c r="D119" s="16" t="s">
        <v>560</v>
      </c>
      <c r="E119" s="16" t="s">
        <v>561</v>
      </c>
      <c r="F119" s="17" t="s">
        <v>30</v>
      </c>
      <c r="G119" s="16" t="s">
        <v>30</v>
      </c>
      <c r="H119" s="16">
        <f>Tabla8[[#This Row],[Precio 2026]]/Tabla8[[#This Row],[HONORARIOS 2026]]</f>
        <v>8</v>
      </c>
      <c r="I119" s="16" t="s">
        <v>2399</v>
      </c>
      <c r="J119" s="16" t="s">
        <v>31</v>
      </c>
      <c r="K119" s="20">
        <v>2018011000655</v>
      </c>
      <c r="L119" s="16" t="s">
        <v>528</v>
      </c>
      <c r="M119" s="16" t="s">
        <v>532</v>
      </c>
      <c r="N119" s="16" t="s">
        <v>551</v>
      </c>
      <c r="O119" s="16" t="s">
        <v>534</v>
      </c>
      <c r="P119" s="16" t="s">
        <v>535</v>
      </c>
      <c r="Q119" s="16" t="s">
        <v>552</v>
      </c>
      <c r="R119" s="16" t="s">
        <v>33</v>
      </c>
      <c r="S119" s="16" t="s">
        <v>562</v>
      </c>
      <c r="T119" s="16" t="s">
        <v>50</v>
      </c>
      <c r="U119" s="16" t="s">
        <v>113</v>
      </c>
      <c r="V119" s="21">
        <v>7970140</v>
      </c>
      <c r="W119" s="21">
        <v>63761120</v>
      </c>
      <c r="X119" s="16">
        <v>8</v>
      </c>
      <c r="Y119" s="22">
        <v>80111607</v>
      </c>
      <c r="Z119"/>
      <c r="AA119"/>
    </row>
    <row r="120" spans="1:27" x14ac:dyDescent="0.2">
      <c r="A120" s="14">
        <v>120</v>
      </c>
      <c r="B120" s="15" t="s">
        <v>563</v>
      </c>
      <c r="C120" s="16" t="s">
        <v>27</v>
      </c>
      <c r="D120" s="16" t="s">
        <v>564</v>
      </c>
      <c r="E120" s="16" t="s">
        <v>565</v>
      </c>
      <c r="F120" s="17" t="s">
        <v>30</v>
      </c>
      <c r="G120" s="16" t="s">
        <v>30</v>
      </c>
      <c r="H120" s="16">
        <f>Tabla8[[#This Row],[Precio 2026]]/Tabla8[[#This Row],[HONORARIOS 2026]]</f>
        <v>8</v>
      </c>
      <c r="I120" s="16" t="s">
        <v>2399</v>
      </c>
      <c r="J120" s="16" t="s">
        <v>31</v>
      </c>
      <c r="K120" s="20">
        <v>2018011000655</v>
      </c>
      <c r="L120" s="16" t="s">
        <v>528</v>
      </c>
      <c r="M120" s="16" t="s">
        <v>532</v>
      </c>
      <c r="N120" s="16" t="s">
        <v>551</v>
      </c>
      <c r="O120" s="16" t="s">
        <v>534</v>
      </c>
      <c r="P120" s="16" t="s">
        <v>535</v>
      </c>
      <c r="Q120" s="16" t="s">
        <v>552</v>
      </c>
      <c r="R120" s="16" t="s">
        <v>33</v>
      </c>
      <c r="S120" s="16" t="s">
        <v>566</v>
      </c>
      <c r="T120" s="16" t="s">
        <v>50</v>
      </c>
      <c r="U120" s="16" t="s">
        <v>113</v>
      </c>
      <c r="V120" s="21">
        <v>7970140</v>
      </c>
      <c r="W120" s="21">
        <v>63761120</v>
      </c>
      <c r="X120" s="16">
        <v>8</v>
      </c>
      <c r="Y120" s="22" t="s">
        <v>567</v>
      </c>
      <c r="Z120"/>
      <c r="AA120"/>
    </row>
    <row r="121" spans="1:27" x14ac:dyDescent="0.2">
      <c r="A121" s="14">
        <v>121</v>
      </c>
      <c r="B121" s="15" t="s">
        <v>568</v>
      </c>
      <c r="C121" s="16" t="s">
        <v>27</v>
      </c>
      <c r="D121" s="16" t="s">
        <v>569</v>
      </c>
      <c r="E121" s="16" t="s">
        <v>570</v>
      </c>
      <c r="F121" s="17" t="s">
        <v>30</v>
      </c>
      <c r="G121" s="16" t="s">
        <v>30</v>
      </c>
      <c r="H121" s="16">
        <f>Tabla8[[#This Row],[Precio 2026]]/Tabla8[[#This Row],[HONORARIOS 2026]]</f>
        <v>8</v>
      </c>
      <c r="I121" s="16" t="s">
        <v>2399</v>
      </c>
      <c r="J121" s="16" t="s">
        <v>31</v>
      </c>
      <c r="K121" s="20">
        <v>2018011000655</v>
      </c>
      <c r="L121" s="16" t="s">
        <v>528</v>
      </c>
      <c r="M121" s="16" t="s">
        <v>532</v>
      </c>
      <c r="N121" s="16" t="s">
        <v>551</v>
      </c>
      <c r="O121" s="16" t="s">
        <v>534</v>
      </c>
      <c r="P121" s="16" t="s">
        <v>535</v>
      </c>
      <c r="Q121" s="16" t="s">
        <v>552</v>
      </c>
      <c r="R121" s="16" t="s">
        <v>33</v>
      </c>
      <c r="S121" s="16" t="s">
        <v>571</v>
      </c>
      <c r="T121" s="16" t="s">
        <v>50</v>
      </c>
      <c r="U121" s="16" t="s">
        <v>337</v>
      </c>
      <c r="V121" s="21">
        <v>6692734</v>
      </c>
      <c r="W121" s="21">
        <f>V121*X121</f>
        <v>53541872</v>
      </c>
      <c r="X121" s="16">
        <v>8</v>
      </c>
      <c r="Y121" s="22" t="s">
        <v>554</v>
      </c>
      <c r="Z121"/>
      <c r="AA121"/>
    </row>
    <row r="122" spans="1:27" x14ac:dyDescent="0.2">
      <c r="A122" s="14">
        <v>122</v>
      </c>
      <c r="B122" s="15" t="s">
        <v>572</v>
      </c>
      <c r="C122" s="16" t="s">
        <v>27</v>
      </c>
      <c r="D122" s="16" t="s">
        <v>573</v>
      </c>
      <c r="E122" s="16" t="s">
        <v>574</v>
      </c>
      <c r="F122" s="17" t="s">
        <v>30</v>
      </c>
      <c r="G122" s="16" t="s">
        <v>30</v>
      </c>
      <c r="H122" s="16">
        <f>Tabla8[[#This Row],[Precio 2026]]/Tabla8[[#This Row],[HONORARIOS 2026]]</f>
        <v>7</v>
      </c>
      <c r="I122" s="16" t="s">
        <v>2399</v>
      </c>
      <c r="J122" s="16" t="s">
        <v>31</v>
      </c>
      <c r="K122" s="20">
        <v>2018011000655</v>
      </c>
      <c r="L122" s="16" t="s">
        <v>528</v>
      </c>
      <c r="M122" s="16" t="s">
        <v>532</v>
      </c>
      <c r="N122" s="16" t="s">
        <v>575</v>
      </c>
      <c r="O122" s="16" t="s">
        <v>534</v>
      </c>
      <c r="P122" s="16" t="s">
        <v>535</v>
      </c>
      <c r="Q122" s="16" t="s">
        <v>576</v>
      </c>
      <c r="R122" s="16" t="s">
        <v>33</v>
      </c>
      <c r="S122" s="16" t="s">
        <v>577</v>
      </c>
      <c r="T122" s="16" t="s">
        <v>50</v>
      </c>
      <c r="U122" s="16" t="s">
        <v>152</v>
      </c>
      <c r="V122" s="21">
        <v>2150000</v>
      </c>
      <c r="W122" s="21">
        <f>V122*X122</f>
        <v>15050000</v>
      </c>
      <c r="X122" s="16">
        <v>7</v>
      </c>
      <c r="Y122" s="22">
        <v>80111601</v>
      </c>
      <c r="Z122"/>
      <c r="AA122"/>
    </row>
    <row r="123" spans="1:27" x14ac:dyDescent="0.2">
      <c r="A123" s="14">
        <v>123</v>
      </c>
      <c r="B123" s="15" t="s">
        <v>578</v>
      </c>
      <c r="C123" s="16" t="s">
        <v>27</v>
      </c>
      <c r="D123" s="16" t="s">
        <v>579</v>
      </c>
      <c r="E123" s="16" t="s">
        <v>574</v>
      </c>
      <c r="F123" s="17" t="s">
        <v>30</v>
      </c>
      <c r="G123" s="16" t="s">
        <v>30</v>
      </c>
      <c r="H123" s="16">
        <f>Tabla8[[#This Row],[Precio 2026]]/Tabla8[[#This Row],[HONORARIOS 2026]]</f>
        <v>7</v>
      </c>
      <c r="I123" s="16" t="s">
        <v>2399</v>
      </c>
      <c r="J123" s="16" t="s">
        <v>31</v>
      </c>
      <c r="K123" s="20">
        <v>2018011000655</v>
      </c>
      <c r="L123" s="16" t="s">
        <v>528</v>
      </c>
      <c r="M123" s="16" t="s">
        <v>532</v>
      </c>
      <c r="N123" s="16" t="s">
        <v>575</v>
      </c>
      <c r="O123" s="16" t="s">
        <v>534</v>
      </c>
      <c r="P123" s="16" t="s">
        <v>535</v>
      </c>
      <c r="Q123" s="16" t="s">
        <v>576</v>
      </c>
      <c r="R123" s="16" t="s">
        <v>33</v>
      </c>
      <c r="S123" s="16" t="s">
        <v>580</v>
      </c>
      <c r="T123" s="16" t="s">
        <v>44</v>
      </c>
      <c r="U123" s="16" t="s">
        <v>152</v>
      </c>
      <c r="V123" s="21">
        <v>2150000</v>
      </c>
      <c r="W123" s="21">
        <f>V123*X123</f>
        <v>15050000</v>
      </c>
      <c r="X123" s="16">
        <v>7</v>
      </c>
      <c r="Y123" s="22">
        <v>80111601</v>
      </c>
      <c r="Z123"/>
      <c r="AA123"/>
    </row>
    <row r="124" spans="1:27" x14ac:dyDescent="0.2">
      <c r="A124" s="14">
        <v>124</v>
      </c>
      <c r="B124" s="15" t="s">
        <v>581</v>
      </c>
      <c r="C124" s="16" t="s">
        <v>27</v>
      </c>
      <c r="D124" s="16" t="s">
        <v>582</v>
      </c>
      <c r="E124" s="16" t="s">
        <v>574</v>
      </c>
      <c r="F124" s="17" t="s">
        <v>30</v>
      </c>
      <c r="G124" s="16" t="s">
        <v>30</v>
      </c>
      <c r="H124" s="16">
        <f>Tabla8[[#This Row],[Precio 2026]]/Tabla8[[#This Row],[HONORARIOS 2026]]</f>
        <v>7</v>
      </c>
      <c r="I124" s="16" t="s">
        <v>2399</v>
      </c>
      <c r="J124" s="16" t="s">
        <v>31</v>
      </c>
      <c r="K124" s="20">
        <v>2018011000655</v>
      </c>
      <c r="L124" s="16" t="s">
        <v>528</v>
      </c>
      <c r="M124" s="16" t="s">
        <v>532</v>
      </c>
      <c r="N124" s="16" t="s">
        <v>575</v>
      </c>
      <c r="O124" s="16" t="s">
        <v>534</v>
      </c>
      <c r="P124" s="16" t="s">
        <v>535</v>
      </c>
      <c r="Q124" s="16" t="s">
        <v>576</v>
      </c>
      <c r="R124" s="16" t="s">
        <v>33</v>
      </c>
      <c r="S124" s="16" t="s">
        <v>583</v>
      </c>
      <c r="T124" s="16" t="s">
        <v>44</v>
      </c>
      <c r="U124" s="16" t="s">
        <v>152</v>
      </c>
      <c r="V124" s="21">
        <v>2150000</v>
      </c>
      <c r="W124" s="21">
        <f>V124*X124</f>
        <v>15050000</v>
      </c>
      <c r="X124" s="16">
        <v>7</v>
      </c>
      <c r="Y124" s="22">
        <v>80111601</v>
      </c>
      <c r="Z124"/>
      <c r="AA124"/>
    </row>
    <row r="125" spans="1:27" x14ac:dyDescent="0.2">
      <c r="A125" s="14">
        <v>125</v>
      </c>
      <c r="B125" s="15" t="s">
        <v>584</v>
      </c>
      <c r="C125" s="16" t="s">
        <v>27</v>
      </c>
      <c r="D125" s="16" t="s">
        <v>585</v>
      </c>
      <c r="E125" s="16" t="s">
        <v>586</v>
      </c>
      <c r="F125" s="17" t="s">
        <v>30</v>
      </c>
      <c r="G125" s="16" t="s">
        <v>30</v>
      </c>
      <c r="H125" s="16">
        <f>Tabla8[[#This Row],[Precio 2026]]/Tabla8[[#This Row],[HONORARIOS 2026]]</f>
        <v>8</v>
      </c>
      <c r="I125" s="16" t="s">
        <v>2399</v>
      </c>
      <c r="J125" s="16" t="s">
        <v>31</v>
      </c>
      <c r="K125" s="20">
        <v>2018011000655</v>
      </c>
      <c r="L125" s="16" t="s">
        <v>528</v>
      </c>
      <c r="M125" s="16" t="s">
        <v>532</v>
      </c>
      <c r="N125" s="16" t="s">
        <v>575</v>
      </c>
      <c r="O125" s="16" t="s">
        <v>534</v>
      </c>
      <c r="P125" s="16" t="s">
        <v>535</v>
      </c>
      <c r="Q125" s="16" t="s">
        <v>576</v>
      </c>
      <c r="R125" s="16" t="s">
        <v>33</v>
      </c>
      <c r="S125" s="16" t="s">
        <v>587</v>
      </c>
      <c r="T125" s="16" t="s">
        <v>44</v>
      </c>
      <c r="U125" s="16" t="s">
        <v>329</v>
      </c>
      <c r="V125" s="21">
        <v>4618314</v>
      </c>
      <c r="W125" s="21">
        <v>36946512</v>
      </c>
      <c r="X125" s="16">
        <v>8</v>
      </c>
      <c r="Y125" s="22">
        <v>80111607</v>
      </c>
      <c r="Z125"/>
      <c r="AA125"/>
    </row>
    <row r="126" spans="1:27" x14ac:dyDescent="0.2">
      <c r="A126" s="14">
        <v>126</v>
      </c>
      <c r="B126" s="15" t="s">
        <v>588</v>
      </c>
      <c r="C126" s="16" t="s">
        <v>27</v>
      </c>
      <c r="D126" s="16" t="s">
        <v>589</v>
      </c>
      <c r="E126" s="16" t="s">
        <v>586</v>
      </c>
      <c r="F126" s="17" t="s">
        <v>30</v>
      </c>
      <c r="G126" s="16" t="s">
        <v>30</v>
      </c>
      <c r="H126" s="16">
        <f>Tabla8[[#This Row],[Precio 2026]]/Tabla8[[#This Row],[HONORARIOS 2026]]</f>
        <v>8</v>
      </c>
      <c r="I126" s="16" t="s">
        <v>2399</v>
      </c>
      <c r="J126" s="16" t="s">
        <v>31</v>
      </c>
      <c r="K126" s="20">
        <v>2018011000655</v>
      </c>
      <c r="L126" s="16" t="s">
        <v>528</v>
      </c>
      <c r="M126" s="16" t="s">
        <v>532</v>
      </c>
      <c r="N126" s="16" t="s">
        <v>575</v>
      </c>
      <c r="O126" s="16" t="s">
        <v>534</v>
      </c>
      <c r="P126" s="16" t="s">
        <v>535</v>
      </c>
      <c r="Q126" s="16" t="s">
        <v>576</v>
      </c>
      <c r="R126" s="16" t="s">
        <v>33</v>
      </c>
      <c r="S126" s="16" t="s">
        <v>590</v>
      </c>
      <c r="T126" s="16" t="s">
        <v>44</v>
      </c>
      <c r="U126" s="16" t="s">
        <v>329</v>
      </c>
      <c r="V126" s="21">
        <v>4618314</v>
      </c>
      <c r="W126" s="21">
        <v>36946512</v>
      </c>
      <c r="X126" s="16">
        <v>8</v>
      </c>
      <c r="Y126" s="22">
        <v>80111607</v>
      </c>
      <c r="Z126"/>
      <c r="AA126"/>
    </row>
    <row r="127" spans="1:27" x14ac:dyDescent="0.2">
      <c r="A127" s="14">
        <v>127</v>
      </c>
      <c r="B127" s="15" t="s">
        <v>591</v>
      </c>
      <c r="C127" s="16" t="s">
        <v>27</v>
      </c>
      <c r="D127" s="16" t="s">
        <v>592</v>
      </c>
      <c r="E127" s="16" t="s">
        <v>593</v>
      </c>
      <c r="F127" s="17" t="s">
        <v>30</v>
      </c>
      <c r="G127" s="16" t="s">
        <v>30</v>
      </c>
      <c r="H127" s="16">
        <f>Tabla8[[#This Row],[Precio 2026]]/Tabla8[[#This Row],[HONORARIOS 2026]]</f>
        <v>8</v>
      </c>
      <c r="I127" s="16" t="s">
        <v>2399</v>
      </c>
      <c r="J127" s="16" t="s">
        <v>31</v>
      </c>
      <c r="K127" s="20">
        <v>2018011000655</v>
      </c>
      <c r="L127" s="16" t="s">
        <v>528</v>
      </c>
      <c r="M127" s="16" t="s">
        <v>532</v>
      </c>
      <c r="N127" s="16" t="s">
        <v>575</v>
      </c>
      <c r="O127" s="16" t="s">
        <v>534</v>
      </c>
      <c r="P127" s="16" t="s">
        <v>535</v>
      </c>
      <c r="Q127" s="16" t="s">
        <v>420</v>
      </c>
      <c r="R127" s="16" t="s">
        <v>33</v>
      </c>
      <c r="S127" s="16" t="s">
        <v>594</v>
      </c>
      <c r="T127" s="16" t="s">
        <v>50</v>
      </c>
      <c r="U127" s="16" t="s">
        <v>108</v>
      </c>
      <c r="V127" s="21">
        <v>6026736</v>
      </c>
      <c r="W127" s="21">
        <v>48213888</v>
      </c>
      <c r="X127" s="16">
        <v>8</v>
      </c>
      <c r="Y127" s="22">
        <v>80111607</v>
      </c>
      <c r="Z127"/>
      <c r="AA127"/>
    </row>
    <row r="128" spans="1:27" x14ac:dyDescent="0.2">
      <c r="A128" s="14">
        <v>128</v>
      </c>
      <c r="B128" s="15" t="s">
        <v>595</v>
      </c>
      <c r="C128" s="16" t="s">
        <v>27</v>
      </c>
      <c r="D128" s="16" t="s">
        <v>596</v>
      </c>
      <c r="E128" s="16" t="s">
        <v>597</v>
      </c>
      <c r="F128" s="17" t="s">
        <v>30</v>
      </c>
      <c r="G128" s="16" t="s">
        <v>30</v>
      </c>
      <c r="H128" s="16">
        <f>Tabla8[[#This Row],[Precio 2026]]/Tabla8[[#This Row],[HONORARIOS 2026]]</f>
        <v>8</v>
      </c>
      <c r="I128" s="16" t="s">
        <v>2399</v>
      </c>
      <c r="J128" s="16" t="s">
        <v>31</v>
      </c>
      <c r="K128" s="20">
        <v>2018011000655</v>
      </c>
      <c r="L128" s="16" t="s">
        <v>528</v>
      </c>
      <c r="M128" s="16" t="s">
        <v>532</v>
      </c>
      <c r="N128" s="16" t="s">
        <v>575</v>
      </c>
      <c r="O128" s="16" t="s">
        <v>534</v>
      </c>
      <c r="P128" s="16" t="s">
        <v>535</v>
      </c>
      <c r="Q128" s="16" t="s">
        <v>576</v>
      </c>
      <c r="R128" s="16" t="s">
        <v>33</v>
      </c>
      <c r="S128" s="16" t="s">
        <v>598</v>
      </c>
      <c r="T128" s="16" t="s">
        <v>50</v>
      </c>
      <c r="U128" s="16" t="s">
        <v>52</v>
      </c>
      <c r="V128" s="21">
        <v>9127448</v>
      </c>
      <c r="W128" s="21">
        <v>73019584</v>
      </c>
      <c r="X128" s="16">
        <v>8</v>
      </c>
      <c r="Y128" s="22">
        <v>80111607</v>
      </c>
      <c r="Z128"/>
      <c r="AA128"/>
    </row>
    <row r="129" spans="1:27" x14ac:dyDescent="0.2">
      <c r="A129" s="14">
        <v>129</v>
      </c>
      <c r="B129" s="15" t="s">
        <v>599</v>
      </c>
      <c r="C129" s="16" t="s">
        <v>27</v>
      </c>
      <c r="D129" s="16" t="s">
        <v>600</v>
      </c>
      <c r="E129" s="16" t="s">
        <v>601</v>
      </c>
      <c r="F129" s="17" t="s">
        <v>30</v>
      </c>
      <c r="G129" s="16" t="s">
        <v>30</v>
      </c>
      <c r="H129" s="16">
        <f>Tabla8[[#This Row],[Precio 2026]]/Tabla8[[#This Row],[HONORARIOS 2026]]</f>
        <v>8</v>
      </c>
      <c r="I129" s="16" t="s">
        <v>2399</v>
      </c>
      <c r="J129" s="16" t="s">
        <v>31</v>
      </c>
      <c r="K129" s="20">
        <v>2018011000655</v>
      </c>
      <c r="L129" s="16" t="s">
        <v>528</v>
      </c>
      <c r="M129" s="16" t="s">
        <v>532</v>
      </c>
      <c r="N129" s="16" t="s">
        <v>575</v>
      </c>
      <c r="O129" s="16" t="s">
        <v>534</v>
      </c>
      <c r="P129" s="16" t="s">
        <v>535</v>
      </c>
      <c r="Q129" s="16" t="s">
        <v>576</v>
      </c>
      <c r="R129" s="16" t="s">
        <v>33</v>
      </c>
      <c r="S129" s="16" t="s">
        <v>602</v>
      </c>
      <c r="T129" s="16" t="s">
        <v>50</v>
      </c>
      <c r="U129" s="16" t="s">
        <v>161</v>
      </c>
      <c r="V129" s="21">
        <v>2434714</v>
      </c>
      <c r="W129" s="21">
        <v>19477712</v>
      </c>
      <c r="X129" s="16">
        <v>8</v>
      </c>
      <c r="Y129" s="22">
        <v>80111601</v>
      </c>
      <c r="Z129"/>
      <c r="AA129"/>
    </row>
    <row r="130" spans="1:27" x14ac:dyDescent="0.2">
      <c r="A130" s="14">
        <v>130</v>
      </c>
      <c r="B130" s="15" t="s">
        <v>604</v>
      </c>
      <c r="C130" s="16" t="s">
        <v>27</v>
      </c>
      <c r="D130" s="16" t="s">
        <v>605</v>
      </c>
      <c r="E130" s="16" t="s">
        <v>606</v>
      </c>
      <c r="F130" s="17" t="s">
        <v>30</v>
      </c>
      <c r="G130" s="16" t="s">
        <v>30</v>
      </c>
      <c r="H130" s="16">
        <f>Tabla8[[#This Row],[Precio 2026]]/Tabla8[[#This Row],[HONORARIOS 2026]]</f>
        <v>8</v>
      </c>
      <c r="I130" s="16" t="s">
        <v>2399</v>
      </c>
      <c r="J130" s="16" t="s">
        <v>31</v>
      </c>
      <c r="K130" s="20">
        <v>2018011000655</v>
      </c>
      <c r="L130" s="16" t="s">
        <v>528</v>
      </c>
      <c r="M130" s="16" t="s">
        <v>532</v>
      </c>
      <c r="N130" s="16" t="s">
        <v>551</v>
      </c>
      <c r="O130" s="16" t="s">
        <v>534</v>
      </c>
      <c r="P130" s="16" t="s">
        <v>535</v>
      </c>
      <c r="Q130" s="16" t="s">
        <v>420</v>
      </c>
      <c r="R130" s="16" t="s">
        <v>33</v>
      </c>
      <c r="S130" s="16" t="s">
        <v>607</v>
      </c>
      <c r="T130" s="16" t="s">
        <v>50</v>
      </c>
      <c r="U130" s="16" t="s">
        <v>329</v>
      </c>
      <c r="V130" s="21">
        <v>4618314</v>
      </c>
      <c r="W130" s="21">
        <v>36946512</v>
      </c>
      <c r="X130" s="16">
        <v>8</v>
      </c>
      <c r="Y130" s="22">
        <v>80111619</v>
      </c>
      <c r="Z130"/>
      <c r="AA130"/>
    </row>
    <row r="131" spans="1:27" x14ac:dyDescent="0.2">
      <c r="A131" s="14">
        <v>131</v>
      </c>
      <c r="B131" s="15" t="s">
        <v>608</v>
      </c>
      <c r="C131" s="16" t="s">
        <v>27</v>
      </c>
      <c r="D131" s="16" t="s">
        <v>609</v>
      </c>
      <c r="E131" s="16" t="s">
        <v>610</v>
      </c>
      <c r="F131" s="17" t="s">
        <v>30</v>
      </c>
      <c r="G131" s="16" t="s">
        <v>30</v>
      </c>
      <c r="H131" s="16">
        <f>Tabla8[[#This Row],[Precio 2026]]/Tabla8[[#This Row],[HONORARIOS 2026]]</f>
        <v>8</v>
      </c>
      <c r="I131" s="16" t="s">
        <v>2399</v>
      </c>
      <c r="J131" s="16" t="s">
        <v>31</v>
      </c>
      <c r="K131" s="20">
        <v>2018011000655</v>
      </c>
      <c r="L131" s="16" t="s">
        <v>528</v>
      </c>
      <c r="M131" s="16" t="s">
        <v>532</v>
      </c>
      <c r="N131" s="16" t="s">
        <v>551</v>
      </c>
      <c r="O131" s="16" t="s">
        <v>534</v>
      </c>
      <c r="P131" s="16" t="s">
        <v>535</v>
      </c>
      <c r="Q131" s="16" t="s">
        <v>420</v>
      </c>
      <c r="R131" s="16" t="s">
        <v>33</v>
      </c>
      <c r="S131" s="16" t="s">
        <v>611</v>
      </c>
      <c r="T131" s="16" t="s">
        <v>74</v>
      </c>
      <c r="U131" s="16" t="s">
        <v>98</v>
      </c>
      <c r="V131" s="21">
        <v>3220810</v>
      </c>
      <c r="W131" s="21">
        <v>25766480</v>
      </c>
      <c r="X131" s="16">
        <v>8</v>
      </c>
      <c r="Y131" s="22">
        <v>80111619</v>
      </c>
      <c r="Z131"/>
      <c r="AA131"/>
    </row>
    <row r="132" spans="1:27" x14ac:dyDescent="0.2">
      <c r="A132" s="14">
        <v>132</v>
      </c>
      <c r="B132" s="15" t="s">
        <v>612</v>
      </c>
      <c r="C132" s="16" t="s">
        <v>27</v>
      </c>
      <c r="D132" s="16" t="s">
        <v>613</v>
      </c>
      <c r="E132" s="16" t="s">
        <v>614</v>
      </c>
      <c r="F132" s="17" t="s">
        <v>30</v>
      </c>
      <c r="G132" s="16" t="s">
        <v>30</v>
      </c>
      <c r="H132" s="16">
        <f>Tabla8[[#This Row],[Precio 2026]]/Tabla8[[#This Row],[HONORARIOS 2026]]</f>
        <v>8</v>
      </c>
      <c r="I132" s="16" t="s">
        <v>2399</v>
      </c>
      <c r="J132" s="16" t="s">
        <v>31</v>
      </c>
      <c r="K132" s="20">
        <v>2018011000655</v>
      </c>
      <c r="L132" s="16" t="s">
        <v>528</v>
      </c>
      <c r="M132" s="16" t="s">
        <v>532</v>
      </c>
      <c r="N132" s="16" t="s">
        <v>551</v>
      </c>
      <c r="O132" s="16" t="s">
        <v>534</v>
      </c>
      <c r="P132" s="16" t="s">
        <v>535</v>
      </c>
      <c r="Q132" s="16" t="s">
        <v>420</v>
      </c>
      <c r="R132" s="16" t="s">
        <v>33</v>
      </c>
      <c r="S132" s="16" t="s">
        <v>615</v>
      </c>
      <c r="T132" s="16" t="s">
        <v>44</v>
      </c>
      <c r="U132" s="16" t="s">
        <v>328</v>
      </c>
      <c r="V132" s="21">
        <v>3864972</v>
      </c>
      <c r="W132" s="21">
        <v>30919776</v>
      </c>
      <c r="X132" s="16">
        <v>8</v>
      </c>
      <c r="Y132" s="22" t="s">
        <v>554</v>
      </c>
      <c r="Z132"/>
      <c r="AA132"/>
    </row>
    <row r="133" spans="1:27" x14ac:dyDescent="0.2">
      <c r="A133" s="14">
        <v>133</v>
      </c>
      <c r="B133" s="15" t="s">
        <v>616</v>
      </c>
      <c r="C133" s="16" t="s">
        <v>27</v>
      </c>
      <c r="D133" s="16" t="s">
        <v>617</v>
      </c>
      <c r="E133" s="16" t="s">
        <v>419</v>
      </c>
      <c r="F133" s="17" t="s">
        <v>30</v>
      </c>
      <c r="G133" s="16" t="s">
        <v>30</v>
      </c>
      <c r="H133" s="16">
        <f>Tabla8[[#This Row],[Precio 2026]]/Tabla8[[#This Row],[HONORARIOS 2026]]</f>
        <v>8</v>
      </c>
      <c r="I133" s="16" t="s">
        <v>2399</v>
      </c>
      <c r="J133" s="16" t="s">
        <v>31</v>
      </c>
      <c r="K133" s="20">
        <v>2018011000655</v>
      </c>
      <c r="L133" s="16" t="s">
        <v>528</v>
      </c>
      <c r="M133" s="16" t="s">
        <v>532</v>
      </c>
      <c r="N133" s="16" t="s">
        <v>551</v>
      </c>
      <c r="O133" s="16" t="s">
        <v>534</v>
      </c>
      <c r="P133" s="16" t="s">
        <v>535</v>
      </c>
      <c r="Q133" s="16" t="s">
        <v>420</v>
      </c>
      <c r="R133" s="16" t="s">
        <v>33</v>
      </c>
      <c r="S133" s="16" t="s">
        <v>618</v>
      </c>
      <c r="T133" s="16" t="s">
        <v>50</v>
      </c>
      <c r="U133" s="16" t="s">
        <v>329</v>
      </c>
      <c r="V133" s="21">
        <v>4618314</v>
      </c>
      <c r="W133" s="21">
        <v>36946512</v>
      </c>
      <c r="X133" s="16">
        <v>8</v>
      </c>
      <c r="Y133" s="22">
        <v>80111607</v>
      </c>
      <c r="Z133"/>
      <c r="AA133"/>
    </row>
    <row r="134" spans="1:27" x14ac:dyDescent="0.2">
      <c r="A134" s="14">
        <v>134</v>
      </c>
      <c r="B134" s="15" t="s">
        <v>619</v>
      </c>
      <c r="C134" s="16" t="s">
        <v>27</v>
      </c>
      <c r="D134" s="16" t="s">
        <v>620</v>
      </c>
      <c r="E134" s="16" t="s">
        <v>621</v>
      </c>
      <c r="F134" s="17" t="s">
        <v>30</v>
      </c>
      <c r="G134" s="16" t="s">
        <v>30</v>
      </c>
      <c r="H134" s="16">
        <f>Tabla8[[#This Row],[Precio 2026]]/Tabla8[[#This Row],[HONORARIOS 2026]]</f>
        <v>8</v>
      </c>
      <c r="I134" s="16" t="s">
        <v>2399</v>
      </c>
      <c r="J134" s="16" t="s">
        <v>31</v>
      </c>
      <c r="K134" s="20">
        <v>2018011000655</v>
      </c>
      <c r="L134" s="16" t="s">
        <v>528</v>
      </c>
      <c r="M134" s="16" t="s">
        <v>532</v>
      </c>
      <c r="N134" s="16" t="s">
        <v>551</v>
      </c>
      <c r="O134" s="16" t="s">
        <v>534</v>
      </c>
      <c r="P134" s="16" t="s">
        <v>535</v>
      </c>
      <c r="Q134" s="16" t="s">
        <v>420</v>
      </c>
      <c r="R134" s="16" t="s">
        <v>33</v>
      </c>
      <c r="S134" s="16" t="s">
        <v>622</v>
      </c>
      <c r="T134" s="16" t="s">
        <v>44</v>
      </c>
      <c r="U134" s="16" t="s">
        <v>337</v>
      </c>
      <c r="V134" s="21">
        <v>6692734</v>
      </c>
      <c r="W134" s="21">
        <v>53541872</v>
      </c>
      <c r="X134" s="16">
        <v>8</v>
      </c>
      <c r="Y134" s="22">
        <v>80111607</v>
      </c>
      <c r="Z134"/>
      <c r="AA134"/>
    </row>
    <row r="135" spans="1:27" x14ac:dyDescent="0.2">
      <c r="A135" s="14">
        <v>135</v>
      </c>
      <c r="B135" s="15" t="s">
        <v>623</v>
      </c>
      <c r="C135" s="16" t="s">
        <v>27</v>
      </c>
      <c r="D135" s="16" t="s">
        <v>624</v>
      </c>
      <c r="E135" s="16" t="s">
        <v>625</v>
      </c>
      <c r="F135" s="17" t="s">
        <v>30</v>
      </c>
      <c r="G135" s="16" t="s">
        <v>30</v>
      </c>
      <c r="H135" s="16">
        <f>Tabla8[[#This Row],[Precio 2026]]/Tabla8[[#This Row],[HONORARIOS 2026]]</f>
        <v>7</v>
      </c>
      <c r="I135" s="16" t="s">
        <v>2399</v>
      </c>
      <c r="J135" s="16" t="s">
        <v>31</v>
      </c>
      <c r="K135" s="20">
        <v>2018011000655</v>
      </c>
      <c r="L135" s="16" t="s">
        <v>528</v>
      </c>
      <c r="M135" s="16" t="s">
        <v>532</v>
      </c>
      <c r="N135" s="16" t="s">
        <v>533</v>
      </c>
      <c r="O135" s="16" t="s">
        <v>534</v>
      </c>
      <c r="P135" s="16" t="s">
        <v>535</v>
      </c>
      <c r="Q135" s="16" t="s">
        <v>626</v>
      </c>
      <c r="R135" s="16" t="s">
        <v>33</v>
      </c>
      <c r="S135" s="16" t="s">
        <v>627</v>
      </c>
      <c r="T135" s="16" t="s">
        <v>44</v>
      </c>
      <c r="U135" s="16" t="s">
        <v>152</v>
      </c>
      <c r="V135" s="21">
        <v>2150000</v>
      </c>
      <c r="W135" s="21">
        <f>V135*X135</f>
        <v>15050000</v>
      </c>
      <c r="X135" s="16">
        <v>7</v>
      </c>
      <c r="Y135" s="22">
        <v>80111601</v>
      </c>
      <c r="Z135"/>
      <c r="AA135"/>
    </row>
    <row r="136" spans="1:27" x14ac:dyDescent="0.2">
      <c r="A136" s="14">
        <v>136</v>
      </c>
      <c r="B136" s="15" t="s">
        <v>628</v>
      </c>
      <c r="C136" s="16" t="s">
        <v>27</v>
      </c>
      <c r="D136" s="16" t="s">
        <v>629</v>
      </c>
      <c r="E136" s="16" t="s">
        <v>630</v>
      </c>
      <c r="F136" s="17" t="s">
        <v>30</v>
      </c>
      <c r="G136" s="16" t="s">
        <v>30</v>
      </c>
      <c r="H136" s="16">
        <f>Tabla8[[#This Row],[Precio 2026]]/Tabla8[[#This Row],[HONORARIOS 2026]]</f>
        <v>8</v>
      </c>
      <c r="I136" s="16" t="s">
        <v>2399</v>
      </c>
      <c r="J136" s="16" t="s">
        <v>31</v>
      </c>
      <c r="K136" s="20">
        <v>2018011000655</v>
      </c>
      <c r="L136" s="16" t="s">
        <v>528</v>
      </c>
      <c r="M136" s="16" t="s">
        <v>532</v>
      </c>
      <c r="N136" s="16" t="s">
        <v>533</v>
      </c>
      <c r="O136" s="16" t="s">
        <v>534</v>
      </c>
      <c r="P136" s="16" t="s">
        <v>535</v>
      </c>
      <c r="Q136" s="16" t="s">
        <v>626</v>
      </c>
      <c r="R136" s="16" t="s">
        <v>33</v>
      </c>
      <c r="S136" s="16" t="s">
        <v>631</v>
      </c>
      <c r="T136" s="16" t="s">
        <v>50</v>
      </c>
      <c r="U136" s="16" t="s">
        <v>108</v>
      </c>
      <c r="V136" s="21">
        <v>6026736</v>
      </c>
      <c r="W136" s="21">
        <v>48213888</v>
      </c>
      <c r="X136" s="16">
        <v>8</v>
      </c>
      <c r="Y136" s="22">
        <v>80111607</v>
      </c>
      <c r="Z136"/>
      <c r="AA136"/>
    </row>
    <row r="137" spans="1:27" x14ac:dyDescent="0.2">
      <c r="A137" s="14">
        <v>137</v>
      </c>
      <c r="B137" s="15" t="s">
        <v>632</v>
      </c>
      <c r="C137" s="16" t="s">
        <v>27</v>
      </c>
      <c r="D137" s="16" t="s">
        <v>633</v>
      </c>
      <c r="E137" s="16" t="s">
        <v>634</v>
      </c>
      <c r="F137" s="17" t="s">
        <v>30</v>
      </c>
      <c r="G137" s="16" t="s">
        <v>30</v>
      </c>
      <c r="H137" s="16">
        <f>Tabla8[[#This Row],[Precio 2026]]/Tabla8[[#This Row],[HONORARIOS 2026]]</f>
        <v>8</v>
      </c>
      <c r="I137" s="16" t="s">
        <v>2399</v>
      </c>
      <c r="J137" s="16" t="s">
        <v>31</v>
      </c>
      <c r="K137" s="20">
        <v>2018011000655</v>
      </c>
      <c r="L137" s="16" t="s">
        <v>528</v>
      </c>
      <c r="M137" s="16" t="s">
        <v>532</v>
      </c>
      <c r="N137" s="16" t="s">
        <v>533</v>
      </c>
      <c r="O137" s="16" t="s">
        <v>534</v>
      </c>
      <c r="P137" s="16" t="s">
        <v>535</v>
      </c>
      <c r="Q137" s="16" t="s">
        <v>626</v>
      </c>
      <c r="R137" s="16" t="s">
        <v>33</v>
      </c>
      <c r="S137" s="16" t="s">
        <v>635</v>
      </c>
      <c r="T137" s="16" t="s">
        <v>50</v>
      </c>
      <c r="U137" s="16" t="s">
        <v>108</v>
      </c>
      <c r="V137" s="21">
        <v>6026736</v>
      </c>
      <c r="W137" s="21">
        <v>48213888</v>
      </c>
      <c r="X137" s="16">
        <v>8</v>
      </c>
      <c r="Y137" s="22">
        <v>80111614</v>
      </c>
      <c r="Z137"/>
      <c r="AA137"/>
    </row>
    <row r="138" spans="1:27" x14ac:dyDescent="0.2">
      <c r="A138" s="14">
        <v>138</v>
      </c>
      <c r="B138" s="15" t="s">
        <v>636</v>
      </c>
      <c r="C138" s="16" t="s">
        <v>27</v>
      </c>
      <c r="D138" s="16" t="s">
        <v>637</v>
      </c>
      <c r="E138" s="16" t="s">
        <v>638</v>
      </c>
      <c r="F138" s="17" t="s">
        <v>30</v>
      </c>
      <c r="G138" s="16" t="s">
        <v>30</v>
      </c>
      <c r="H138" s="16">
        <f>Tabla8[[#This Row],[Precio 2026]]/Tabla8[[#This Row],[HONORARIOS 2026]]</f>
        <v>8</v>
      </c>
      <c r="I138" s="16" t="s">
        <v>2399</v>
      </c>
      <c r="J138" s="16" t="s">
        <v>31</v>
      </c>
      <c r="K138" s="20">
        <v>2018011000655</v>
      </c>
      <c r="L138" s="16" t="s">
        <v>528</v>
      </c>
      <c r="M138" s="16" t="s">
        <v>532</v>
      </c>
      <c r="N138" s="16" t="s">
        <v>533</v>
      </c>
      <c r="O138" s="16" t="s">
        <v>534</v>
      </c>
      <c r="P138" s="16" t="s">
        <v>535</v>
      </c>
      <c r="Q138" s="16" t="s">
        <v>626</v>
      </c>
      <c r="R138" s="16" t="s">
        <v>33</v>
      </c>
      <c r="S138" s="16" t="s">
        <v>639</v>
      </c>
      <c r="T138" s="16" t="s">
        <v>44</v>
      </c>
      <c r="U138" s="16" t="s">
        <v>98</v>
      </c>
      <c r="V138" s="21">
        <v>3220810</v>
      </c>
      <c r="W138" s="21">
        <v>25766480</v>
      </c>
      <c r="X138" s="16">
        <v>8</v>
      </c>
      <c r="Y138" s="22">
        <v>80111614</v>
      </c>
      <c r="Z138"/>
      <c r="AA138"/>
    </row>
    <row r="139" spans="1:27" x14ac:dyDescent="0.2">
      <c r="A139" s="14">
        <v>139</v>
      </c>
      <c r="B139" s="15" t="s">
        <v>640</v>
      </c>
      <c r="C139" s="16" t="s">
        <v>27</v>
      </c>
      <c r="D139" s="16" t="s">
        <v>641</v>
      </c>
      <c r="E139" s="16" t="s">
        <v>642</v>
      </c>
      <c r="F139" s="17" t="s">
        <v>30</v>
      </c>
      <c r="G139" s="16" t="s">
        <v>30</v>
      </c>
      <c r="H139" s="16">
        <f>Tabla8[[#This Row],[Precio 2026]]/Tabla8[[#This Row],[HONORARIOS 2026]]</f>
        <v>8</v>
      </c>
      <c r="I139" s="16" t="s">
        <v>2399</v>
      </c>
      <c r="J139" s="16" t="s">
        <v>31</v>
      </c>
      <c r="K139" s="20">
        <v>2018011000655</v>
      </c>
      <c r="L139" s="16" t="s">
        <v>528</v>
      </c>
      <c r="M139" s="16" t="s">
        <v>532</v>
      </c>
      <c r="N139" s="16" t="s">
        <v>533</v>
      </c>
      <c r="O139" s="16" t="s">
        <v>534</v>
      </c>
      <c r="P139" s="16" t="s">
        <v>535</v>
      </c>
      <c r="Q139" s="16" t="s">
        <v>626</v>
      </c>
      <c r="R139" s="16" t="s">
        <v>33</v>
      </c>
      <c r="S139" s="16" t="s">
        <v>643</v>
      </c>
      <c r="T139" s="16" t="s">
        <v>50</v>
      </c>
      <c r="U139" s="16" t="s">
        <v>52</v>
      </c>
      <c r="V139" s="21">
        <v>9127448</v>
      </c>
      <c r="W139" s="21">
        <v>73019584</v>
      </c>
      <c r="X139" s="16">
        <v>8</v>
      </c>
      <c r="Y139" s="22">
        <v>80111614</v>
      </c>
      <c r="Z139"/>
      <c r="AA139"/>
    </row>
    <row r="140" spans="1:27" x14ac:dyDescent="0.2">
      <c r="A140" s="14">
        <v>140</v>
      </c>
      <c r="B140" s="15" t="s">
        <v>644</v>
      </c>
      <c r="C140" s="16" t="s">
        <v>27</v>
      </c>
      <c r="D140" s="16" t="s">
        <v>645</v>
      </c>
      <c r="E140" s="16" t="s">
        <v>646</v>
      </c>
      <c r="F140" s="17" t="s">
        <v>30</v>
      </c>
      <c r="G140" s="16" t="s">
        <v>30</v>
      </c>
      <c r="H140" s="16">
        <f>Tabla8[[#This Row],[Precio 2026]]/Tabla8[[#This Row],[HONORARIOS 2026]]</f>
        <v>8</v>
      </c>
      <c r="I140" s="16" t="s">
        <v>2399</v>
      </c>
      <c r="J140" s="16" t="s">
        <v>31</v>
      </c>
      <c r="K140" s="20">
        <v>2018011000655</v>
      </c>
      <c r="L140" s="16" t="s">
        <v>528</v>
      </c>
      <c r="M140" s="16" t="s">
        <v>532</v>
      </c>
      <c r="N140" s="16" t="s">
        <v>551</v>
      </c>
      <c r="O140" s="16" t="s">
        <v>534</v>
      </c>
      <c r="P140" s="16" t="s">
        <v>535</v>
      </c>
      <c r="Q140" s="16" t="s">
        <v>453</v>
      </c>
      <c r="R140" s="16" t="s">
        <v>33</v>
      </c>
      <c r="S140" s="16" t="s">
        <v>647</v>
      </c>
      <c r="T140" s="16" t="s">
        <v>74</v>
      </c>
      <c r="U140" s="16" t="s">
        <v>337</v>
      </c>
      <c r="V140" s="21">
        <v>6692734</v>
      </c>
      <c r="W140" s="21">
        <v>53541872</v>
      </c>
      <c r="X140" s="16">
        <v>8</v>
      </c>
      <c r="Y140" s="22" t="s">
        <v>648</v>
      </c>
      <c r="Z140"/>
      <c r="AA140"/>
    </row>
    <row r="141" spans="1:27" x14ac:dyDescent="0.2">
      <c r="A141" s="14">
        <v>141</v>
      </c>
      <c r="B141" s="15" t="s">
        <v>649</v>
      </c>
      <c r="C141" s="16" t="s">
        <v>27</v>
      </c>
      <c r="D141" s="16" t="s">
        <v>650</v>
      </c>
      <c r="E141" s="16" t="s">
        <v>646</v>
      </c>
      <c r="F141" s="17" t="s">
        <v>30</v>
      </c>
      <c r="G141" s="16" t="s">
        <v>30</v>
      </c>
      <c r="H141" s="16">
        <f>Tabla8[[#This Row],[Precio 2026]]/Tabla8[[#This Row],[HONORARIOS 2026]]</f>
        <v>8</v>
      </c>
      <c r="I141" s="16" t="s">
        <v>2399</v>
      </c>
      <c r="J141" s="16" t="s">
        <v>31</v>
      </c>
      <c r="K141" s="20">
        <v>2018011000655</v>
      </c>
      <c r="L141" s="16" t="s">
        <v>528</v>
      </c>
      <c r="M141" s="16" t="s">
        <v>532</v>
      </c>
      <c r="N141" s="16" t="s">
        <v>551</v>
      </c>
      <c r="O141" s="16" t="s">
        <v>534</v>
      </c>
      <c r="P141" s="16" t="s">
        <v>535</v>
      </c>
      <c r="Q141" s="16" t="s">
        <v>453</v>
      </c>
      <c r="R141" s="16" t="s">
        <v>33</v>
      </c>
      <c r="S141" s="16" t="s">
        <v>651</v>
      </c>
      <c r="T141" s="16" t="s">
        <v>74</v>
      </c>
      <c r="U141" s="16" t="s">
        <v>337</v>
      </c>
      <c r="V141" s="21">
        <v>6692734</v>
      </c>
      <c r="W141" s="21">
        <v>53541872</v>
      </c>
      <c r="X141" s="16">
        <v>8</v>
      </c>
      <c r="Y141" s="22" t="s">
        <v>648</v>
      </c>
      <c r="Z141"/>
      <c r="AA141"/>
    </row>
    <row r="142" spans="1:27" x14ac:dyDescent="0.2">
      <c r="A142" s="14">
        <v>142</v>
      </c>
      <c r="B142" s="15" t="s">
        <v>652</v>
      </c>
      <c r="C142" s="16" t="s">
        <v>27</v>
      </c>
      <c r="D142" s="16" t="s">
        <v>653</v>
      </c>
      <c r="E142" s="16" t="s">
        <v>646</v>
      </c>
      <c r="F142" s="17" t="s">
        <v>30</v>
      </c>
      <c r="G142" s="16" t="s">
        <v>30</v>
      </c>
      <c r="H142" s="16">
        <f>Tabla8[[#This Row],[Precio 2026]]/Tabla8[[#This Row],[HONORARIOS 2026]]</f>
        <v>8</v>
      </c>
      <c r="I142" s="16" t="s">
        <v>2399</v>
      </c>
      <c r="J142" s="16" t="s">
        <v>31</v>
      </c>
      <c r="K142" s="20">
        <v>2018011000655</v>
      </c>
      <c r="L142" s="16" t="s">
        <v>528</v>
      </c>
      <c r="M142" s="16" t="s">
        <v>532</v>
      </c>
      <c r="N142" s="16" t="s">
        <v>551</v>
      </c>
      <c r="O142" s="16" t="s">
        <v>534</v>
      </c>
      <c r="P142" s="16" t="s">
        <v>535</v>
      </c>
      <c r="Q142" s="16" t="s">
        <v>453</v>
      </c>
      <c r="R142" s="16" t="s">
        <v>33</v>
      </c>
      <c r="S142" s="16" t="s">
        <v>654</v>
      </c>
      <c r="T142" s="16" t="s">
        <v>74</v>
      </c>
      <c r="U142" s="16" t="s">
        <v>337</v>
      </c>
      <c r="V142" s="21">
        <v>6692734</v>
      </c>
      <c r="W142" s="21">
        <v>53541872</v>
      </c>
      <c r="X142" s="16">
        <v>8</v>
      </c>
      <c r="Y142" s="22" t="s">
        <v>648</v>
      </c>
      <c r="Z142"/>
      <c r="AA142"/>
    </row>
    <row r="143" spans="1:27" x14ac:dyDescent="0.2">
      <c r="A143" s="14">
        <v>143</v>
      </c>
      <c r="B143" s="15" t="s">
        <v>655</v>
      </c>
      <c r="C143" s="16" t="s">
        <v>27</v>
      </c>
      <c r="D143" s="16" t="s">
        <v>656</v>
      </c>
      <c r="E143" s="16" t="s">
        <v>657</v>
      </c>
      <c r="F143" s="17" t="s">
        <v>30</v>
      </c>
      <c r="G143" s="16" t="s">
        <v>30</v>
      </c>
      <c r="H143" s="16">
        <f>Tabla8[[#This Row],[Precio 2026]]/Tabla8[[#This Row],[HONORARIOS 2026]]</f>
        <v>8</v>
      </c>
      <c r="I143" s="16" t="s">
        <v>2399</v>
      </c>
      <c r="J143" s="16" t="s">
        <v>31</v>
      </c>
      <c r="K143" s="20">
        <v>2018011000655</v>
      </c>
      <c r="L143" s="16" t="s">
        <v>528</v>
      </c>
      <c r="M143" s="16" t="s">
        <v>532</v>
      </c>
      <c r="N143" s="16" t="s">
        <v>551</v>
      </c>
      <c r="O143" s="16" t="s">
        <v>534</v>
      </c>
      <c r="P143" s="16" t="s">
        <v>535</v>
      </c>
      <c r="Q143" s="16" t="s">
        <v>453</v>
      </c>
      <c r="R143" s="16" t="s">
        <v>33</v>
      </c>
      <c r="S143" s="16" t="s">
        <v>658</v>
      </c>
      <c r="T143" s="16" t="s">
        <v>74</v>
      </c>
      <c r="U143" s="16" t="s">
        <v>52</v>
      </c>
      <c r="V143" s="21">
        <v>9127448</v>
      </c>
      <c r="W143" s="21">
        <v>73019584</v>
      </c>
      <c r="X143" s="16">
        <v>8</v>
      </c>
      <c r="Y143" s="22" t="s">
        <v>648</v>
      </c>
      <c r="Z143"/>
      <c r="AA143"/>
    </row>
    <row r="144" spans="1:27" x14ac:dyDescent="0.2">
      <c r="A144" s="14">
        <v>144</v>
      </c>
      <c r="B144" s="15" t="s">
        <v>659</v>
      </c>
      <c r="C144" s="16" t="s">
        <v>27</v>
      </c>
      <c r="D144" s="16" t="s">
        <v>660</v>
      </c>
      <c r="E144" s="16" t="s">
        <v>661</v>
      </c>
      <c r="F144" s="17" t="s">
        <v>30</v>
      </c>
      <c r="G144" s="16" t="s">
        <v>30</v>
      </c>
      <c r="H144" s="16">
        <f>Tabla8[[#This Row],[Precio 2026]]/Tabla8[[#This Row],[HONORARIOS 2026]]</f>
        <v>8</v>
      </c>
      <c r="I144" s="16" t="s">
        <v>2399</v>
      </c>
      <c r="J144" s="16" t="s">
        <v>31</v>
      </c>
      <c r="K144" s="20">
        <v>2018011000655</v>
      </c>
      <c r="L144" s="16" t="s">
        <v>528</v>
      </c>
      <c r="M144" s="16" t="s">
        <v>532</v>
      </c>
      <c r="N144" s="16" t="s">
        <v>551</v>
      </c>
      <c r="O144" s="16" t="s">
        <v>534</v>
      </c>
      <c r="P144" s="16" t="s">
        <v>535</v>
      </c>
      <c r="Q144" s="16" t="s">
        <v>453</v>
      </c>
      <c r="R144" s="16" t="s">
        <v>33</v>
      </c>
      <c r="S144" s="16" t="s">
        <v>662</v>
      </c>
      <c r="T144" s="16" t="s">
        <v>44</v>
      </c>
      <c r="U144" s="16" t="s">
        <v>519</v>
      </c>
      <c r="V144" s="21">
        <v>4148840</v>
      </c>
      <c r="W144" s="21">
        <v>33190720</v>
      </c>
      <c r="X144" s="16">
        <v>8</v>
      </c>
      <c r="Y144" s="22" t="s">
        <v>648</v>
      </c>
      <c r="Z144"/>
      <c r="AA144"/>
    </row>
    <row r="145" spans="1:27" x14ac:dyDescent="0.2">
      <c r="A145" s="14">
        <v>145</v>
      </c>
      <c r="B145" s="15" t="s">
        <v>663</v>
      </c>
      <c r="C145" s="16" t="s">
        <v>27</v>
      </c>
      <c r="D145" s="16" t="s">
        <v>664</v>
      </c>
      <c r="E145" s="16" t="s">
        <v>661</v>
      </c>
      <c r="F145" s="17" t="s">
        <v>30</v>
      </c>
      <c r="G145" s="16" t="s">
        <v>30</v>
      </c>
      <c r="H145" s="16">
        <f>Tabla8[[#This Row],[Precio 2026]]/Tabla8[[#This Row],[HONORARIOS 2026]]</f>
        <v>8</v>
      </c>
      <c r="I145" s="16" t="s">
        <v>2399</v>
      </c>
      <c r="J145" s="16" t="s">
        <v>31</v>
      </c>
      <c r="K145" s="20">
        <v>2018011000655</v>
      </c>
      <c r="L145" s="16" t="s">
        <v>528</v>
      </c>
      <c r="M145" s="16" t="s">
        <v>532</v>
      </c>
      <c r="N145" s="16" t="s">
        <v>551</v>
      </c>
      <c r="O145" s="16" t="s">
        <v>534</v>
      </c>
      <c r="P145" s="16" t="s">
        <v>535</v>
      </c>
      <c r="Q145" s="16" t="s">
        <v>453</v>
      </c>
      <c r="R145" s="16" t="s">
        <v>33</v>
      </c>
      <c r="S145" s="16" t="s">
        <v>665</v>
      </c>
      <c r="T145" s="16" t="s">
        <v>50</v>
      </c>
      <c r="U145" s="16" t="s">
        <v>519</v>
      </c>
      <c r="V145" s="21">
        <v>4148840</v>
      </c>
      <c r="W145" s="21">
        <v>33190720</v>
      </c>
      <c r="X145" s="16">
        <v>8</v>
      </c>
      <c r="Y145" s="22" t="s">
        <v>648</v>
      </c>
      <c r="Z145"/>
      <c r="AA145"/>
    </row>
    <row r="146" spans="1:27" x14ac:dyDescent="0.2">
      <c r="A146" s="14">
        <v>146</v>
      </c>
      <c r="B146" s="15" t="s">
        <v>666</v>
      </c>
      <c r="C146" s="16" t="s">
        <v>27</v>
      </c>
      <c r="D146" s="16" t="s">
        <v>667</v>
      </c>
      <c r="E146" s="16" t="s">
        <v>661</v>
      </c>
      <c r="F146" s="17" t="s">
        <v>30</v>
      </c>
      <c r="G146" s="16" t="s">
        <v>30</v>
      </c>
      <c r="H146" s="16">
        <f>Tabla8[[#This Row],[Precio 2026]]/Tabla8[[#This Row],[HONORARIOS 2026]]</f>
        <v>8</v>
      </c>
      <c r="I146" s="16" t="s">
        <v>2399</v>
      </c>
      <c r="J146" s="16" t="s">
        <v>31</v>
      </c>
      <c r="K146" s="20">
        <v>2018011000655</v>
      </c>
      <c r="L146" s="16" t="s">
        <v>528</v>
      </c>
      <c r="M146" s="16" t="s">
        <v>532</v>
      </c>
      <c r="N146" s="16" t="s">
        <v>551</v>
      </c>
      <c r="O146" s="16" t="s">
        <v>534</v>
      </c>
      <c r="P146" s="16" t="s">
        <v>535</v>
      </c>
      <c r="Q146" s="16" t="s">
        <v>453</v>
      </c>
      <c r="R146" s="16" t="s">
        <v>33</v>
      </c>
      <c r="S146" s="16" t="s">
        <v>668</v>
      </c>
      <c r="T146" s="16" t="s">
        <v>93</v>
      </c>
      <c r="U146" s="16" t="s">
        <v>519</v>
      </c>
      <c r="V146" s="21">
        <v>4148840</v>
      </c>
      <c r="W146" s="21">
        <v>33190720</v>
      </c>
      <c r="X146" s="16">
        <v>8</v>
      </c>
      <c r="Y146" s="22" t="s">
        <v>648</v>
      </c>
      <c r="Z146"/>
      <c r="AA146"/>
    </row>
    <row r="147" spans="1:27" x14ac:dyDescent="0.2">
      <c r="A147" s="14">
        <v>147</v>
      </c>
      <c r="B147" s="15" t="s">
        <v>669</v>
      </c>
      <c r="C147" s="16" t="s">
        <v>27</v>
      </c>
      <c r="D147" s="16" t="s">
        <v>670</v>
      </c>
      <c r="E147" s="16" t="s">
        <v>661</v>
      </c>
      <c r="F147" s="17" t="s">
        <v>30</v>
      </c>
      <c r="G147" s="16" t="s">
        <v>30</v>
      </c>
      <c r="H147" s="16">
        <f>Tabla8[[#This Row],[Precio 2026]]/Tabla8[[#This Row],[HONORARIOS 2026]]</f>
        <v>8</v>
      </c>
      <c r="I147" s="16" t="s">
        <v>2399</v>
      </c>
      <c r="J147" s="16" t="s">
        <v>31</v>
      </c>
      <c r="K147" s="20">
        <v>2018011000655</v>
      </c>
      <c r="L147" s="16" t="s">
        <v>528</v>
      </c>
      <c r="M147" s="16" t="s">
        <v>532</v>
      </c>
      <c r="N147" s="16" t="s">
        <v>551</v>
      </c>
      <c r="O147" s="16" t="s">
        <v>534</v>
      </c>
      <c r="P147" s="16" t="s">
        <v>535</v>
      </c>
      <c r="Q147" s="16" t="s">
        <v>453</v>
      </c>
      <c r="R147" s="16" t="s">
        <v>33</v>
      </c>
      <c r="S147" s="16" t="s">
        <v>671</v>
      </c>
      <c r="T147" s="16" t="s">
        <v>93</v>
      </c>
      <c r="U147" s="16" t="s">
        <v>519</v>
      </c>
      <c r="V147" s="28">
        <v>4148840</v>
      </c>
      <c r="W147" s="21">
        <v>33190720</v>
      </c>
      <c r="X147" s="16">
        <v>8</v>
      </c>
      <c r="Y147" s="22" t="s">
        <v>648</v>
      </c>
      <c r="Z147"/>
      <c r="AA147"/>
    </row>
    <row r="148" spans="1:27" x14ac:dyDescent="0.2">
      <c r="A148" s="14">
        <v>148</v>
      </c>
      <c r="B148" s="15" t="s">
        <v>672</v>
      </c>
      <c r="C148" s="16" t="s">
        <v>27</v>
      </c>
      <c r="D148" s="16" t="s">
        <v>673</v>
      </c>
      <c r="E148" s="16" t="s">
        <v>674</v>
      </c>
      <c r="F148" s="17" t="s">
        <v>30</v>
      </c>
      <c r="G148" s="16" t="s">
        <v>30</v>
      </c>
      <c r="H148" s="16">
        <f>Tabla8[[#This Row],[Precio 2026]]/Tabla8[[#This Row],[HONORARIOS 2026]]</f>
        <v>8</v>
      </c>
      <c r="I148" s="16" t="s">
        <v>2399</v>
      </c>
      <c r="J148" s="16" t="s">
        <v>31</v>
      </c>
      <c r="K148" s="20">
        <v>2018011000655</v>
      </c>
      <c r="L148" s="16" t="s">
        <v>528</v>
      </c>
      <c r="M148" s="16" t="s">
        <v>532</v>
      </c>
      <c r="N148" s="16" t="s">
        <v>551</v>
      </c>
      <c r="O148" s="16" t="s">
        <v>534</v>
      </c>
      <c r="P148" s="16" t="s">
        <v>535</v>
      </c>
      <c r="Q148" s="16" t="s">
        <v>453</v>
      </c>
      <c r="R148" s="16" t="s">
        <v>33</v>
      </c>
      <c r="S148" s="16" t="s">
        <v>675</v>
      </c>
      <c r="T148" s="16" t="s">
        <v>44</v>
      </c>
      <c r="U148" s="16" t="s">
        <v>82</v>
      </c>
      <c r="V148" s="21">
        <v>4618314</v>
      </c>
      <c r="W148" s="21">
        <v>36946512</v>
      </c>
      <c r="X148" s="16">
        <v>8</v>
      </c>
      <c r="Y148" s="22" t="s">
        <v>648</v>
      </c>
      <c r="Z148"/>
      <c r="AA148"/>
    </row>
    <row r="149" spans="1:27" x14ac:dyDescent="0.2">
      <c r="A149" s="14">
        <v>149</v>
      </c>
      <c r="B149" s="15" t="s">
        <v>676</v>
      </c>
      <c r="C149" s="16" t="s">
        <v>27</v>
      </c>
      <c r="D149" s="16" t="s">
        <v>677</v>
      </c>
      <c r="E149" s="16" t="s">
        <v>674</v>
      </c>
      <c r="F149" s="17" t="s">
        <v>30</v>
      </c>
      <c r="G149" s="16" t="s">
        <v>30</v>
      </c>
      <c r="H149" s="16">
        <f>Tabla8[[#This Row],[Precio 2026]]/Tabla8[[#This Row],[HONORARIOS 2026]]</f>
        <v>5</v>
      </c>
      <c r="I149" s="16" t="s">
        <v>2399</v>
      </c>
      <c r="J149" s="16" t="s">
        <v>31</v>
      </c>
      <c r="K149" s="20">
        <v>2018011000655</v>
      </c>
      <c r="L149" s="16" t="s">
        <v>528</v>
      </c>
      <c r="M149" s="16" t="s">
        <v>532</v>
      </c>
      <c r="N149" s="16" t="s">
        <v>551</v>
      </c>
      <c r="O149" s="16" t="s">
        <v>534</v>
      </c>
      <c r="P149" s="16" t="s">
        <v>535</v>
      </c>
      <c r="Q149" s="16" t="s">
        <v>453</v>
      </c>
      <c r="R149" s="16" t="s">
        <v>33</v>
      </c>
      <c r="S149" s="16" t="s">
        <v>678</v>
      </c>
      <c r="T149" s="16" t="s">
        <v>679</v>
      </c>
      <c r="U149" s="16" t="s">
        <v>82</v>
      </c>
      <c r="V149" s="21">
        <v>4618314</v>
      </c>
      <c r="W149" s="21">
        <f>V149*X149</f>
        <v>23091570</v>
      </c>
      <c r="X149" s="16">
        <v>5</v>
      </c>
      <c r="Y149" s="22" t="s">
        <v>648</v>
      </c>
      <c r="Z149"/>
      <c r="AA149"/>
    </row>
    <row r="150" spans="1:27" x14ac:dyDescent="0.2">
      <c r="A150" s="14">
        <v>150</v>
      </c>
      <c r="B150" s="15" t="s">
        <v>680</v>
      </c>
      <c r="C150" s="16" t="s">
        <v>27</v>
      </c>
      <c r="D150" s="16" t="s">
        <v>681</v>
      </c>
      <c r="E150" s="16" t="s">
        <v>674</v>
      </c>
      <c r="F150" s="17" t="s">
        <v>30</v>
      </c>
      <c r="G150" s="16" t="s">
        <v>30</v>
      </c>
      <c r="H150" s="16">
        <f>Tabla8[[#This Row],[Precio 2026]]/Tabla8[[#This Row],[HONORARIOS 2026]]</f>
        <v>8</v>
      </c>
      <c r="I150" s="16" t="s">
        <v>2399</v>
      </c>
      <c r="J150" s="16" t="s">
        <v>31</v>
      </c>
      <c r="K150" s="20">
        <v>2018011000655</v>
      </c>
      <c r="L150" s="16" t="s">
        <v>528</v>
      </c>
      <c r="M150" s="16" t="s">
        <v>532</v>
      </c>
      <c r="N150" s="16" t="s">
        <v>551</v>
      </c>
      <c r="O150" s="16" t="s">
        <v>534</v>
      </c>
      <c r="P150" s="16" t="s">
        <v>535</v>
      </c>
      <c r="Q150" s="16" t="s">
        <v>453</v>
      </c>
      <c r="R150" s="16" t="s">
        <v>33</v>
      </c>
      <c r="S150" s="16" t="s">
        <v>682</v>
      </c>
      <c r="T150" s="16" t="s">
        <v>74</v>
      </c>
      <c r="U150" s="16" t="s">
        <v>82</v>
      </c>
      <c r="V150" s="21">
        <v>4618314</v>
      </c>
      <c r="W150" s="21">
        <v>36946512</v>
      </c>
      <c r="X150" s="16">
        <v>8</v>
      </c>
      <c r="Y150" s="22" t="s">
        <v>648</v>
      </c>
      <c r="Z150"/>
      <c r="AA150"/>
    </row>
    <row r="151" spans="1:27" x14ac:dyDescent="0.2">
      <c r="A151" s="14">
        <v>151</v>
      </c>
      <c r="B151" s="15" t="s">
        <v>683</v>
      </c>
      <c r="C151" s="16" t="s">
        <v>27</v>
      </c>
      <c r="D151" s="16" t="s">
        <v>684</v>
      </c>
      <c r="E151" s="16" t="s">
        <v>674</v>
      </c>
      <c r="F151" s="17" t="s">
        <v>30</v>
      </c>
      <c r="G151" s="16" t="s">
        <v>30</v>
      </c>
      <c r="H151" s="16">
        <f>Tabla8[[#This Row],[Precio 2026]]/Tabla8[[#This Row],[HONORARIOS 2026]]</f>
        <v>8</v>
      </c>
      <c r="I151" s="16" t="s">
        <v>2399</v>
      </c>
      <c r="J151" s="16" t="s">
        <v>31</v>
      </c>
      <c r="K151" s="20">
        <v>2018011000655</v>
      </c>
      <c r="L151" s="16" t="s">
        <v>528</v>
      </c>
      <c r="M151" s="16" t="s">
        <v>532</v>
      </c>
      <c r="N151" s="16" t="s">
        <v>551</v>
      </c>
      <c r="O151" s="16" t="s">
        <v>534</v>
      </c>
      <c r="P151" s="16" t="s">
        <v>535</v>
      </c>
      <c r="Q151" s="16" t="s">
        <v>453</v>
      </c>
      <c r="R151" s="16" t="s">
        <v>33</v>
      </c>
      <c r="S151" s="16" t="s">
        <v>685</v>
      </c>
      <c r="T151" s="16" t="s">
        <v>74</v>
      </c>
      <c r="U151" s="16" t="s">
        <v>82</v>
      </c>
      <c r="V151" s="21">
        <v>4618314</v>
      </c>
      <c r="W151" s="21">
        <v>36946512</v>
      </c>
      <c r="X151" s="16">
        <v>8</v>
      </c>
      <c r="Y151" s="22" t="s">
        <v>648</v>
      </c>
      <c r="Z151"/>
      <c r="AA151"/>
    </row>
    <row r="152" spans="1:27" x14ac:dyDescent="0.2">
      <c r="A152" s="14">
        <v>152</v>
      </c>
      <c r="B152" s="15" t="s">
        <v>686</v>
      </c>
      <c r="C152" s="16" t="s">
        <v>27</v>
      </c>
      <c r="D152" s="16" t="s">
        <v>687</v>
      </c>
      <c r="E152" s="16" t="s">
        <v>674</v>
      </c>
      <c r="F152" s="17" t="s">
        <v>30</v>
      </c>
      <c r="G152" s="16" t="s">
        <v>30</v>
      </c>
      <c r="H152" s="16">
        <f>Tabla8[[#This Row],[Precio 2026]]/Tabla8[[#This Row],[HONORARIOS 2026]]</f>
        <v>8</v>
      </c>
      <c r="I152" s="16" t="s">
        <v>2399</v>
      </c>
      <c r="J152" s="16" t="s">
        <v>31</v>
      </c>
      <c r="K152" s="20">
        <v>2018011000655</v>
      </c>
      <c r="L152" s="16" t="s">
        <v>528</v>
      </c>
      <c r="M152" s="16" t="s">
        <v>532</v>
      </c>
      <c r="N152" s="16" t="s">
        <v>551</v>
      </c>
      <c r="O152" s="16" t="s">
        <v>534</v>
      </c>
      <c r="P152" s="16" t="s">
        <v>535</v>
      </c>
      <c r="Q152" s="16" t="s">
        <v>453</v>
      </c>
      <c r="R152" s="16" t="s">
        <v>33</v>
      </c>
      <c r="S152" s="16" t="s">
        <v>688</v>
      </c>
      <c r="T152" s="16" t="s">
        <v>44</v>
      </c>
      <c r="U152" s="16" t="s">
        <v>82</v>
      </c>
      <c r="V152" s="21">
        <v>4618314</v>
      </c>
      <c r="W152" s="21">
        <v>36946512</v>
      </c>
      <c r="X152" s="16">
        <v>8</v>
      </c>
      <c r="Y152" s="22" t="s">
        <v>648</v>
      </c>
      <c r="Z152"/>
      <c r="AA152"/>
    </row>
    <row r="153" spans="1:27" x14ac:dyDescent="0.2">
      <c r="A153" s="14">
        <v>153</v>
      </c>
      <c r="B153" s="15" t="s">
        <v>689</v>
      </c>
      <c r="C153" s="16" t="s">
        <v>27</v>
      </c>
      <c r="D153" s="16" t="s">
        <v>690</v>
      </c>
      <c r="E153" s="16" t="s">
        <v>674</v>
      </c>
      <c r="F153" s="17" t="s">
        <v>30</v>
      </c>
      <c r="G153" s="16" t="s">
        <v>30</v>
      </c>
      <c r="H153" s="16">
        <f>Tabla8[[#This Row],[Precio 2026]]/Tabla8[[#This Row],[HONORARIOS 2026]]</f>
        <v>8</v>
      </c>
      <c r="I153" s="16" t="s">
        <v>2399</v>
      </c>
      <c r="J153" s="16" t="s">
        <v>31</v>
      </c>
      <c r="K153" s="20">
        <v>2018011000655</v>
      </c>
      <c r="L153" s="16" t="s">
        <v>528</v>
      </c>
      <c r="M153" s="16" t="s">
        <v>532</v>
      </c>
      <c r="N153" s="16" t="s">
        <v>551</v>
      </c>
      <c r="O153" s="16" t="s">
        <v>534</v>
      </c>
      <c r="P153" s="16" t="s">
        <v>535</v>
      </c>
      <c r="Q153" s="16" t="s">
        <v>453</v>
      </c>
      <c r="R153" s="16" t="s">
        <v>33</v>
      </c>
      <c r="S153" s="16" t="s">
        <v>691</v>
      </c>
      <c r="T153" s="16" t="s">
        <v>44</v>
      </c>
      <c r="U153" s="16" t="s">
        <v>82</v>
      </c>
      <c r="V153" s="21">
        <v>4618314</v>
      </c>
      <c r="W153" s="21">
        <v>36946512</v>
      </c>
      <c r="X153" s="16">
        <v>8</v>
      </c>
      <c r="Y153" s="22" t="s">
        <v>648</v>
      </c>
      <c r="Z153"/>
      <c r="AA153"/>
    </row>
    <row r="154" spans="1:27" x14ac:dyDescent="0.2">
      <c r="A154" s="14">
        <v>154</v>
      </c>
      <c r="B154" s="15" t="s">
        <v>692</v>
      </c>
      <c r="C154" s="16" t="s">
        <v>27</v>
      </c>
      <c r="D154" s="16" t="s">
        <v>693</v>
      </c>
      <c r="E154" s="16" t="s">
        <v>674</v>
      </c>
      <c r="F154" s="17" t="s">
        <v>30</v>
      </c>
      <c r="G154" s="16" t="s">
        <v>30</v>
      </c>
      <c r="H154" s="16">
        <f>Tabla8[[#This Row],[Precio 2026]]/Tabla8[[#This Row],[HONORARIOS 2026]]</f>
        <v>8</v>
      </c>
      <c r="I154" s="16" t="s">
        <v>2399</v>
      </c>
      <c r="J154" s="16" t="s">
        <v>31</v>
      </c>
      <c r="K154" s="20">
        <v>2018011000655</v>
      </c>
      <c r="L154" s="16" t="s">
        <v>528</v>
      </c>
      <c r="M154" s="16" t="s">
        <v>532</v>
      </c>
      <c r="N154" s="16" t="s">
        <v>551</v>
      </c>
      <c r="O154" s="16" t="s">
        <v>534</v>
      </c>
      <c r="P154" s="16" t="s">
        <v>535</v>
      </c>
      <c r="Q154" s="16" t="s">
        <v>453</v>
      </c>
      <c r="R154" s="16" t="s">
        <v>33</v>
      </c>
      <c r="S154" s="16" t="s">
        <v>694</v>
      </c>
      <c r="T154" s="16" t="s">
        <v>74</v>
      </c>
      <c r="U154" s="16" t="s">
        <v>82</v>
      </c>
      <c r="V154" s="21">
        <v>4618314</v>
      </c>
      <c r="W154" s="21">
        <v>36946512</v>
      </c>
      <c r="X154" s="16">
        <v>8</v>
      </c>
      <c r="Y154" s="22" t="s">
        <v>648</v>
      </c>
      <c r="Z154"/>
      <c r="AA154"/>
    </row>
    <row r="155" spans="1:27" x14ac:dyDescent="0.2">
      <c r="A155" s="14">
        <v>155</v>
      </c>
      <c r="B155" s="15" t="s">
        <v>695</v>
      </c>
      <c r="C155" s="16" t="s">
        <v>27</v>
      </c>
      <c r="D155" s="16" t="s">
        <v>696</v>
      </c>
      <c r="E155" s="16" t="s">
        <v>674</v>
      </c>
      <c r="F155" s="17" t="s">
        <v>30</v>
      </c>
      <c r="G155" s="16" t="s">
        <v>30</v>
      </c>
      <c r="H155" s="16">
        <f>Tabla8[[#This Row],[Precio 2026]]/Tabla8[[#This Row],[HONORARIOS 2026]]</f>
        <v>8</v>
      </c>
      <c r="I155" s="16" t="s">
        <v>2399</v>
      </c>
      <c r="J155" s="16" t="s">
        <v>31</v>
      </c>
      <c r="K155" s="20">
        <v>2018011000655</v>
      </c>
      <c r="L155" s="16" t="s">
        <v>528</v>
      </c>
      <c r="M155" s="16" t="s">
        <v>532</v>
      </c>
      <c r="N155" s="16" t="s">
        <v>551</v>
      </c>
      <c r="O155" s="16" t="s">
        <v>534</v>
      </c>
      <c r="P155" s="16" t="s">
        <v>535</v>
      </c>
      <c r="Q155" s="16" t="s">
        <v>453</v>
      </c>
      <c r="R155" s="16" t="s">
        <v>33</v>
      </c>
      <c r="S155" s="16" t="s">
        <v>697</v>
      </c>
      <c r="T155" s="16" t="s">
        <v>74</v>
      </c>
      <c r="U155" s="16" t="s">
        <v>82</v>
      </c>
      <c r="V155" s="21">
        <v>4618314</v>
      </c>
      <c r="W155" s="21">
        <v>36946512</v>
      </c>
      <c r="X155" s="16">
        <v>8</v>
      </c>
      <c r="Y155" s="22" t="s">
        <v>648</v>
      </c>
      <c r="Z155"/>
      <c r="AA155"/>
    </row>
    <row r="156" spans="1:27" x14ac:dyDescent="0.2">
      <c r="A156" s="14">
        <v>156</v>
      </c>
      <c r="B156" s="15" t="s">
        <v>698</v>
      </c>
      <c r="C156" s="16" t="s">
        <v>27</v>
      </c>
      <c r="D156" s="16" t="s">
        <v>699</v>
      </c>
      <c r="E156" s="16" t="s">
        <v>674</v>
      </c>
      <c r="F156" s="17" t="s">
        <v>30</v>
      </c>
      <c r="G156" s="16" t="s">
        <v>30</v>
      </c>
      <c r="H156" s="16">
        <f>Tabla8[[#This Row],[Precio 2026]]/Tabla8[[#This Row],[HONORARIOS 2026]]</f>
        <v>8</v>
      </c>
      <c r="I156" s="16" t="s">
        <v>2399</v>
      </c>
      <c r="J156" s="16" t="s">
        <v>31</v>
      </c>
      <c r="K156" s="20">
        <v>2018011000655</v>
      </c>
      <c r="L156" s="16" t="s">
        <v>528</v>
      </c>
      <c r="M156" s="16" t="s">
        <v>532</v>
      </c>
      <c r="N156" s="16" t="s">
        <v>551</v>
      </c>
      <c r="O156" s="16" t="s">
        <v>534</v>
      </c>
      <c r="P156" s="16" t="s">
        <v>535</v>
      </c>
      <c r="Q156" s="16" t="s">
        <v>453</v>
      </c>
      <c r="R156" s="16" t="s">
        <v>33</v>
      </c>
      <c r="S156" s="16" t="s">
        <v>700</v>
      </c>
      <c r="T156" s="16" t="s">
        <v>74</v>
      </c>
      <c r="U156" s="16" t="s">
        <v>82</v>
      </c>
      <c r="V156" s="21">
        <v>4618314</v>
      </c>
      <c r="W156" s="21">
        <v>36946512</v>
      </c>
      <c r="X156" s="16">
        <v>8</v>
      </c>
      <c r="Y156" s="22" t="s">
        <v>648</v>
      </c>
      <c r="Z156"/>
      <c r="AA156"/>
    </row>
    <row r="157" spans="1:27" x14ac:dyDescent="0.2">
      <c r="A157" s="14">
        <v>157</v>
      </c>
      <c r="B157" s="15" t="s">
        <v>701</v>
      </c>
      <c r="C157" s="16" t="s">
        <v>27</v>
      </c>
      <c r="D157" s="16" t="s">
        <v>702</v>
      </c>
      <c r="E157" s="16" t="s">
        <v>674</v>
      </c>
      <c r="F157" s="17" t="s">
        <v>30</v>
      </c>
      <c r="G157" s="16" t="s">
        <v>30</v>
      </c>
      <c r="H157" s="16">
        <f>Tabla8[[#This Row],[Precio 2026]]/Tabla8[[#This Row],[HONORARIOS 2026]]</f>
        <v>8</v>
      </c>
      <c r="I157" s="16" t="s">
        <v>2399</v>
      </c>
      <c r="J157" s="16" t="s">
        <v>31</v>
      </c>
      <c r="K157" s="20">
        <v>2018011000655</v>
      </c>
      <c r="L157" s="16" t="s">
        <v>528</v>
      </c>
      <c r="M157" s="16" t="s">
        <v>532</v>
      </c>
      <c r="N157" s="16" t="s">
        <v>551</v>
      </c>
      <c r="O157" s="16" t="s">
        <v>534</v>
      </c>
      <c r="P157" s="16" t="s">
        <v>535</v>
      </c>
      <c r="Q157" s="16" t="s">
        <v>453</v>
      </c>
      <c r="R157" s="16" t="s">
        <v>33</v>
      </c>
      <c r="S157" s="16" t="s">
        <v>703</v>
      </c>
      <c r="T157" s="16" t="s">
        <v>74</v>
      </c>
      <c r="U157" s="16" t="s">
        <v>82</v>
      </c>
      <c r="V157" s="21">
        <v>4618314</v>
      </c>
      <c r="W157" s="21">
        <v>36946512</v>
      </c>
      <c r="X157" s="16">
        <v>8</v>
      </c>
      <c r="Y157" s="22" t="s">
        <v>648</v>
      </c>
      <c r="Z157"/>
      <c r="AA157"/>
    </row>
    <row r="158" spans="1:27" x14ac:dyDescent="0.2">
      <c r="A158" s="14">
        <v>158</v>
      </c>
      <c r="B158" s="15" t="s">
        <v>704</v>
      </c>
      <c r="C158" s="16" t="s">
        <v>27</v>
      </c>
      <c r="D158" s="16" t="s">
        <v>705</v>
      </c>
      <c r="E158" s="16" t="s">
        <v>674</v>
      </c>
      <c r="F158" s="17" t="s">
        <v>30</v>
      </c>
      <c r="G158" s="16" t="s">
        <v>30</v>
      </c>
      <c r="H158" s="16">
        <f>Tabla8[[#This Row],[Precio 2026]]/Tabla8[[#This Row],[HONORARIOS 2026]]</f>
        <v>8</v>
      </c>
      <c r="I158" s="16" t="s">
        <v>2399</v>
      </c>
      <c r="J158" s="16" t="s">
        <v>31</v>
      </c>
      <c r="K158" s="20">
        <v>2018011000655</v>
      </c>
      <c r="L158" s="16" t="s">
        <v>528</v>
      </c>
      <c r="M158" s="16" t="s">
        <v>532</v>
      </c>
      <c r="N158" s="16" t="s">
        <v>551</v>
      </c>
      <c r="O158" s="16" t="s">
        <v>534</v>
      </c>
      <c r="P158" s="16" t="s">
        <v>535</v>
      </c>
      <c r="Q158" s="16" t="s">
        <v>453</v>
      </c>
      <c r="R158" s="16" t="s">
        <v>33</v>
      </c>
      <c r="S158" s="16" t="s">
        <v>706</v>
      </c>
      <c r="T158" s="16" t="s">
        <v>74</v>
      </c>
      <c r="U158" s="16" t="s">
        <v>82</v>
      </c>
      <c r="V158" s="21">
        <v>4618314</v>
      </c>
      <c r="W158" s="21">
        <v>36946512</v>
      </c>
      <c r="X158" s="16">
        <v>8</v>
      </c>
      <c r="Y158" s="22" t="s">
        <v>648</v>
      </c>
      <c r="Z158"/>
      <c r="AA158"/>
    </row>
    <row r="159" spans="1:27" x14ac:dyDescent="0.2">
      <c r="A159" s="14">
        <v>159</v>
      </c>
      <c r="B159" s="15" t="s">
        <v>707</v>
      </c>
      <c r="C159" s="16" t="s">
        <v>27</v>
      </c>
      <c r="D159" s="16" t="s">
        <v>708</v>
      </c>
      <c r="E159" s="16" t="s">
        <v>674</v>
      </c>
      <c r="F159" s="17" t="s">
        <v>30</v>
      </c>
      <c r="G159" s="16" t="s">
        <v>30</v>
      </c>
      <c r="H159" s="16">
        <f>Tabla8[[#This Row],[Precio 2026]]/Tabla8[[#This Row],[HONORARIOS 2026]]</f>
        <v>5</v>
      </c>
      <c r="I159" s="16" t="s">
        <v>2399</v>
      </c>
      <c r="J159" s="16" t="s">
        <v>31</v>
      </c>
      <c r="K159" s="20">
        <v>2018011000655</v>
      </c>
      <c r="L159" s="16" t="s">
        <v>528</v>
      </c>
      <c r="M159" s="16" t="s">
        <v>532</v>
      </c>
      <c r="N159" s="16" t="s">
        <v>551</v>
      </c>
      <c r="O159" s="16" t="s">
        <v>534</v>
      </c>
      <c r="P159" s="16" t="s">
        <v>535</v>
      </c>
      <c r="Q159" s="16" t="s">
        <v>453</v>
      </c>
      <c r="R159" s="16" t="s">
        <v>33</v>
      </c>
      <c r="S159" s="16" t="s">
        <v>709</v>
      </c>
      <c r="T159" s="16" t="s">
        <v>679</v>
      </c>
      <c r="U159" s="16" t="s">
        <v>82</v>
      </c>
      <c r="V159" s="21">
        <v>4618314</v>
      </c>
      <c r="W159" s="21">
        <v>23091570</v>
      </c>
      <c r="X159" s="16">
        <v>5</v>
      </c>
      <c r="Y159" s="22" t="s">
        <v>648</v>
      </c>
      <c r="Z159"/>
      <c r="AA159"/>
    </row>
    <row r="160" spans="1:27" x14ac:dyDescent="0.2">
      <c r="A160" s="14">
        <v>160</v>
      </c>
      <c r="B160" s="15" t="s">
        <v>710</v>
      </c>
      <c r="C160" s="16" t="s">
        <v>27</v>
      </c>
      <c r="D160" s="16" t="s">
        <v>711</v>
      </c>
      <c r="E160" s="16" t="s">
        <v>674</v>
      </c>
      <c r="F160" s="17" t="s">
        <v>30</v>
      </c>
      <c r="G160" s="16" t="s">
        <v>30</v>
      </c>
      <c r="H160" s="16">
        <f>Tabla8[[#This Row],[Precio 2026]]/Tabla8[[#This Row],[HONORARIOS 2026]]</f>
        <v>5</v>
      </c>
      <c r="I160" s="16" t="s">
        <v>2399</v>
      </c>
      <c r="J160" s="16" t="s">
        <v>31</v>
      </c>
      <c r="K160" s="20">
        <v>2018011000655</v>
      </c>
      <c r="L160" s="16" t="s">
        <v>528</v>
      </c>
      <c r="M160" s="16" t="s">
        <v>532</v>
      </c>
      <c r="N160" s="16" t="s">
        <v>551</v>
      </c>
      <c r="O160" s="16" t="s">
        <v>534</v>
      </c>
      <c r="P160" s="16" t="s">
        <v>535</v>
      </c>
      <c r="Q160" s="16" t="s">
        <v>453</v>
      </c>
      <c r="R160" s="16" t="s">
        <v>33</v>
      </c>
      <c r="S160" s="16" t="s">
        <v>712</v>
      </c>
      <c r="T160" s="16" t="s">
        <v>679</v>
      </c>
      <c r="U160" s="16" t="s">
        <v>82</v>
      </c>
      <c r="V160" s="21">
        <v>4618314</v>
      </c>
      <c r="W160" s="21">
        <v>23091570</v>
      </c>
      <c r="X160" s="16">
        <v>5</v>
      </c>
      <c r="Y160" s="22" t="s">
        <v>648</v>
      </c>
      <c r="Z160"/>
      <c r="AA160"/>
    </row>
    <row r="161" spans="1:27" x14ac:dyDescent="0.2">
      <c r="A161" s="14">
        <v>161</v>
      </c>
      <c r="B161" s="15" t="s">
        <v>713</v>
      </c>
      <c r="C161" s="16" t="s">
        <v>27</v>
      </c>
      <c r="D161" s="16" t="s">
        <v>714</v>
      </c>
      <c r="E161" s="16" t="s">
        <v>674</v>
      </c>
      <c r="F161" s="17" t="s">
        <v>30</v>
      </c>
      <c r="G161" s="16" t="s">
        <v>30</v>
      </c>
      <c r="H161" s="16">
        <f>Tabla8[[#This Row],[Precio 2026]]/Tabla8[[#This Row],[HONORARIOS 2026]]</f>
        <v>8</v>
      </c>
      <c r="I161" s="16" t="s">
        <v>2399</v>
      </c>
      <c r="J161" s="16" t="s">
        <v>31</v>
      </c>
      <c r="K161" s="20">
        <v>2018011000655</v>
      </c>
      <c r="L161" s="16" t="s">
        <v>528</v>
      </c>
      <c r="M161" s="16" t="s">
        <v>532</v>
      </c>
      <c r="N161" s="16" t="s">
        <v>551</v>
      </c>
      <c r="O161" s="16" t="s">
        <v>534</v>
      </c>
      <c r="P161" s="16" t="s">
        <v>535</v>
      </c>
      <c r="Q161" s="16" t="s">
        <v>453</v>
      </c>
      <c r="R161" s="16" t="s">
        <v>33</v>
      </c>
      <c r="S161" s="16" t="s">
        <v>715</v>
      </c>
      <c r="T161" s="16" t="s">
        <v>74</v>
      </c>
      <c r="U161" s="16" t="s">
        <v>82</v>
      </c>
      <c r="V161" s="21">
        <v>4618314</v>
      </c>
      <c r="W161" s="21">
        <v>36946512</v>
      </c>
      <c r="X161" s="16">
        <v>8</v>
      </c>
      <c r="Y161" s="22" t="s">
        <v>648</v>
      </c>
      <c r="Z161"/>
      <c r="AA161"/>
    </row>
    <row r="162" spans="1:27" x14ac:dyDescent="0.2">
      <c r="A162" s="14">
        <v>162</v>
      </c>
      <c r="B162" s="15" t="s">
        <v>716</v>
      </c>
      <c r="C162" s="16" t="s">
        <v>27</v>
      </c>
      <c r="D162" s="16" t="s">
        <v>717</v>
      </c>
      <c r="E162" s="16" t="s">
        <v>674</v>
      </c>
      <c r="F162" s="17" t="s">
        <v>30</v>
      </c>
      <c r="G162" s="16" t="s">
        <v>30</v>
      </c>
      <c r="H162" s="16">
        <f>Tabla8[[#This Row],[Precio 2026]]/Tabla8[[#This Row],[HONORARIOS 2026]]</f>
        <v>8</v>
      </c>
      <c r="I162" s="16" t="s">
        <v>2399</v>
      </c>
      <c r="J162" s="16" t="s">
        <v>31</v>
      </c>
      <c r="K162" s="20">
        <v>2018011000655</v>
      </c>
      <c r="L162" s="16" t="s">
        <v>528</v>
      </c>
      <c r="M162" s="16" t="s">
        <v>532</v>
      </c>
      <c r="N162" s="16" t="s">
        <v>551</v>
      </c>
      <c r="O162" s="16" t="s">
        <v>534</v>
      </c>
      <c r="P162" s="16" t="s">
        <v>535</v>
      </c>
      <c r="Q162" s="16" t="s">
        <v>453</v>
      </c>
      <c r="R162" s="16" t="s">
        <v>33</v>
      </c>
      <c r="S162" s="16" t="s">
        <v>718</v>
      </c>
      <c r="T162" s="16" t="s">
        <v>44</v>
      </c>
      <c r="U162" s="16" t="s">
        <v>82</v>
      </c>
      <c r="V162" s="21">
        <v>4618314</v>
      </c>
      <c r="W162" s="21">
        <v>36946512</v>
      </c>
      <c r="X162" s="16">
        <v>8</v>
      </c>
      <c r="Y162" s="22" t="s">
        <v>648</v>
      </c>
      <c r="Z162"/>
      <c r="AA162"/>
    </row>
    <row r="163" spans="1:27" x14ac:dyDescent="0.2">
      <c r="A163" s="14">
        <v>163</v>
      </c>
      <c r="B163" s="15" t="s">
        <v>719</v>
      </c>
      <c r="C163" s="16" t="s">
        <v>27</v>
      </c>
      <c r="D163" s="16" t="s">
        <v>720</v>
      </c>
      <c r="E163" s="16" t="s">
        <v>674</v>
      </c>
      <c r="F163" s="17" t="s">
        <v>30</v>
      </c>
      <c r="G163" s="16" t="s">
        <v>30</v>
      </c>
      <c r="H163" s="16">
        <f>Tabla8[[#This Row],[Precio 2026]]/Tabla8[[#This Row],[HONORARIOS 2026]]</f>
        <v>5</v>
      </c>
      <c r="I163" s="16" t="s">
        <v>2399</v>
      </c>
      <c r="J163" s="16" t="s">
        <v>31</v>
      </c>
      <c r="K163" s="20">
        <v>2018011000655</v>
      </c>
      <c r="L163" s="16" t="s">
        <v>528</v>
      </c>
      <c r="M163" s="16" t="s">
        <v>532</v>
      </c>
      <c r="N163" s="16" t="s">
        <v>551</v>
      </c>
      <c r="O163" s="16" t="s">
        <v>534</v>
      </c>
      <c r="P163" s="16" t="s">
        <v>535</v>
      </c>
      <c r="Q163" s="16" t="s">
        <v>453</v>
      </c>
      <c r="R163" s="16" t="s">
        <v>33</v>
      </c>
      <c r="S163" s="16" t="s">
        <v>721</v>
      </c>
      <c r="T163" s="16" t="s">
        <v>679</v>
      </c>
      <c r="U163" s="16" t="s">
        <v>82</v>
      </c>
      <c r="V163" s="21">
        <v>4618314</v>
      </c>
      <c r="W163" s="21">
        <v>23091570</v>
      </c>
      <c r="X163" s="16">
        <v>5</v>
      </c>
      <c r="Y163" s="22" t="s">
        <v>648</v>
      </c>
      <c r="Z163"/>
      <c r="AA163"/>
    </row>
    <row r="164" spans="1:27" x14ac:dyDescent="0.2">
      <c r="A164" s="14">
        <v>164</v>
      </c>
      <c r="B164" s="15" t="s">
        <v>722</v>
      </c>
      <c r="C164" s="16" t="s">
        <v>27</v>
      </c>
      <c r="D164" s="16" t="s">
        <v>723</v>
      </c>
      <c r="E164" s="16" t="s">
        <v>674</v>
      </c>
      <c r="F164" s="17" t="s">
        <v>30</v>
      </c>
      <c r="G164" s="16" t="s">
        <v>30</v>
      </c>
      <c r="H164" s="16">
        <f>Tabla8[[#This Row],[Precio 2026]]/Tabla8[[#This Row],[HONORARIOS 2026]]</f>
        <v>5</v>
      </c>
      <c r="I164" s="16" t="s">
        <v>2399</v>
      </c>
      <c r="J164" s="16" t="s">
        <v>31</v>
      </c>
      <c r="K164" s="20">
        <v>2018011000655</v>
      </c>
      <c r="L164" s="16" t="s">
        <v>528</v>
      </c>
      <c r="M164" s="16" t="s">
        <v>532</v>
      </c>
      <c r="N164" s="16" t="s">
        <v>551</v>
      </c>
      <c r="O164" s="16" t="s">
        <v>534</v>
      </c>
      <c r="P164" s="16" t="s">
        <v>535</v>
      </c>
      <c r="Q164" s="16" t="s">
        <v>453</v>
      </c>
      <c r="R164" s="16" t="s">
        <v>33</v>
      </c>
      <c r="S164" s="16" t="s">
        <v>724</v>
      </c>
      <c r="T164" s="16" t="s">
        <v>679</v>
      </c>
      <c r="U164" s="16" t="s">
        <v>82</v>
      </c>
      <c r="V164" s="21">
        <v>4618314</v>
      </c>
      <c r="W164" s="21">
        <v>23091570</v>
      </c>
      <c r="X164" s="16">
        <v>5</v>
      </c>
      <c r="Y164" s="22" t="s">
        <v>648</v>
      </c>
      <c r="Z164"/>
      <c r="AA164"/>
    </row>
    <row r="165" spans="1:27" x14ac:dyDescent="0.2">
      <c r="A165" s="14">
        <v>165</v>
      </c>
      <c r="B165" s="15" t="s">
        <v>725</v>
      </c>
      <c r="C165" s="16" t="s">
        <v>27</v>
      </c>
      <c r="D165" s="16" t="s">
        <v>726</v>
      </c>
      <c r="E165" s="16" t="s">
        <v>674</v>
      </c>
      <c r="F165" s="17" t="s">
        <v>30</v>
      </c>
      <c r="G165" s="16" t="s">
        <v>30</v>
      </c>
      <c r="H165" s="16">
        <f>Tabla8[[#This Row],[Precio 2026]]/Tabla8[[#This Row],[HONORARIOS 2026]]</f>
        <v>5</v>
      </c>
      <c r="I165" s="16" t="s">
        <v>2399</v>
      </c>
      <c r="J165" s="16" t="s">
        <v>31</v>
      </c>
      <c r="K165" s="20">
        <v>2018011000655</v>
      </c>
      <c r="L165" s="16" t="s">
        <v>528</v>
      </c>
      <c r="M165" s="16" t="s">
        <v>532</v>
      </c>
      <c r="N165" s="16" t="s">
        <v>551</v>
      </c>
      <c r="O165" s="16" t="s">
        <v>534</v>
      </c>
      <c r="P165" s="16" t="s">
        <v>535</v>
      </c>
      <c r="Q165" s="16" t="s">
        <v>453</v>
      </c>
      <c r="R165" s="16" t="s">
        <v>33</v>
      </c>
      <c r="S165" s="16" t="s">
        <v>727</v>
      </c>
      <c r="T165" s="16" t="s">
        <v>679</v>
      </c>
      <c r="U165" s="16" t="s">
        <v>82</v>
      </c>
      <c r="V165" s="21">
        <v>4618314</v>
      </c>
      <c r="W165" s="21">
        <v>23091570</v>
      </c>
      <c r="X165" s="16">
        <v>5</v>
      </c>
      <c r="Y165" s="22" t="s">
        <v>648</v>
      </c>
      <c r="Z165"/>
      <c r="AA165"/>
    </row>
    <row r="166" spans="1:27" x14ac:dyDescent="0.2">
      <c r="A166" s="14">
        <v>166</v>
      </c>
      <c r="B166" s="15" t="s">
        <v>728</v>
      </c>
      <c r="C166" s="16" t="s">
        <v>27</v>
      </c>
      <c r="D166" s="16" t="s">
        <v>729</v>
      </c>
      <c r="E166" s="16" t="s">
        <v>674</v>
      </c>
      <c r="F166" s="17" t="s">
        <v>30</v>
      </c>
      <c r="G166" s="16" t="s">
        <v>30</v>
      </c>
      <c r="H166" s="16">
        <f>Tabla8[[#This Row],[Precio 2026]]/Tabla8[[#This Row],[HONORARIOS 2026]]</f>
        <v>8</v>
      </c>
      <c r="I166" s="16" t="s">
        <v>2399</v>
      </c>
      <c r="J166" s="16" t="s">
        <v>31</v>
      </c>
      <c r="K166" s="20">
        <v>2018011000655</v>
      </c>
      <c r="L166" s="16" t="s">
        <v>528</v>
      </c>
      <c r="M166" s="16" t="s">
        <v>532</v>
      </c>
      <c r="N166" s="16" t="s">
        <v>551</v>
      </c>
      <c r="O166" s="16" t="s">
        <v>534</v>
      </c>
      <c r="P166" s="16" t="s">
        <v>535</v>
      </c>
      <c r="Q166" s="16" t="s">
        <v>453</v>
      </c>
      <c r="R166" s="16" t="s">
        <v>33</v>
      </c>
      <c r="S166" s="16" t="s">
        <v>730</v>
      </c>
      <c r="T166" s="16" t="s">
        <v>74</v>
      </c>
      <c r="U166" s="16" t="s">
        <v>82</v>
      </c>
      <c r="V166" s="21">
        <v>4618314</v>
      </c>
      <c r="W166" s="21">
        <v>36946512</v>
      </c>
      <c r="X166" s="16">
        <v>8</v>
      </c>
      <c r="Y166" s="22" t="s">
        <v>648</v>
      </c>
      <c r="Z166"/>
      <c r="AA166"/>
    </row>
    <row r="167" spans="1:27" x14ac:dyDescent="0.2">
      <c r="A167" s="14">
        <v>167</v>
      </c>
      <c r="B167" s="15" t="s">
        <v>731</v>
      </c>
      <c r="C167" s="16" t="s">
        <v>27</v>
      </c>
      <c r="D167" s="16" t="s">
        <v>732</v>
      </c>
      <c r="E167" s="16" t="s">
        <v>674</v>
      </c>
      <c r="F167" s="17" t="s">
        <v>30</v>
      </c>
      <c r="G167" s="16" t="s">
        <v>30</v>
      </c>
      <c r="H167" s="16">
        <f>Tabla8[[#This Row],[Precio 2026]]/Tabla8[[#This Row],[HONORARIOS 2026]]</f>
        <v>8</v>
      </c>
      <c r="I167" s="16" t="s">
        <v>2399</v>
      </c>
      <c r="J167" s="16" t="s">
        <v>31</v>
      </c>
      <c r="K167" s="20">
        <v>2018011000655</v>
      </c>
      <c r="L167" s="16" t="s">
        <v>528</v>
      </c>
      <c r="M167" s="16" t="s">
        <v>532</v>
      </c>
      <c r="N167" s="16" t="s">
        <v>551</v>
      </c>
      <c r="O167" s="16" t="s">
        <v>534</v>
      </c>
      <c r="P167" s="16" t="s">
        <v>535</v>
      </c>
      <c r="Q167" s="16" t="s">
        <v>453</v>
      </c>
      <c r="R167" s="16" t="s">
        <v>33</v>
      </c>
      <c r="S167" s="16" t="s">
        <v>733</v>
      </c>
      <c r="T167" s="16" t="s">
        <v>74</v>
      </c>
      <c r="U167" s="16" t="s">
        <v>82</v>
      </c>
      <c r="V167" s="21">
        <v>4618314</v>
      </c>
      <c r="W167" s="21">
        <v>36946512</v>
      </c>
      <c r="X167" s="16">
        <v>8</v>
      </c>
      <c r="Y167" s="22" t="s">
        <v>648</v>
      </c>
      <c r="Z167"/>
      <c r="AA167"/>
    </row>
    <row r="168" spans="1:27" x14ac:dyDescent="0.2">
      <c r="A168" s="14">
        <v>168</v>
      </c>
      <c r="B168" s="15" t="s">
        <v>734</v>
      </c>
      <c r="C168" s="16" t="s">
        <v>27</v>
      </c>
      <c r="D168" s="16" t="s">
        <v>735</v>
      </c>
      <c r="E168" s="16" t="s">
        <v>674</v>
      </c>
      <c r="F168" s="17" t="s">
        <v>30</v>
      </c>
      <c r="G168" s="16" t="s">
        <v>30</v>
      </c>
      <c r="H168" s="16">
        <f>Tabla8[[#This Row],[Precio 2026]]/Tabla8[[#This Row],[HONORARIOS 2026]]</f>
        <v>8</v>
      </c>
      <c r="I168" s="16" t="s">
        <v>2399</v>
      </c>
      <c r="J168" s="16" t="s">
        <v>31</v>
      </c>
      <c r="K168" s="20">
        <v>2018011000655</v>
      </c>
      <c r="L168" s="16" t="s">
        <v>528</v>
      </c>
      <c r="M168" s="16" t="s">
        <v>532</v>
      </c>
      <c r="N168" s="16" t="s">
        <v>551</v>
      </c>
      <c r="O168" s="16" t="s">
        <v>534</v>
      </c>
      <c r="P168" s="16" t="s">
        <v>535</v>
      </c>
      <c r="Q168" s="16" t="s">
        <v>453</v>
      </c>
      <c r="R168" s="16" t="s">
        <v>33</v>
      </c>
      <c r="S168" s="16" t="s">
        <v>736</v>
      </c>
      <c r="T168" s="16" t="s">
        <v>44</v>
      </c>
      <c r="U168" s="16" t="s">
        <v>82</v>
      </c>
      <c r="V168" s="21">
        <v>4618314</v>
      </c>
      <c r="W168" s="21">
        <v>36946512</v>
      </c>
      <c r="X168" s="16">
        <v>8</v>
      </c>
      <c r="Y168" s="22" t="s">
        <v>648</v>
      </c>
      <c r="Z168"/>
      <c r="AA168"/>
    </row>
    <row r="169" spans="1:27" x14ac:dyDescent="0.2">
      <c r="A169" s="14">
        <v>169</v>
      </c>
      <c r="B169" s="15" t="s">
        <v>737</v>
      </c>
      <c r="C169" s="16" t="s">
        <v>27</v>
      </c>
      <c r="D169" s="16" t="s">
        <v>738</v>
      </c>
      <c r="E169" s="16" t="s">
        <v>674</v>
      </c>
      <c r="F169" s="17" t="s">
        <v>30</v>
      </c>
      <c r="G169" s="16" t="s">
        <v>30</v>
      </c>
      <c r="H169" s="16">
        <f>Tabla8[[#This Row],[Precio 2026]]/Tabla8[[#This Row],[HONORARIOS 2026]]</f>
        <v>8</v>
      </c>
      <c r="I169" s="16" t="s">
        <v>2399</v>
      </c>
      <c r="J169" s="16" t="s">
        <v>31</v>
      </c>
      <c r="K169" s="20">
        <v>2018011000655</v>
      </c>
      <c r="L169" s="16" t="s">
        <v>528</v>
      </c>
      <c r="M169" s="16" t="s">
        <v>532</v>
      </c>
      <c r="N169" s="16" t="s">
        <v>551</v>
      </c>
      <c r="O169" s="16" t="s">
        <v>534</v>
      </c>
      <c r="P169" s="16" t="s">
        <v>535</v>
      </c>
      <c r="Q169" s="16" t="s">
        <v>453</v>
      </c>
      <c r="R169" s="16" t="s">
        <v>33</v>
      </c>
      <c r="S169" s="16" t="s">
        <v>739</v>
      </c>
      <c r="T169" s="16" t="s">
        <v>44</v>
      </c>
      <c r="U169" s="16" t="s">
        <v>82</v>
      </c>
      <c r="V169" s="21">
        <v>4618314</v>
      </c>
      <c r="W169" s="21">
        <v>36946512</v>
      </c>
      <c r="X169" s="16">
        <v>8</v>
      </c>
      <c r="Y169" s="22" t="s">
        <v>648</v>
      </c>
      <c r="Z169"/>
      <c r="AA169"/>
    </row>
    <row r="170" spans="1:27" x14ac:dyDescent="0.2">
      <c r="A170" s="14">
        <v>170</v>
      </c>
      <c r="B170" s="15" t="s">
        <v>740</v>
      </c>
      <c r="C170" s="16" t="s">
        <v>27</v>
      </c>
      <c r="D170" s="16" t="s">
        <v>741</v>
      </c>
      <c r="E170" s="16" t="s">
        <v>674</v>
      </c>
      <c r="F170" s="17" t="s">
        <v>30</v>
      </c>
      <c r="G170" s="16" t="s">
        <v>30</v>
      </c>
      <c r="H170" s="16">
        <f>Tabla8[[#This Row],[Precio 2026]]/Tabla8[[#This Row],[HONORARIOS 2026]]</f>
        <v>8</v>
      </c>
      <c r="I170" s="16" t="s">
        <v>2399</v>
      </c>
      <c r="J170" s="16" t="s">
        <v>31</v>
      </c>
      <c r="K170" s="20">
        <v>2018011000655</v>
      </c>
      <c r="L170" s="16" t="s">
        <v>528</v>
      </c>
      <c r="M170" s="16" t="s">
        <v>532</v>
      </c>
      <c r="N170" s="16" t="s">
        <v>551</v>
      </c>
      <c r="O170" s="16" t="s">
        <v>534</v>
      </c>
      <c r="P170" s="16" t="s">
        <v>535</v>
      </c>
      <c r="Q170" s="16" t="s">
        <v>453</v>
      </c>
      <c r="R170" s="16" t="s">
        <v>33</v>
      </c>
      <c r="S170" s="16" t="s">
        <v>742</v>
      </c>
      <c r="T170" s="16" t="s">
        <v>50</v>
      </c>
      <c r="U170" s="16" t="s">
        <v>82</v>
      </c>
      <c r="V170" s="21">
        <v>4618314</v>
      </c>
      <c r="W170" s="21">
        <v>36946512</v>
      </c>
      <c r="X170" s="16">
        <v>8</v>
      </c>
      <c r="Y170" s="22" t="s">
        <v>648</v>
      </c>
      <c r="Z170"/>
      <c r="AA170"/>
    </row>
    <row r="171" spans="1:27" x14ac:dyDescent="0.2">
      <c r="A171" s="14">
        <v>171</v>
      </c>
      <c r="B171" s="15" t="s">
        <v>743</v>
      </c>
      <c r="C171" s="16" t="s">
        <v>27</v>
      </c>
      <c r="D171" s="16" t="s">
        <v>744</v>
      </c>
      <c r="E171" s="16" t="s">
        <v>674</v>
      </c>
      <c r="F171" s="17" t="s">
        <v>30</v>
      </c>
      <c r="G171" s="16" t="s">
        <v>30</v>
      </c>
      <c r="H171" s="16">
        <f>Tabla8[[#This Row],[Precio 2026]]/Tabla8[[#This Row],[HONORARIOS 2026]]</f>
        <v>8</v>
      </c>
      <c r="I171" s="16" t="s">
        <v>2399</v>
      </c>
      <c r="J171" s="16" t="s">
        <v>31</v>
      </c>
      <c r="K171" s="20">
        <v>2018011000655</v>
      </c>
      <c r="L171" s="16" t="s">
        <v>528</v>
      </c>
      <c r="M171" s="16" t="s">
        <v>532</v>
      </c>
      <c r="N171" s="16" t="s">
        <v>551</v>
      </c>
      <c r="O171" s="16" t="s">
        <v>534</v>
      </c>
      <c r="P171" s="16" t="s">
        <v>535</v>
      </c>
      <c r="Q171" s="16" t="s">
        <v>453</v>
      </c>
      <c r="R171" s="16" t="s">
        <v>33</v>
      </c>
      <c r="S171" s="16" t="s">
        <v>745</v>
      </c>
      <c r="T171" s="16" t="s">
        <v>74</v>
      </c>
      <c r="U171" s="16" t="s">
        <v>82</v>
      </c>
      <c r="V171" s="21">
        <v>4618314</v>
      </c>
      <c r="W171" s="21">
        <v>36946512</v>
      </c>
      <c r="X171" s="16">
        <v>8</v>
      </c>
      <c r="Y171" s="22" t="s">
        <v>648</v>
      </c>
      <c r="Z171"/>
      <c r="AA171"/>
    </row>
    <row r="172" spans="1:27" x14ac:dyDescent="0.2">
      <c r="A172" s="14">
        <v>172</v>
      </c>
      <c r="B172" s="15" t="s">
        <v>746</v>
      </c>
      <c r="C172" s="16" t="s">
        <v>27</v>
      </c>
      <c r="D172" s="16" t="s">
        <v>747</v>
      </c>
      <c r="E172" s="16" t="s">
        <v>674</v>
      </c>
      <c r="F172" s="17" t="s">
        <v>30</v>
      </c>
      <c r="G172" s="16" t="s">
        <v>30</v>
      </c>
      <c r="H172" s="16">
        <f>Tabla8[[#This Row],[Precio 2026]]/Tabla8[[#This Row],[HONORARIOS 2026]]</f>
        <v>8</v>
      </c>
      <c r="I172" s="16" t="s">
        <v>2399</v>
      </c>
      <c r="J172" s="16" t="s">
        <v>31</v>
      </c>
      <c r="K172" s="20">
        <v>2018011000655</v>
      </c>
      <c r="L172" s="16" t="s">
        <v>528</v>
      </c>
      <c r="M172" s="16" t="s">
        <v>532</v>
      </c>
      <c r="N172" s="16" t="s">
        <v>551</v>
      </c>
      <c r="O172" s="16" t="s">
        <v>534</v>
      </c>
      <c r="P172" s="16" t="s">
        <v>535</v>
      </c>
      <c r="Q172" s="16" t="s">
        <v>453</v>
      </c>
      <c r="R172" s="16" t="s">
        <v>33</v>
      </c>
      <c r="S172" s="16" t="s">
        <v>748</v>
      </c>
      <c r="T172" s="16" t="s">
        <v>74</v>
      </c>
      <c r="U172" s="16" t="s">
        <v>82</v>
      </c>
      <c r="V172" s="21">
        <v>4618314</v>
      </c>
      <c r="W172" s="21">
        <v>36946512</v>
      </c>
      <c r="X172" s="16">
        <v>8</v>
      </c>
      <c r="Y172" s="22" t="s">
        <v>648</v>
      </c>
      <c r="Z172"/>
      <c r="AA172"/>
    </row>
    <row r="173" spans="1:27" x14ac:dyDescent="0.2">
      <c r="A173" s="14">
        <v>173</v>
      </c>
      <c r="B173" s="15" t="s">
        <v>749</v>
      </c>
      <c r="C173" s="16" t="s">
        <v>27</v>
      </c>
      <c r="D173" s="16" t="s">
        <v>750</v>
      </c>
      <c r="E173" s="16" t="s">
        <v>674</v>
      </c>
      <c r="F173" s="17" t="s">
        <v>30</v>
      </c>
      <c r="G173" s="16" t="s">
        <v>30</v>
      </c>
      <c r="H173" s="16">
        <f>Tabla8[[#This Row],[Precio 2026]]/Tabla8[[#This Row],[HONORARIOS 2026]]</f>
        <v>5</v>
      </c>
      <c r="I173" s="16" t="s">
        <v>2399</v>
      </c>
      <c r="J173" s="16" t="s">
        <v>31</v>
      </c>
      <c r="K173" s="20">
        <v>2018011000655</v>
      </c>
      <c r="L173" s="16" t="s">
        <v>528</v>
      </c>
      <c r="M173" s="16" t="s">
        <v>532</v>
      </c>
      <c r="N173" s="16" t="s">
        <v>551</v>
      </c>
      <c r="O173" s="16" t="s">
        <v>534</v>
      </c>
      <c r="P173" s="16" t="s">
        <v>535</v>
      </c>
      <c r="Q173" s="16" t="s">
        <v>453</v>
      </c>
      <c r="R173" s="16" t="s">
        <v>33</v>
      </c>
      <c r="S173" s="16" t="s">
        <v>751</v>
      </c>
      <c r="T173" s="16" t="s">
        <v>679</v>
      </c>
      <c r="U173" s="16" t="s">
        <v>82</v>
      </c>
      <c r="V173" s="21">
        <v>4618314</v>
      </c>
      <c r="W173" s="21">
        <v>23091570</v>
      </c>
      <c r="X173" s="16">
        <v>5</v>
      </c>
      <c r="Y173" s="22" t="s">
        <v>648</v>
      </c>
      <c r="Z173"/>
      <c r="AA173"/>
    </row>
    <row r="174" spans="1:27" x14ac:dyDescent="0.2">
      <c r="A174" s="14">
        <v>174</v>
      </c>
      <c r="B174" s="15" t="s">
        <v>752</v>
      </c>
      <c r="C174" s="16" t="s">
        <v>27</v>
      </c>
      <c r="D174" s="16" t="s">
        <v>753</v>
      </c>
      <c r="E174" s="16" t="s">
        <v>674</v>
      </c>
      <c r="F174" s="17" t="s">
        <v>30</v>
      </c>
      <c r="G174" s="16" t="s">
        <v>30</v>
      </c>
      <c r="H174" s="16">
        <f>Tabla8[[#This Row],[Precio 2026]]/Tabla8[[#This Row],[HONORARIOS 2026]]</f>
        <v>8</v>
      </c>
      <c r="I174" s="16" t="s">
        <v>2399</v>
      </c>
      <c r="J174" s="16" t="s">
        <v>31</v>
      </c>
      <c r="K174" s="20">
        <v>2018011000655</v>
      </c>
      <c r="L174" s="16" t="s">
        <v>528</v>
      </c>
      <c r="M174" s="16" t="s">
        <v>532</v>
      </c>
      <c r="N174" s="16" t="s">
        <v>551</v>
      </c>
      <c r="O174" s="16" t="s">
        <v>534</v>
      </c>
      <c r="P174" s="16" t="s">
        <v>535</v>
      </c>
      <c r="Q174" s="16" t="s">
        <v>453</v>
      </c>
      <c r="R174" s="16" t="s">
        <v>33</v>
      </c>
      <c r="S174" s="16" t="s">
        <v>754</v>
      </c>
      <c r="T174" s="16" t="s">
        <v>50</v>
      </c>
      <c r="U174" s="16" t="s">
        <v>82</v>
      </c>
      <c r="V174" s="21">
        <v>4618314</v>
      </c>
      <c r="W174" s="21">
        <v>36946512</v>
      </c>
      <c r="X174" s="16">
        <v>8</v>
      </c>
      <c r="Y174" s="22" t="s">
        <v>648</v>
      </c>
      <c r="Z174"/>
      <c r="AA174"/>
    </row>
    <row r="175" spans="1:27" x14ac:dyDescent="0.2">
      <c r="A175" s="14">
        <v>175</v>
      </c>
      <c r="B175" s="15" t="s">
        <v>755</v>
      </c>
      <c r="C175" s="16" t="s">
        <v>27</v>
      </c>
      <c r="D175" s="16" t="s">
        <v>756</v>
      </c>
      <c r="E175" s="16" t="s">
        <v>674</v>
      </c>
      <c r="F175" s="17" t="s">
        <v>30</v>
      </c>
      <c r="G175" s="16" t="s">
        <v>30</v>
      </c>
      <c r="H175" s="16">
        <f>Tabla8[[#This Row],[Precio 2026]]/Tabla8[[#This Row],[HONORARIOS 2026]]</f>
        <v>8</v>
      </c>
      <c r="I175" s="16" t="s">
        <v>2399</v>
      </c>
      <c r="J175" s="16" t="s">
        <v>31</v>
      </c>
      <c r="K175" s="20">
        <v>2018011000655</v>
      </c>
      <c r="L175" s="16" t="s">
        <v>528</v>
      </c>
      <c r="M175" s="16" t="s">
        <v>532</v>
      </c>
      <c r="N175" s="16" t="s">
        <v>551</v>
      </c>
      <c r="O175" s="16" t="s">
        <v>534</v>
      </c>
      <c r="P175" s="16" t="s">
        <v>535</v>
      </c>
      <c r="Q175" s="16" t="s">
        <v>453</v>
      </c>
      <c r="R175" s="16" t="s">
        <v>33</v>
      </c>
      <c r="S175" s="16" t="s">
        <v>757</v>
      </c>
      <c r="T175" s="16" t="s">
        <v>44</v>
      </c>
      <c r="U175" s="16" t="s">
        <v>82</v>
      </c>
      <c r="V175" s="21">
        <v>4618314</v>
      </c>
      <c r="W175" s="21">
        <v>36946512</v>
      </c>
      <c r="X175" s="16">
        <v>8</v>
      </c>
      <c r="Y175" s="22" t="s">
        <v>648</v>
      </c>
      <c r="Z175"/>
      <c r="AA175"/>
    </row>
    <row r="176" spans="1:27" x14ac:dyDescent="0.2">
      <c r="A176" s="14">
        <v>176</v>
      </c>
      <c r="B176" s="15" t="s">
        <v>758</v>
      </c>
      <c r="C176" s="16" t="s">
        <v>27</v>
      </c>
      <c r="D176" s="16" t="s">
        <v>759</v>
      </c>
      <c r="E176" s="16" t="s">
        <v>674</v>
      </c>
      <c r="F176" s="17" t="s">
        <v>30</v>
      </c>
      <c r="G176" s="16" t="s">
        <v>30</v>
      </c>
      <c r="H176" s="16">
        <f>Tabla8[[#This Row],[Precio 2026]]/Tabla8[[#This Row],[HONORARIOS 2026]]</f>
        <v>8</v>
      </c>
      <c r="I176" s="16" t="s">
        <v>2399</v>
      </c>
      <c r="J176" s="16" t="s">
        <v>31</v>
      </c>
      <c r="K176" s="20">
        <v>2018011000655</v>
      </c>
      <c r="L176" s="16" t="s">
        <v>528</v>
      </c>
      <c r="M176" s="16" t="s">
        <v>532</v>
      </c>
      <c r="N176" s="16" t="s">
        <v>551</v>
      </c>
      <c r="O176" s="16" t="s">
        <v>534</v>
      </c>
      <c r="P176" s="16" t="s">
        <v>535</v>
      </c>
      <c r="Q176" s="16" t="s">
        <v>453</v>
      </c>
      <c r="R176" s="16" t="s">
        <v>33</v>
      </c>
      <c r="S176" s="16" t="s">
        <v>760</v>
      </c>
      <c r="T176" s="16" t="s">
        <v>50</v>
      </c>
      <c r="U176" s="16" t="s">
        <v>82</v>
      </c>
      <c r="V176" s="21">
        <v>4618314</v>
      </c>
      <c r="W176" s="21">
        <v>36946512</v>
      </c>
      <c r="X176" s="16">
        <v>8</v>
      </c>
      <c r="Y176" s="22" t="s">
        <v>648</v>
      </c>
      <c r="Z176"/>
      <c r="AA176"/>
    </row>
    <row r="177" spans="1:27" x14ac:dyDescent="0.2">
      <c r="A177" s="14">
        <v>177</v>
      </c>
      <c r="B177" s="15" t="s">
        <v>761</v>
      </c>
      <c r="C177" s="16" t="s">
        <v>27</v>
      </c>
      <c r="D177" s="16" t="s">
        <v>762</v>
      </c>
      <c r="E177" s="16" t="s">
        <v>674</v>
      </c>
      <c r="F177" s="17" t="s">
        <v>30</v>
      </c>
      <c r="G177" s="16" t="s">
        <v>30</v>
      </c>
      <c r="H177" s="16">
        <f>Tabla8[[#This Row],[Precio 2026]]/Tabla8[[#This Row],[HONORARIOS 2026]]</f>
        <v>8</v>
      </c>
      <c r="I177" s="16" t="s">
        <v>2399</v>
      </c>
      <c r="J177" s="16" t="s">
        <v>31</v>
      </c>
      <c r="K177" s="20">
        <v>2018011000655</v>
      </c>
      <c r="L177" s="16" t="s">
        <v>528</v>
      </c>
      <c r="M177" s="16" t="s">
        <v>532</v>
      </c>
      <c r="N177" s="16" t="s">
        <v>551</v>
      </c>
      <c r="O177" s="16" t="s">
        <v>534</v>
      </c>
      <c r="P177" s="16" t="s">
        <v>535</v>
      </c>
      <c r="Q177" s="16" t="s">
        <v>453</v>
      </c>
      <c r="R177" s="16" t="s">
        <v>33</v>
      </c>
      <c r="S177" s="16" t="s">
        <v>763</v>
      </c>
      <c r="T177" s="16" t="s">
        <v>44</v>
      </c>
      <c r="U177" s="16" t="s">
        <v>82</v>
      </c>
      <c r="V177" s="21">
        <v>4618314</v>
      </c>
      <c r="W177" s="21">
        <v>36946512</v>
      </c>
      <c r="X177" s="16">
        <v>8</v>
      </c>
      <c r="Y177" s="22" t="s">
        <v>648</v>
      </c>
      <c r="Z177"/>
      <c r="AA177"/>
    </row>
    <row r="178" spans="1:27" x14ac:dyDescent="0.2">
      <c r="A178" s="14">
        <v>178</v>
      </c>
      <c r="B178" s="15" t="s">
        <v>764</v>
      </c>
      <c r="C178" s="16" t="s">
        <v>27</v>
      </c>
      <c r="D178" s="16" t="s">
        <v>765</v>
      </c>
      <c r="E178" s="16" t="s">
        <v>674</v>
      </c>
      <c r="F178" s="17" t="s">
        <v>30</v>
      </c>
      <c r="G178" s="16" t="s">
        <v>30</v>
      </c>
      <c r="H178" s="16">
        <f>Tabla8[[#This Row],[Precio 2026]]/Tabla8[[#This Row],[HONORARIOS 2026]]</f>
        <v>8</v>
      </c>
      <c r="I178" s="16" t="s">
        <v>2399</v>
      </c>
      <c r="J178" s="16" t="s">
        <v>31</v>
      </c>
      <c r="K178" s="20">
        <v>2018011000655</v>
      </c>
      <c r="L178" s="16" t="s">
        <v>528</v>
      </c>
      <c r="M178" s="16" t="s">
        <v>532</v>
      </c>
      <c r="N178" s="16" t="s">
        <v>551</v>
      </c>
      <c r="O178" s="16" t="s">
        <v>534</v>
      </c>
      <c r="P178" s="16" t="s">
        <v>535</v>
      </c>
      <c r="Q178" s="16" t="s">
        <v>453</v>
      </c>
      <c r="R178" s="16" t="s">
        <v>33</v>
      </c>
      <c r="S178" s="16" t="s">
        <v>766</v>
      </c>
      <c r="T178" s="16" t="s">
        <v>44</v>
      </c>
      <c r="U178" s="16" t="s">
        <v>82</v>
      </c>
      <c r="V178" s="21">
        <v>4618314</v>
      </c>
      <c r="W178" s="21">
        <v>36946512</v>
      </c>
      <c r="X178" s="16">
        <v>8</v>
      </c>
      <c r="Y178" s="22" t="s">
        <v>648</v>
      </c>
      <c r="Z178"/>
      <c r="AA178"/>
    </row>
    <row r="179" spans="1:27" x14ac:dyDescent="0.2">
      <c r="A179" s="14">
        <v>179</v>
      </c>
      <c r="B179" s="15" t="s">
        <v>767</v>
      </c>
      <c r="C179" s="16" t="s">
        <v>27</v>
      </c>
      <c r="D179" s="16" t="s">
        <v>768</v>
      </c>
      <c r="E179" s="16" t="s">
        <v>674</v>
      </c>
      <c r="F179" s="17" t="s">
        <v>30</v>
      </c>
      <c r="G179" s="16" t="s">
        <v>30</v>
      </c>
      <c r="H179" s="16">
        <f>Tabla8[[#This Row],[Precio 2026]]/Tabla8[[#This Row],[HONORARIOS 2026]]</f>
        <v>8</v>
      </c>
      <c r="I179" s="16" t="s">
        <v>2399</v>
      </c>
      <c r="J179" s="16" t="s">
        <v>31</v>
      </c>
      <c r="K179" s="20">
        <v>2018011000655</v>
      </c>
      <c r="L179" s="16" t="s">
        <v>528</v>
      </c>
      <c r="M179" s="16" t="s">
        <v>532</v>
      </c>
      <c r="N179" s="16" t="s">
        <v>551</v>
      </c>
      <c r="O179" s="16" t="s">
        <v>534</v>
      </c>
      <c r="P179" s="16" t="s">
        <v>535</v>
      </c>
      <c r="Q179" s="16" t="s">
        <v>453</v>
      </c>
      <c r="R179" s="16" t="s">
        <v>33</v>
      </c>
      <c r="S179" s="16" t="s">
        <v>769</v>
      </c>
      <c r="T179" s="16" t="s">
        <v>44</v>
      </c>
      <c r="U179" s="16" t="s">
        <v>82</v>
      </c>
      <c r="V179" s="21">
        <v>4618314</v>
      </c>
      <c r="W179" s="21">
        <v>36946512</v>
      </c>
      <c r="X179" s="16">
        <v>8</v>
      </c>
      <c r="Y179" s="22" t="s">
        <v>648</v>
      </c>
      <c r="Z179"/>
      <c r="AA179"/>
    </row>
    <row r="180" spans="1:27" x14ac:dyDescent="0.2">
      <c r="A180" s="14">
        <v>180</v>
      </c>
      <c r="B180" s="15" t="s">
        <v>770</v>
      </c>
      <c r="C180" s="16" t="s">
        <v>27</v>
      </c>
      <c r="D180" s="16" t="s">
        <v>771</v>
      </c>
      <c r="E180" s="16" t="s">
        <v>674</v>
      </c>
      <c r="F180" s="17" t="s">
        <v>30</v>
      </c>
      <c r="G180" s="16" t="s">
        <v>30</v>
      </c>
      <c r="H180" s="16">
        <f>Tabla8[[#This Row],[Precio 2026]]/Tabla8[[#This Row],[HONORARIOS 2026]]</f>
        <v>8</v>
      </c>
      <c r="I180" s="16" t="s">
        <v>2399</v>
      </c>
      <c r="J180" s="16" t="s">
        <v>31</v>
      </c>
      <c r="K180" s="20">
        <v>2018011000655</v>
      </c>
      <c r="L180" s="16" t="s">
        <v>528</v>
      </c>
      <c r="M180" s="16" t="s">
        <v>532</v>
      </c>
      <c r="N180" s="16" t="s">
        <v>551</v>
      </c>
      <c r="O180" s="16" t="s">
        <v>534</v>
      </c>
      <c r="P180" s="16" t="s">
        <v>535</v>
      </c>
      <c r="Q180" s="16" t="s">
        <v>453</v>
      </c>
      <c r="R180" s="16" t="s">
        <v>33</v>
      </c>
      <c r="S180" s="16" t="s">
        <v>772</v>
      </c>
      <c r="T180" s="16" t="s">
        <v>74</v>
      </c>
      <c r="U180" s="16" t="s">
        <v>82</v>
      </c>
      <c r="V180" s="21">
        <v>4618314</v>
      </c>
      <c r="W180" s="21">
        <v>36946512</v>
      </c>
      <c r="X180" s="16">
        <v>8</v>
      </c>
      <c r="Y180" s="22" t="s">
        <v>648</v>
      </c>
      <c r="Z180"/>
      <c r="AA180"/>
    </row>
    <row r="181" spans="1:27" x14ac:dyDescent="0.2">
      <c r="A181" s="14">
        <v>181</v>
      </c>
      <c r="B181" s="15" t="s">
        <v>773</v>
      </c>
      <c r="C181" s="16" t="s">
        <v>27</v>
      </c>
      <c r="D181" s="16" t="s">
        <v>774</v>
      </c>
      <c r="E181" s="16" t="s">
        <v>674</v>
      </c>
      <c r="F181" s="17" t="s">
        <v>30</v>
      </c>
      <c r="G181" s="16" t="s">
        <v>30</v>
      </c>
      <c r="H181" s="16">
        <f>Tabla8[[#This Row],[Precio 2026]]/Tabla8[[#This Row],[HONORARIOS 2026]]</f>
        <v>5</v>
      </c>
      <c r="I181" s="16" t="s">
        <v>2399</v>
      </c>
      <c r="J181" s="16" t="s">
        <v>31</v>
      </c>
      <c r="K181" s="20">
        <v>2018011000655</v>
      </c>
      <c r="L181" s="16" t="s">
        <v>528</v>
      </c>
      <c r="M181" s="16" t="s">
        <v>532</v>
      </c>
      <c r="N181" s="16" t="s">
        <v>551</v>
      </c>
      <c r="O181" s="16" t="s">
        <v>534</v>
      </c>
      <c r="P181" s="16" t="s">
        <v>535</v>
      </c>
      <c r="Q181" s="16" t="s">
        <v>453</v>
      </c>
      <c r="R181" s="16" t="s">
        <v>33</v>
      </c>
      <c r="S181" s="16" t="s">
        <v>775</v>
      </c>
      <c r="T181" s="16" t="s">
        <v>679</v>
      </c>
      <c r="U181" s="16" t="s">
        <v>82</v>
      </c>
      <c r="V181" s="21">
        <v>4618314</v>
      </c>
      <c r="W181" s="21">
        <v>23091570</v>
      </c>
      <c r="X181" s="16">
        <v>5</v>
      </c>
      <c r="Y181" s="22" t="s">
        <v>648</v>
      </c>
      <c r="Z181"/>
      <c r="AA181"/>
    </row>
    <row r="182" spans="1:27" x14ac:dyDescent="0.2">
      <c r="A182" s="14">
        <v>182</v>
      </c>
      <c r="B182" s="15" t="s">
        <v>776</v>
      </c>
      <c r="C182" s="16" t="s">
        <v>27</v>
      </c>
      <c r="D182" s="16" t="s">
        <v>777</v>
      </c>
      <c r="E182" s="16" t="s">
        <v>674</v>
      </c>
      <c r="F182" s="17" t="s">
        <v>30</v>
      </c>
      <c r="G182" s="16" t="s">
        <v>30</v>
      </c>
      <c r="H182" s="16">
        <f>Tabla8[[#This Row],[Precio 2026]]/Tabla8[[#This Row],[HONORARIOS 2026]]</f>
        <v>8</v>
      </c>
      <c r="I182" s="16" t="s">
        <v>2399</v>
      </c>
      <c r="J182" s="16" t="s">
        <v>31</v>
      </c>
      <c r="K182" s="20">
        <v>2018011000655</v>
      </c>
      <c r="L182" s="16" t="s">
        <v>528</v>
      </c>
      <c r="M182" s="16" t="s">
        <v>532</v>
      </c>
      <c r="N182" s="16" t="s">
        <v>551</v>
      </c>
      <c r="O182" s="16" t="s">
        <v>534</v>
      </c>
      <c r="P182" s="16" t="s">
        <v>535</v>
      </c>
      <c r="Q182" s="16" t="s">
        <v>453</v>
      </c>
      <c r="R182" s="16" t="s">
        <v>33</v>
      </c>
      <c r="S182" s="16" t="s">
        <v>778</v>
      </c>
      <c r="T182" s="16" t="s">
        <v>74</v>
      </c>
      <c r="U182" s="16" t="s">
        <v>82</v>
      </c>
      <c r="V182" s="21">
        <v>4618314</v>
      </c>
      <c r="W182" s="21">
        <v>36946512</v>
      </c>
      <c r="X182" s="16">
        <v>8</v>
      </c>
      <c r="Y182" s="22" t="s">
        <v>648</v>
      </c>
      <c r="Z182"/>
      <c r="AA182"/>
    </row>
    <row r="183" spans="1:27" x14ac:dyDescent="0.2">
      <c r="A183" s="14">
        <v>183</v>
      </c>
      <c r="B183" s="15" t="s">
        <v>779</v>
      </c>
      <c r="C183" s="16" t="s">
        <v>27</v>
      </c>
      <c r="D183" s="16" t="s">
        <v>780</v>
      </c>
      <c r="E183" s="16" t="s">
        <v>674</v>
      </c>
      <c r="F183" s="17" t="s">
        <v>30</v>
      </c>
      <c r="G183" s="16" t="s">
        <v>30</v>
      </c>
      <c r="H183" s="16">
        <f>Tabla8[[#This Row],[Precio 2026]]/Tabla8[[#This Row],[HONORARIOS 2026]]</f>
        <v>8</v>
      </c>
      <c r="I183" s="16" t="s">
        <v>2399</v>
      </c>
      <c r="J183" s="16" t="s">
        <v>31</v>
      </c>
      <c r="K183" s="20">
        <v>2018011000655</v>
      </c>
      <c r="L183" s="16" t="s">
        <v>528</v>
      </c>
      <c r="M183" s="16" t="s">
        <v>532</v>
      </c>
      <c r="N183" s="16" t="s">
        <v>551</v>
      </c>
      <c r="O183" s="16" t="s">
        <v>534</v>
      </c>
      <c r="P183" s="16" t="s">
        <v>535</v>
      </c>
      <c r="Q183" s="16" t="s">
        <v>453</v>
      </c>
      <c r="R183" s="16" t="s">
        <v>33</v>
      </c>
      <c r="S183" s="16" t="s">
        <v>781</v>
      </c>
      <c r="T183" s="16" t="s">
        <v>50</v>
      </c>
      <c r="U183" s="16" t="s">
        <v>82</v>
      </c>
      <c r="V183" s="21">
        <v>4618314</v>
      </c>
      <c r="W183" s="21">
        <v>36946512</v>
      </c>
      <c r="X183" s="16">
        <v>8</v>
      </c>
      <c r="Y183" s="22" t="s">
        <v>648</v>
      </c>
      <c r="Z183"/>
      <c r="AA183"/>
    </row>
    <row r="184" spans="1:27" x14ac:dyDescent="0.2">
      <c r="A184" s="14">
        <v>184</v>
      </c>
      <c r="B184" s="15" t="s">
        <v>782</v>
      </c>
      <c r="C184" s="16" t="s">
        <v>27</v>
      </c>
      <c r="D184" s="16" t="s">
        <v>783</v>
      </c>
      <c r="E184" s="16" t="s">
        <v>674</v>
      </c>
      <c r="F184" s="17" t="s">
        <v>30</v>
      </c>
      <c r="G184" s="16" t="s">
        <v>30</v>
      </c>
      <c r="H184" s="16">
        <f>Tabla8[[#This Row],[Precio 2026]]/Tabla8[[#This Row],[HONORARIOS 2026]]</f>
        <v>5</v>
      </c>
      <c r="I184" s="16" t="s">
        <v>2399</v>
      </c>
      <c r="J184" s="16" t="s">
        <v>31</v>
      </c>
      <c r="K184" s="20">
        <v>2018011000655</v>
      </c>
      <c r="L184" s="16" t="s">
        <v>528</v>
      </c>
      <c r="M184" s="16" t="s">
        <v>532</v>
      </c>
      <c r="N184" s="16" t="s">
        <v>551</v>
      </c>
      <c r="O184" s="16" t="s">
        <v>534</v>
      </c>
      <c r="P184" s="16" t="s">
        <v>535</v>
      </c>
      <c r="Q184" s="16" t="s">
        <v>453</v>
      </c>
      <c r="R184" s="16" t="s">
        <v>33</v>
      </c>
      <c r="S184" s="16" t="s">
        <v>784</v>
      </c>
      <c r="T184" s="16" t="s">
        <v>679</v>
      </c>
      <c r="U184" s="16" t="s">
        <v>82</v>
      </c>
      <c r="V184" s="21">
        <v>4618314</v>
      </c>
      <c r="W184" s="21">
        <v>23091570</v>
      </c>
      <c r="X184" s="16">
        <v>5</v>
      </c>
      <c r="Y184" s="22" t="s">
        <v>648</v>
      </c>
      <c r="Z184"/>
      <c r="AA184"/>
    </row>
    <row r="185" spans="1:27" x14ac:dyDescent="0.2">
      <c r="A185" s="14">
        <v>185</v>
      </c>
      <c r="B185" s="15" t="s">
        <v>785</v>
      </c>
      <c r="C185" s="16" t="s">
        <v>27</v>
      </c>
      <c r="D185" s="16" t="s">
        <v>786</v>
      </c>
      <c r="E185" s="16" t="s">
        <v>674</v>
      </c>
      <c r="F185" s="17" t="s">
        <v>30</v>
      </c>
      <c r="G185" s="16" t="s">
        <v>30</v>
      </c>
      <c r="H185" s="16">
        <f>Tabla8[[#This Row],[Precio 2026]]/Tabla8[[#This Row],[HONORARIOS 2026]]</f>
        <v>5</v>
      </c>
      <c r="I185" s="16" t="s">
        <v>2399</v>
      </c>
      <c r="J185" s="16" t="s">
        <v>31</v>
      </c>
      <c r="K185" s="20">
        <v>2018011000655</v>
      </c>
      <c r="L185" s="16" t="s">
        <v>528</v>
      </c>
      <c r="M185" s="16" t="s">
        <v>532</v>
      </c>
      <c r="N185" s="16" t="s">
        <v>551</v>
      </c>
      <c r="O185" s="16" t="s">
        <v>534</v>
      </c>
      <c r="P185" s="16" t="s">
        <v>535</v>
      </c>
      <c r="Q185" s="16" t="s">
        <v>453</v>
      </c>
      <c r="R185" s="16" t="s">
        <v>33</v>
      </c>
      <c r="S185" s="16" t="s">
        <v>787</v>
      </c>
      <c r="T185" s="16" t="s">
        <v>679</v>
      </c>
      <c r="U185" s="16" t="s">
        <v>82</v>
      </c>
      <c r="V185" s="21">
        <v>4618314</v>
      </c>
      <c r="W185" s="21">
        <f>V185*X185</f>
        <v>23091570</v>
      </c>
      <c r="X185" s="16">
        <v>5</v>
      </c>
      <c r="Y185" s="22" t="s">
        <v>648</v>
      </c>
      <c r="Z185"/>
      <c r="AA185"/>
    </row>
    <row r="186" spans="1:27" x14ac:dyDescent="0.2">
      <c r="A186" s="14">
        <v>186</v>
      </c>
      <c r="B186" s="15" t="s">
        <v>788</v>
      </c>
      <c r="C186" s="16" t="s">
        <v>27</v>
      </c>
      <c r="D186" s="16" t="s">
        <v>789</v>
      </c>
      <c r="E186" s="16" t="s">
        <v>674</v>
      </c>
      <c r="F186" s="17" t="s">
        <v>30</v>
      </c>
      <c r="G186" s="16" t="s">
        <v>30</v>
      </c>
      <c r="H186" s="16">
        <f>Tabla8[[#This Row],[Precio 2026]]/Tabla8[[#This Row],[HONORARIOS 2026]]</f>
        <v>5</v>
      </c>
      <c r="I186" s="16" t="s">
        <v>2399</v>
      </c>
      <c r="J186" s="16" t="s">
        <v>31</v>
      </c>
      <c r="K186" s="20">
        <v>2018011000655</v>
      </c>
      <c r="L186" s="16" t="s">
        <v>528</v>
      </c>
      <c r="M186" s="16" t="s">
        <v>532</v>
      </c>
      <c r="N186" s="16" t="s">
        <v>551</v>
      </c>
      <c r="O186" s="16" t="s">
        <v>534</v>
      </c>
      <c r="P186" s="16" t="s">
        <v>535</v>
      </c>
      <c r="Q186" s="16" t="s">
        <v>453</v>
      </c>
      <c r="R186" s="16" t="s">
        <v>33</v>
      </c>
      <c r="S186" s="16" t="s">
        <v>790</v>
      </c>
      <c r="T186" s="16" t="s">
        <v>679</v>
      </c>
      <c r="U186" s="16" t="s">
        <v>82</v>
      </c>
      <c r="V186" s="21">
        <v>4618314</v>
      </c>
      <c r="W186" s="21">
        <v>23091570</v>
      </c>
      <c r="X186" s="16">
        <v>5</v>
      </c>
      <c r="Y186" s="22" t="s">
        <v>648</v>
      </c>
      <c r="Z186"/>
      <c r="AA186"/>
    </row>
    <row r="187" spans="1:27" x14ac:dyDescent="0.2">
      <c r="A187" s="14">
        <v>187</v>
      </c>
      <c r="B187" s="15" t="s">
        <v>791</v>
      </c>
      <c r="C187" s="16" t="s">
        <v>27</v>
      </c>
      <c r="D187" s="16" t="s">
        <v>792</v>
      </c>
      <c r="E187" s="16" t="s">
        <v>674</v>
      </c>
      <c r="F187" s="17" t="s">
        <v>30</v>
      </c>
      <c r="G187" s="16" t="s">
        <v>30</v>
      </c>
      <c r="H187" s="16">
        <f>Tabla8[[#This Row],[Precio 2026]]/Tabla8[[#This Row],[HONORARIOS 2026]]</f>
        <v>8</v>
      </c>
      <c r="I187" s="16" t="s">
        <v>2399</v>
      </c>
      <c r="J187" s="16" t="s">
        <v>31</v>
      </c>
      <c r="K187" s="20">
        <v>2018011000655</v>
      </c>
      <c r="L187" s="16" t="s">
        <v>528</v>
      </c>
      <c r="M187" s="16" t="s">
        <v>532</v>
      </c>
      <c r="N187" s="16" t="s">
        <v>551</v>
      </c>
      <c r="O187" s="16" t="s">
        <v>534</v>
      </c>
      <c r="P187" s="16" t="s">
        <v>535</v>
      </c>
      <c r="Q187" s="16" t="s">
        <v>453</v>
      </c>
      <c r="R187" s="16" t="s">
        <v>33</v>
      </c>
      <c r="S187" s="16" t="s">
        <v>793</v>
      </c>
      <c r="T187" s="16" t="s">
        <v>74</v>
      </c>
      <c r="U187" s="16" t="s">
        <v>82</v>
      </c>
      <c r="V187" s="21">
        <v>4618314</v>
      </c>
      <c r="W187" s="21">
        <v>36946512</v>
      </c>
      <c r="X187" s="16">
        <v>8</v>
      </c>
      <c r="Y187" s="22" t="s">
        <v>648</v>
      </c>
      <c r="Z187"/>
      <c r="AA187"/>
    </row>
    <row r="188" spans="1:27" x14ac:dyDescent="0.2">
      <c r="A188" s="14">
        <v>188</v>
      </c>
      <c r="B188" s="15" t="s">
        <v>794</v>
      </c>
      <c r="C188" s="16" t="s">
        <v>27</v>
      </c>
      <c r="D188" s="16" t="s">
        <v>795</v>
      </c>
      <c r="E188" s="16" t="s">
        <v>674</v>
      </c>
      <c r="F188" s="17" t="s">
        <v>30</v>
      </c>
      <c r="G188" s="16" t="s">
        <v>30</v>
      </c>
      <c r="H188" s="16">
        <f>Tabla8[[#This Row],[Precio 2026]]/Tabla8[[#This Row],[HONORARIOS 2026]]</f>
        <v>5</v>
      </c>
      <c r="I188" s="16" t="s">
        <v>2399</v>
      </c>
      <c r="J188" s="16" t="s">
        <v>31</v>
      </c>
      <c r="K188" s="20">
        <v>2018011000655</v>
      </c>
      <c r="L188" s="16" t="s">
        <v>528</v>
      </c>
      <c r="M188" s="16" t="s">
        <v>532</v>
      </c>
      <c r="N188" s="16" t="s">
        <v>551</v>
      </c>
      <c r="O188" s="16" t="s">
        <v>534</v>
      </c>
      <c r="P188" s="16" t="s">
        <v>535</v>
      </c>
      <c r="Q188" s="16" t="s">
        <v>453</v>
      </c>
      <c r="R188" s="16" t="s">
        <v>33</v>
      </c>
      <c r="S188" s="16" t="s">
        <v>796</v>
      </c>
      <c r="T188" s="16" t="s">
        <v>679</v>
      </c>
      <c r="U188" s="16" t="s">
        <v>82</v>
      </c>
      <c r="V188" s="21">
        <v>4618314</v>
      </c>
      <c r="W188" s="21">
        <v>23091570</v>
      </c>
      <c r="X188" s="16">
        <v>5</v>
      </c>
      <c r="Y188" s="22" t="s">
        <v>648</v>
      </c>
      <c r="Z188"/>
      <c r="AA188"/>
    </row>
    <row r="189" spans="1:27" x14ac:dyDescent="0.2">
      <c r="A189" s="14">
        <v>189</v>
      </c>
      <c r="B189" s="15" t="s">
        <v>797</v>
      </c>
      <c r="C189" s="16" t="s">
        <v>27</v>
      </c>
      <c r="D189" s="16" t="s">
        <v>798</v>
      </c>
      <c r="E189" s="16" t="s">
        <v>674</v>
      </c>
      <c r="F189" s="17" t="s">
        <v>30</v>
      </c>
      <c r="G189" s="16" t="s">
        <v>30</v>
      </c>
      <c r="H189" s="16">
        <f>Tabla8[[#This Row],[Precio 2026]]/Tabla8[[#This Row],[HONORARIOS 2026]]</f>
        <v>8</v>
      </c>
      <c r="I189" s="16" t="s">
        <v>2399</v>
      </c>
      <c r="J189" s="16" t="s">
        <v>31</v>
      </c>
      <c r="K189" s="20">
        <v>2018011000655</v>
      </c>
      <c r="L189" s="16" t="s">
        <v>528</v>
      </c>
      <c r="M189" s="16" t="s">
        <v>532</v>
      </c>
      <c r="N189" s="16" t="s">
        <v>551</v>
      </c>
      <c r="O189" s="16" t="s">
        <v>534</v>
      </c>
      <c r="P189" s="16" t="s">
        <v>535</v>
      </c>
      <c r="Q189" s="16" t="s">
        <v>453</v>
      </c>
      <c r="R189" s="16" t="s">
        <v>33</v>
      </c>
      <c r="S189" s="16" t="s">
        <v>799</v>
      </c>
      <c r="T189" s="16" t="s">
        <v>44</v>
      </c>
      <c r="U189" s="16" t="s">
        <v>82</v>
      </c>
      <c r="V189" s="21">
        <v>4618314</v>
      </c>
      <c r="W189" s="21">
        <v>36946512</v>
      </c>
      <c r="X189" s="16">
        <v>8</v>
      </c>
      <c r="Y189" s="22" t="s">
        <v>648</v>
      </c>
      <c r="Z189"/>
      <c r="AA189"/>
    </row>
    <row r="190" spans="1:27" x14ac:dyDescent="0.2">
      <c r="A190" s="14">
        <v>190</v>
      </c>
      <c r="B190" s="15" t="s">
        <v>800</v>
      </c>
      <c r="C190" s="16" t="s">
        <v>27</v>
      </c>
      <c r="D190" s="16" t="s">
        <v>801</v>
      </c>
      <c r="E190" s="16" t="s">
        <v>674</v>
      </c>
      <c r="F190" s="17" t="s">
        <v>30</v>
      </c>
      <c r="G190" s="16" t="s">
        <v>30</v>
      </c>
      <c r="H190" s="16">
        <f>Tabla8[[#This Row],[Precio 2026]]/Tabla8[[#This Row],[HONORARIOS 2026]]</f>
        <v>8</v>
      </c>
      <c r="I190" s="16" t="s">
        <v>2399</v>
      </c>
      <c r="J190" s="16" t="s">
        <v>31</v>
      </c>
      <c r="K190" s="20">
        <v>2018011000655</v>
      </c>
      <c r="L190" s="16" t="s">
        <v>528</v>
      </c>
      <c r="M190" s="16" t="s">
        <v>532</v>
      </c>
      <c r="N190" s="16" t="s">
        <v>551</v>
      </c>
      <c r="O190" s="16" t="s">
        <v>534</v>
      </c>
      <c r="P190" s="16" t="s">
        <v>535</v>
      </c>
      <c r="Q190" s="16" t="s">
        <v>453</v>
      </c>
      <c r="R190" s="16" t="s">
        <v>33</v>
      </c>
      <c r="S190" s="16" t="s">
        <v>802</v>
      </c>
      <c r="T190" s="16" t="s">
        <v>44</v>
      </c>
      <c r="U190" s="16" t="s">
        <v>82</v>
      </c>
      <c r="V190" s="21">
        <v>4618314</v>
      </c>
      <c r="W190" s="21">
        <v>36946512</v>
      </c>
      <c r="X190" s="16">
        <v>8</v>
      </c>
      <c r="Y190" s="22" t="s">
        <v>648</v>
      </c>
      <c r="Z190"/>
      <c r="AA190"/>
    </row>
    <row r="191" spans="1:27" x14ac:dyDescent="0.2">
      <c r="A191" s="14">
        <v>191</v>
      </c>
      <c r="B191" s="15" t="s">
        <v>803</v>
      </c>
      <c r="C191" s="16" t="s">
        <v>27</v>
      </c>
      <c r="D191" s="16" t="s">
        <v>804</v>
      </c>
      <c r="E191" s="16" t="s">
        <v>674</v>
      </c>
      <c r="F191" s="17" t="s">
        <v>30</v>
      </c>
      <c r="G191" s="16" t="s">
        <v>30</v>
      </c>
      <c r="H191" s="16">
        <f>Tabla8[[#This Row],[Precio 2026]]/Tabla8[[#This Row],[HONORARIOS 2026]]</f>
        <v>5</v>
      </c>
      <c r="I191" s="16" t="s">
        <v>2399</v>
      </c>
      <c r="J191" s="16" t="s">
        <v>31</v>
      </c>
      <c r="K191" s="20">
        <v>2018011000655</v>
      </c>
      <c r="L191" s="16" t="s">
        <v>528</v>
      </c>
      <c r="M191" s="16" t="s">
        <v>532</v>
      </c>
      <c r="N191" s="16" t="s">
        <v>551</v>
      </c>
      <c r="O191" s="16" t="s">
        <v>534</v>
      </c>
      <c r="P191" s="16" t="s">
        <v>535</v>
      </c>
      <c r="Q191" s="16" t="s">
        <v>453</v>
      </c>
      <c r="R191" s="16" t="s">
        <v>33</v>
      </c>
      <c r="S191" s="16" t="s">
        <v>805</v>
      </c>
      <c r="T191" s="16" t="s">
        <v>679</v>
      </c>
      <c r="U191" s="16" t="s">
        <v>82</v>
      </c>
      <c r="V191" s="21">
        <v>4618314</v>
      </c>
      <c r="W191" s="21">
        <v>23091570</v>
      </c>
      <c r="X191" s="16">
        <v>5</v>
      </c>
      <c r="Y191" s="22" t="s">
        <v>648</v>
      </c>
      <c r="Z191"/>
      <c r="AA191"/>
    </row>
    <row r="192" spans="1:27" x14ac:dyDescent="0.2">
      <c r="A192" s="14">
        <v>192</v>
      </c>
      <c r="B192" s="15" t="s">
        <v>806</v>
      </c>
      <c r="C192" s="16" t="s">
        <v>27</v>
      </c>
      <c r="D192" s="16" t="s">
        <v>807</v>
      </c>
      <c r="E192" s="16" t="s">
        <v>674</v>
      </c>
      <c r="F192" s="17" t="s">
        <v>30</v>
      </c>
      <c r="G192" s="16" t="s">
        <v>30</v>
      </c>
      <c r="H192" s="16">
        <f>Tabla8[[#This Row],[Precio 2026]]/Tabla8[[#This Row],[HONORARIOS 2026]]</f>
        <v>8</v>
      </c>
      <c r="I192" s="16" t="s">
        <v>2399</v>
      </c>
      <c r="J192" s="16" t="s">
        <v>31</v>
      </c>
      <c r="K192" s="20">
        <v>2018011000655</v>
      </c>
      <c r="L192" s="16" t="s">
        <v>528</v>
      </c>
      <c r="M192" s="16" t="s">
        <v>532</v>
      </c>
      <c r="N192" s="16" t="s">
        <v>551</v>
      </c>
      <c r="O192" s="16" t="s">
        <v>534</v>
      </c>
      <c r="P192" s="16" t="s">
        <v>535</v>
      </c>
      <c r="Q192" s="16" t="s">
        <v>453</v>
      </c>
      <c r="R192" s="16" t="s">
        <v>33</v>
      </c>
      <c r="S192" s="16" t="s">
        <v>808</v>
      </c>
      <c r="T192" s="16" t="s">
        <v>44</v>
      </c>
      <c r="U192" s="16" t="s">
        <v>82</v>
      </c>
      <c r="V192" s="21">
        <v>4618314</v>
      </c>
      <c r="W192" s="21">
        <v>36946512</v>
      </c>
      <c r="X192" s="16">
        <v>8</v>
      </c>
      <c r="Y192" s="22" t="s">
        <v>648</v>
      </c>
      <c r="Z192"/>
      <c r="AA192"/>
    </row>
    <row r="193" spans="1:27" x14ac:dyDescent="0.2">
      <c r="A193" s="14">
        <v>193</v>
      </c>
      <c r="B193" s="15" t="s">
        <v>809</v>
      </c>
      <c r="C193" s="16" t="s">
        <v>27</v>
      </c>
      <c r="D193" s="16" t="s">
        <v>810</v>
      </c>
      <c r="E193" s="16" t="s">
        <v>674</v>
      </c>
      <c r="F193" s="17" t="s">
        <v>30</v>
      </c>
      <c r="G193" s="16" t="s">
        <v>30</v>
      </c>
      <c r="H193" s="16">
        <f>Tabla8[[#This Row],[Precio 2026]]/Tabla8[[#This Row],[HONORARIOS 2026]]</f>
        <v>5</v>
      </c>
      <c r="I193" s="16" t="s">
        <v>2399</v>
      </c>
      <c r="J193" s="16" t="s">
        <v>31</v>
      </c>
      <c r="K193" s="20">
        <v>2018011000655</v>
      </c>
      <c r="L193" s="16" t="s">
        <v>528</v>
      </c>
      <c r="M193" s="16" t="s">
        <v>532</v>
      </c>
      <c r="N193" s="16" t="s">
        <v>551</v>
      </c>
      <c r="O193" s="16" t="s">
        <v>534</v>
      </c>
      <c r="P193" s="16" t="s">
        <v>535</v>
      </c>
      <c r="Q193" s="16" t="s">
        <v>453</v>
      </c>
      <c r="R193" s="16" t="s">
        <v>33</v>
      </c>
      <c r="S193" s="16" t="s">
        <v>811</v>
      </c>
      <c r="T193" s="16" t="s">
        <v>679</v>
      </c>
      <c r="U193" s="16" t="s">
        <v>82</v>
      </c>
      <c r="V193" s="21">
        <v>4618314</v>
      </c>
      <c r="W193" s="21">
        <v>23091570</v>
      </c>
      <c r="X193" s="16">
        <v>5</v>
      </c>
      <c r="Y193" s="22" t="s">
        <v>648</v>
      </c>
      <c r="Z193"/>
      <c r="AA193"/>
    </row>
    <row r="194" spans="1:27" x14ac:dyDescent="0.2">
      <c r="A194" s="14">
        <v>194</v>
      </c>
      <c r="B194" s="15" t="s">
        <v>812</v>
      </c>
      <c r="C194" s="16" t="s">
        <v>27</v>
      </c>
      <c r="D194" s="16" t="s">
        <v>813</v>
      </c>
      <c r="E194" s="16" t="s">
        <v>674</v>
      </c>
      <c r="F194" s="17" t="s">
        <v>30</v>
      </c>
      <c r="G194" s="16" t="s">
        <v>30</v>
      </c>
      <c r="H194" s="16">
        <f>Tabla8[[#This Row],[Precio 2026]]/Tabla8[[#This Row],[HONORARIOS 2026]]</f>
        <v>8</v>
      </c>
      <c r="I194" s="16" t="s">
        <v>2399</v>
      </c>
      <c r="J194" s="16" t="s">
        <v>31</v>
      </c>
      <c r="K194" s="20">
        <v>2018011000655</v>
      </c>
      <c r="L194" s="16" t="s">
        <v>528</v>
      </c>
      <c r="M194" s="16" t="s">
        <v>532</v>
      </c>
      <c r="N194" s="16" t="s">
        <v>551</v>
      </c>
      <c r="O194" s="16" t="s">
        <v>534</v>
      </c>
      <c r="P194" s="16" t="s">
        <v>535</v>
      </c>
      <c r="Q194" s="16" t="s">
        <v>453</v>
      </c>
      <c r="R194" s="16" t="s">
        <v>33</v>
      </c>
      <c r="S194" s="16" t="s">
        <v>814</v>
      </c>
      <c r="T194" s="16" t="s">
        <v>50</v>
      </c>
      <c r="U194" s="16" t="s">
        <v>82</v>
      </c>
      <c r="V194" s="21">
        <v>4618314</v>
      </c>
      <c r="W194" s="21">
        <v>36946512</v>
      </c>
      <c r="X194" s="16">
        <v>8</v>
      </c>
      <c r="Y194" s="22" t="s">
        <v>648</v>
      </c>
      <c r="Z194"/>
      <c r="AA194"/>
    </row>
    <row r="195" spans="1:27" x14ac:dyDescent="0.2">
      <c r="A195" s="14">
        <v>195</v>
      </c>
      <c r="B195" s="15" t="s">
        <v>815</v>
      </c>
      <c r="C195" s="16" t="s">
        <v>27</v>
      </c>
      <c r="D195" s="16" t="s">
        <v>816</v>
      </c>
      <c r="E195" s="16" t="s">
        <v>674</v>
      </c>
      <c r="F195" s="17" t="s">
        <v>30</v>
      </c>
      <c r="G195" s="16" t="s">
        <v>30</v>
      </c>
      <c r="H195" s="16">
        <f>Tabla8[[#This Row],[Precio 2026]]/Tabla8[[#This Row],[HONORARIOS 2026]]</f>
        <v>8</v>
      </c>
      <c r="I195" s="16" t="s">
        <v>2399</v>
      </c>
      <c r="J195" s="16" t="s">
        <v>31</v>
      </c>
      <c r="K195" s="20">
        <v>2018011000655</v>
      </c>
      <c r="L195" s="16" t="s">
        <v>528</v>
      </c>
      <c r="M195" s="16" t="s">
        <v>532</v>
      </c>
      <c r="N195" s="16" t="s">
        <v>551</v>
      </c>
      <c r="O195" s="16" t="s">
        <v>534</v>
      </c>
      <c r="P195" s="16" t="s">
        <v>535</v>
      </c>
      <c r="Q195" s="16" t="s">
        <v>453</v>
      </c>
      <c r="R195" s="16" t="s">
        <v>33</v>
      </c>
      <c r="S195" s="16" t="s">
        <v>817</v>
      </c>
      <c r="T195" s="16" t="s">
        <v>74</v>
      </c>
      <c r="U195" s="16" t="s">
        <v>82</v>
      </c>
      <c r="V195" s="21">
        <v>4618314</v>
      </c>
      <c r="W195" s="21">
        <v>36946512</v>
      </c>
      <c r="X195" s="16">
        <v>8</v>
      </c>
      <c r="Y195" s="22" t="s">
        <v>648</v>
      </c>
      <c r="Z195"/>
      <c r="AA195"/>
    </row>
    <row r="196" spans="1:27" x14ac:dyDescent="0.2">
      <c r="A196" s="14">
        <v>196</v>
      </c>
      <c r="B196" s="15" t="s">
        <v>818</v>
      </c>
      <c r="C196" s="16" t="s">
        <v>27</v>
      </c>
      <c r="D196" s="16" t="s">
        <v>819</v>
      </c>
      <c r="E196" s="16" t="s">
        <v>674</v>
      </c>
      <c r="F196" s="17" t="s">
        <v>30</v>
      </c>
      <c r="G196" s="16" t="s">
        <v>30</v>
      </c>
      <c r="H196" s="16">
        <f>Tabla8[[#This Row],[Precio 2026]]/Tabla8[[#This Row],[HONORARIOS 2026]]</f>
        <v>8</v>
      </c>
      <c r="I196" s="16" t="s">
        <v>2399</v>
      </c>
      <c r="J196" s="16" t="s">
        <v>31</v>
      </c>
      <c r="K196" s="20">
        <v>2018011000655</v>
      </c>
      <c r="L196" s="16" t="s">
        <v>528</v>
      </c>
      <c r="M196" s="16" t="s">
        <v>532</v>
      </c>
      <c r="N196" s="16" t="s">
        <v>551</v>
      </c>
      <c r="O196" s="16" t="s">
        <v>534</v>
      </c>
      <c r="P196" s="16" t="s">
        <v>535</v>
      </c>
      <c r="Q196" s="16" t="s">
        <v>453</v>
      </c>
      <c r="R196" s="16" t="s">
        <v>33</v>
      </c>
      <c r="S196" s="16" t="s">
        <v>820</v>
      </c>
      <c r="T196" s="16" t="s">
        <v>50</v>
      </c>
      <c r="U196" s="16" t="s">
        <v>82</v>
      </c>
      <c r="V196" s="21">
        <v>4618314</v>
      </c>
      <c r="W196" s="21">
        <v>36946512</v>
      </c>
      <c r="X196" s="16">
        <v>8</v>
      </c>
      <c r="Y196" s="22" t="s">
        <v>648</v>
      </c>
      <c r="Z196"/>
      <c r="AA196"/>
    </row>
    <row r="197" spans="1:27" x14ac:dyDescent="0.2">
      <c r="A197" s="14">
        <v>197</v>
      </c>
      <c r="B197" s="15" t="s">
        <v>821</v>
      </c>
      <c r="C197" s="16" t="s">
        <v>27</v>
      </c>
      <c r="D197" s="16" t="s">
        <v>822</v>
      </c>
      <c r="E197" s="16" t="s">
        <v>674</v>
      </c>
      <c r="F197" s="17" t="s">
        <v>30</v>
      </c>
      <c r="G197" s="16" t="s">
        <v>30</v>
      </c>
      <c r="H197" s="16">
        <f>Tabla8[[#This Row],[Precio 2026]]/Tabla8[[#This Row],[HONORARIOS 2026]]</f>
        <v>8</v>
      </c>
      <c r="I197" s="16" t="s">
        <v>2399</v>
      </c>
      <c r="J197" s="16" t="s">
        <v>31</v>
      </c>
      <c r="K197" s="20">
        <v>2018011000655</v>
      </c>
      <c r="L197" s="16" t="s">
        <v>528</v>
      </c>
      <c r="M197" s="16" t="s">
        <v>532</v>
      </c>
      <c r="N197" s="16" t="s">
        <v>551</v>
      </c>
      <c r="O197" s="16" t="s">
        <v>534</v>
      </c>
      <c r="P197" s="16" t="s">
        <v>535</v>
      </c>
      <c r="Q197" s="16" t="s">
        <v>453</v>
      </c>
      <c r="R197" s="16" t="s">
        <v>33</v>
      </c>
      <c r="S197" s="16" t="s">
        <v>823</v>
      </c>
      <c r="T197" s="16" t="s">
        <v>74</v>
      </c>
      <c r="U197" s="16" t="s">
        <v>82</v>
      </c>
      <c r="V197" s="21">
        <v>4618314</v>
      </c>
      <c r="W197" s="21">
        <v>36946512</v>
      </c>
      <c r="X197" s="16">
        <v>8</v>
      </c>
      <c r="Y197" s="22" t="s">
        <v>648</v>
      </c>
      <c r="Z197"/>
      <c r="AA197"/>
    </row>
    <row r="198" spans="1:27" x14ac:dyDescent="0.2">
      <c r="A198" s="14">
        <v>198</v>
      </c>
      <c r="B198" s="15" t="s">
        <v>824</v>
      </c>
      <c r="C198" s="16" t="s">
        <v>27</v>
      </c>
      <c r="D198" s="16" t="s">
        <v>825</v>
      </c>
      <c r="E198" s="16" t="s">
        <v>674</v>
      </c>
      <c r="F198" s="17" t="s">
        <v>30</v>
      </c>
      <c r="G198" s="16" t="s">
        <v>30</v>
      </c>
      <c r="H198" s="16">
        <f>Tabla8[[#This Row],[Precio 2026]]/Tabla8[[#This Row],[HONORARIOS 2026]]</f>
        <v>5</v>
      </c>
      <c r="I198" s="16" t="s">
        <v>2399</v>
      </c>
      <c r="J198" s="16" t="s">
        <v>31</v>
      </c>
      <c r="K198" s="20">
        <v>2018011000655</v>
      </c>
      <c r="L198" s="16" t="s">
        <v>528</v>
      </c>
      <c r="M198" s="16" t="s">
        <v>532</v>
      </c>
      <c r="N198" s="16" t="s">
        <v>551</v>
      </c>
      <c r="O198" s="16" t="s">
        <v>534</v>
      </c>
      <c r="P198" s="16" t="s">
        <v>535</v>
      </c>
      <c r="Q198" s="16" t="s">
        <v>453</v>
      </c>
      <c r="R198" s="16" t="s">
        <v>33</v>
      </c>
      <c r="S198" s="16" t="s">
        <v>826</v>
      </c>
      <c r="T198" s="16" t="s">
        <v>679</v>
      </c>
      <c r="U198" s="16" t="s">
        <v>82</v>
      </c>
      <c r="V198" s="21">
        <v>4618314</v>
      </c>
      <c r="W198" s="21">
        <v>23091570</v>
      </c>
      <c r="X198" s="16">
        <v>5</v>
      </c>
      <c r="Y198" s="22" t="s">
        <v>648</v>
      </c>
      <c r="Z198"/>
      <c r="AA198"/>
    </row>
    <row r="199" spans="1:27" x14ac:dyDescent="0.2">
      <c r="A199" s="14">
        <v>199</v>
      </c>
      <c r="B199" s="15" t="s">
        <v>827</v>
      </c>
      <c r="C199" s="16" t="s">
        <v>27</v>
      </c>
      <c r="D199" s="16" t="s">
        <v>828</v>
      </c>
      <c r="E199" s="16" t="s">
        <v>674</v>
      </c>
      <c r="F199" s="17" t="s">
        <v>30</v>
      </c>
      <c r="G199" s="16" t="s">
        <v>30</v>
      </c>
      <c r="H199" s="16">
        <f>Tabla8[[#This Row],[Precio 2026]]/Tabla8[[#This Row],[HONORARIOS 2026]]</f>
        <v>5</v>
      </c>
      <c r="I199" s="16" t="s">
        <v>2399</v>
      </c>
      <c r="J199" s="16" t="s">
        <v>31</v>
      </c>
      <c r="K199" s="20">
        <v>2018011000655</v>
      </c>
      <c r="L199" s="16" t="s">
        <v>528</v>
      </c>
      <c r="M199" s="16" t="s">
        <v>532</v>
      </c>
      <c r="N199" s="16" t="s">
        <v>551</v>
      </c>
      <c r="O199" s="16" t="s">
        <v>534</v>
      </c>
      <c r="P199" s="16" t="s">
        <v>535</v>
      </c>
      <c r="Q199" s="16" t="s">
        <v>453</v>
      </c>
      <c r="R199" s="16" t="s">
        <v>33</v>
      </c>
      <c r="S199" s="16" t="s">
        <v>829</v>
      </c>
      <c r="T199" s="16" t="s">
        <v>679</v>
      </c>
      <c r="U199" s="16" t="s">
        <v>82</v>
      </c>
      <c r="V199" s="21">
        <v>4618314</v>
      </c>
      <c r="W199" s="21">
        <v>23091570</v>
      </c>
      <c r="X199" s="16">
        <v>5</v>
      </c>
      <c r="Y199" s="22" t="s">
        <v>648</v>
      </c>
      <c r="Z199"/>
      <c r="AA199"/>
    </row>
    <row r="200" spans="1:27" x14ac:dyDescent="0.2">
      <c r="A200" s="14">
        <v>200</v>
      </c>
      <c r="B200" s="15" t="s">
        <v>830</v>
      </c>
      <c r="C200" s="16" t="s">
        <v>27</v>
      </c>
      <c r="D200" s="16" t="s">
        <v>831</v>
      </c>
      <c r="E200" s="16" t="s">
        <v>674</v>
      </c>
      <c r="F200" s="17" t="s">
        <v>30</v>
      </c>
      <c r="G200" s="16" t="s">
        <v>30</v>
      </c>
      <c r="H200" s="16">
        <f>Tabla8[[#This Row],[Precio 2026]]/Tabla8[[#This Row],[HONORARIOS 2026]]</f>
        <v>8</v>
      </c>
      <c r="I200" s="16" t="s">
        <v>2399</v>
      </c>
      <c r="J200" s="16" t="s">
        <v>31</v>
      </c>
      <c r="K200" s="20">
        <v>2018011000655</v>
      </c>
      <c r="L200" s="16" t="s">
        <v>528</v>
      </c>
      <c r="M200" s="16" t="s">
        <v>532</v>
      </c>
      <c r="N200" s="16" t="s">
        <v>551</v>
      </c>
      <c r="O200" s="16" t="s">
        <v>534</v>
      </c>
      <c r="P200" s="16" t="s">
        <v>535</v>
      </c>
      <c r="Q200" s="16" t="s">
        <v>453</v>
      </c>
      <c r="R200" s="16" t="s">
        <v>33</v>
      </c>
      <c r="S200" s="16" t="s">
        <v>832</v>
      </c>
      <c r="T200" s="16" t="s">
        <v>44</v>
      </c>
      <c r="U200" s="16" t="s">
        <v>82</v>
      </c>
      <c r="V200" s="21">
        <v>4618314</v>
      </c>
      <c r="W200" s="21">
        <v>36946512</v>
      </c>
      <c r="X200" s="16">
        <v>8</v>
      </c>
      <c r="Y200" s="22" t="s">
        <v>648</v>
      </c>
      <c r="Z200"/>
      <c r="AA200"/>
    </row>
    <row r="201" spans="1:27" x14ac:dyDescent="0.2">
      <c r="A201" s="14">
        <v>201</v>
      </c>
      <c r="B201" s="15" t="s">
        <v>833</v>
      </c>
      <c r="C201" s="16" t="s">
        <v>27</v>
      </c>
      <c r="D201" s="16" t="s">
        <v>834</v>
      </c>
      <c r="E201" s="16" t="s">
        <v>674</v>
      </c>
      <c r="F201" s="17" t="s">
        <v>30</v>
      </c>
      <c r="G201" s="16" t="s">
        <v>30</v>
      </c>
      <c r="H201" s="16">
        <f>Tabla8[[#This Row],[Precio 2026]]/Tabla8[[#This Row],[HONORARIOS 2026]]</f>
        <v>5</v>
      </c>
      <c r="I201" s="16" t="s">
        <v>2399</v>
      </c>
      <c r="J201" s="16" t="s">
        <v>31</v>
      </c>
      <c r="K201" s="20">
        <v>2018011000655</v>
      </c>
      <c r="L201" s="16" t="s">
        <v>528</v>
      </c>
      <c r="M201" s="16" t="s">
        <v>532</v>
      </c>
      <c r="N201" s="16" t="s">
        <v>551</v>
      </c>
      <c r="O201" s="16" t="s">
        <v>534</v>
      </c>
      <c r="P201" s="16" t="s">
        <v>535</v>
      </c>
      <c r="Q201" s="16" t="s">
        <v>453</v>
      </c>
      <c r="R201" s="16" t="s">
        <v>33</v>
      </c>
      <c r="S201" s="16" t="s">
        <v>835</v>
      </c>
      <c r="T201" s="16" t="s">
        <v>679</v>
      </c>
      <c r="U201" s="16" t="s">
        <v>82</v>
      </c>
      <c r="V201" s="21">
        <v>4618314</v>
      </c>
      <c r="W201" s="21">
        <v>23091570</v>
      </c>
      <c r="X201" s="16">
        <v>5</v>
      </c>
      <c r="Y201" s="22" t="s">
        <v>648</v>
      </c>
      <c r="Z201"/>
      <c r="AA201"/>
    </row>
    <row r="202" spans="1:27" x14ac:dyDescent="0.2">
      <c r="A202" s="14">
        <v>202</v>
      </c>
      <c r="B202" s="15" t="s">
        <v>836</v>
      </c>
      <c r="C202" s="16" t="s">
        <v>27</v>
      </c>
      <c r="D202" s="16" t="s">
        <v>837</v>
      </c>
      <c r="E202" s="16" t="s">
        <v>674</v>
      </c>
      <c r="F202" s="17" t="s">
        <v>30</v>
      </c>
      <c r="G202" s="16" t="s">
        <v>30</v>
      </c>
      <c r="H202" s="16">
        <f>Tabla8[[#This Row],[Precio 2026]]/Tabla8[[#This Row],[HONORARIOS 2026]]</f>
        <v>8</v>
      </c>
      <c r="I202" s="16" t="s">
        <v>2399</v>
      </c>
      <c r="J202" s="16" t="s">
        <v>31</v>
      </c>
      <c r="K202" s="20">
        <v>2018011000655</v>
      </c>
      <c r="L202" s="16" t="s">
        <v>528</v>
      </c>
      <c r="M202" s="16" t="s">
        <v>532</v>
      </c>
      <c r="N202" s="16" t="s">
        <v>551</v>
      </c>
      <c r="O202" s="16" t="s">
        <v>534</v>
      </c>
      <c r="P202" s="16" t="s">
        <v>535</v>
      </c>
      <c r="Q202" s="16" t="s">
        <v>453</v>
      </c>
      <c r="R202" s="16" t="s">
        <v>33</v>
      </c>
      <c r="S202" s="16" t="s">
        <v>838</v>
      </c>
      <c r="T202" s="16" t="s">
        <v>50</v>
      </c>
      <c r="U202" s="16" t="s">
        <v>82</v>
      </c>
      <c r="V202" s="21">
        <v>4618314</v>
      </c>
      <c r="W202" s="21">
        <v>36946512</v>
      </c>
      <c r="X202" s="16">
        <v>8</v>
      </c>
      <c r="Y202" s="22" t="s">
        <v>648</v>
      </c>
      <c r="Z202"/>
      <c r="AA202"/>
    </row>
    <row r="203" spans="1:27" x14ac:dyDescent="0.2">
      <c r="A203" s="14">
        <v>203</v>
      </c>
      <c r="B203" s="15" t="s">
        <v>839</v>
      </c>
      <c r="C203" s="16" t="s">
        <v>27</v>
      </c>
      <c r="D203" s="16" t="s">
        <v>840</v>
      </c>
      <c r="E203" s="16" t="s">
        <v>674</v>
      </c>
      <c r="F203" s="17" t="s">
        <v>30</v>
      </c>
      <c r="G203" s="16" t="s">
        <v>30</v>
      </c>
      <c r="H203" s="16">
        <f>Tabla8[[#This Row],[Precio 2026]]/Tabla8[[#This Row],[HONORARIOS 2026]]</f>
        <v>8</v>
      </c>
      <c r="I203" s="16" t="s">
        <v>2399</v>
      </c>
      <c r="J203" s="16" t="s">
        <v>31</v>
      </c>
      <c r="K203" s="20">
        <v>2018011000655</v>
      </c>
      <c r="L203" s="16" t="s">
        <v>528</v>
      </c>
      <c r="M203" s="16" t="s">
        <v>532</v>
      </c>
      <c r="N203" s="16" t="s">
        <v>551</v>
      </c>
      <c r="O203" s="16" t="s">
        <v>534</v>
      </c>
      <c r="P203" s="16" t="s">
        <v>535</v>
      </c>
      <c r="Q203" s="16" t="s">
        <v>453</v>
      </c>
      <c r="R203" s="16" t="s">
        <v>33</v>
      </c>
      <c r="S203" s="16" t="s">
        <v>841</v>
      </c>
      <c r="T203" s="16" t="s">
        <v>44</v>
      </c>
      <c r="U203" s="16" t="s">
        <v>82</v>
      </c>
      <c r="V203" s="21">
        <v>4618314</v>
      </c>
      <c r="W203" s="21">
        <v>36946512</v>
      </c>
      <c r="X203" s="16">
        <v>8</v>
      </c>
      <c r="Y203" s="22" t="s">
        <v>648</v>
      </c>
      <c r="Z203"/>
      <c r="AA203"/>
    </row>
    <row r="204" spans="1:27" x14ac:dyDescent="0.2">
      <c r="A204" s="14">
        <v>204</v>
      </c>
      <c r="B204" s="15" t="s">
        <v>842</v>
      </c>
      <c r="C204" s="16" t="s">
        <v>27</v>
      </c>
      <c r="D204" s="16" t="s">
        <v>843</v>
      </c>
      <c r="E204" s="16" t="s">
        <v>674</v>
      </c>
      <c r="F204" s="17" t="s">
        <v>30</v>
      </c>
      <c r="G204" s="16" t="s">
        <v>30</v>
      </c>
      <c r="H204" s="16">
        <f>Tabla8[[#This Row],[Precio 2026]]/Tabla8[[#This Row],[HONORARIOS 2026]]</f>
        <v>8</v>
      </c>
      <c r="I204" s="16" t="s">
        <v>2399</v>
      </c>
      <c r="J204" s="16" t="s">
        <v>31</v>
      </c>
      <c r="K204" s="20">
        <v>2018011000655</v>
      </c>
      <c r="L204" s="16" t="s">
        <v>528</v>
      </c>
      <c r="M204" s="16" t="s">
        <v>532</v>
      </c>
      <c r="N204" s="16" t="s">
        <v>551</v>
      </c>
      <c r="O204" s="16" t="s">
        <v>534</v>
      </c>
      <c r="P204" s="16" t="s">
        <v>535</v>
      </c>
      <c r="Q204" s="16" t="s">
        <v>453</v>
      </c>
      <c r="R204" s="16" t="s">
        <v>33</v>
      </c>
      <c r="S204" s="16" t="s">
        <v>844</v>
      </c>
      <c r="T204" s="16" t="s">
        <v>44</v>
      </c>
      <c r="U204" s="16" t="s">
        <v>82</v>
      </c>
      <c r="V204" s="21">
        <v>4618314</v>
      </c>
      <c r="W204" s="21">
        <v>36946512</v>
      </c>
      <c r="X204" s="16">
        <v>8</v>
      </c>
      <c r="Y204" s="22" t="s">
        <v>648</v>
      </c>
      <c r="Z204"/>
      <c r="AA204"/>
    </row>
    <row r="205" spans="1:27" x14ac:dyDescent="0.2">
      <c r="A205" s="14">
        <v>205</v>
      </c>
      <c r="B205" s="15" t="s">
        <v>845</v>
      </c>
      <c r="C205" s="16" t="s">
        <v>27</v>
      </c>
      <c r="D205" s="16" t="s">
        <v>846</v>
      </c>
      <c r="E205" s="16" t="s">
        <v>674</v>
      </c>
      <c r="F205" s="17" t="s">
        <v>30</v>
      </c>
      <c r="G205" s="16" t="s">
        <v>30</v>
      </c>
      <c r="H205" s="16">
        <f>Tabla8[[#This Row],[Precio 2026]]/Tabla8[[#This Row],[HONORARIOS 2026]]</f>
        <v>8</v>
      </c>
      <c r="I205" s="16" t="s">
        <v>2399</v>
      </c>
      <c r="J205" s="16" t="s">
        <v>31</v>
      </c>
      <c r="K205" s="20">
        <v>2018011000655</v>
      </c>
      <c r="L205" s="16" t="s">
        <v>528</v>
      </c>
      <c r="M205" s="16" t="s">
        <v>532</v>
      </c>
      <c r="N205" s="16" t="s">
        <v>551</v>
      </c>
      <c r="O205" s="16" t="s">
        <v>534</v>
      </c>
      <c r="P205" s="16" t="s">
        <v>535</v>
      </c>
      <c r="Q205" s="16" t="s">
        <v>453</v>
      </c>
      <c r="R205" s="16" t="s">
        <v>33</v>
      </c>
      <c r="S205" s="16" t="s">
        <v>847</v>
      </c>
      <c r="T205" s="16" t="s">
        <v>44</v>
      </c>
      <c r="U205" s="16" t="s">
        <v>82</v>
      </c>
      <c r="V205" s="21">
        <v>4618314</v>
      </c>
      <c r="W205" s="21">
        <v>36946512</v>
      </c>
      <c r="X205" s="16">
        <v>8</v>
      </c>
      <c r="Y205" s="22" t="s">
        <v>648</v>
      </c>
      <c r="Z205"/>
      <c r="AA205"/>
    </row>
    <row r="206" spans="1:27" x14ac:dyDescent="0.2">
      <c r="A206" s="14">
        <v>206</v>
      </c>
      <c r="B206" s="15" t="s">
        <v>848</v>
      </c>
      <c r="C206" s="16" t="s">
        <v>27</v>
      </c>
      <c r="D206" s="16" t="s">
        <v>849</v>
      </c>
      <c r="E206" s="16" t="s">
        <v>674</v>
      </c>
      <c r="F206" s="17" t="s">
        <v>30</v>
      </c>
      <c r="G206" s="16" t="s">
        <v>30</v>
      </c>
      <c r="H206" s="16">
        <f>Tabla8[[#This Row],[Precio 2026]]/Tabla8[[#This Row],[HONORARIOS 2026]]</f>
        <v>8</v>
      </c>
      <c r="I206" s="16" t="s">
        <v>2399</v>
      </c>
      <c r="J206" s="16" t="s">
        <v>31</v>
      </c>
      <c r="K206" s="20">
        <v>2018011000655</v>
      </c>
      <c r="L206" s="16" t="s">
        <v>528</v>
      </c>
      <c r="M206" s="16" t="s">
        <v>532</v>
      </c>
      <c r="N206" s="16" t="s">
        <v>551</v>
      </c>
      <c r="O206" s="16" t="s">
        <v>534</v>
      </c>
      <c r="P206" s="16" t="s">
        <v>535</v>
      </c>
      <c r="Q206" s="16" t="s">
        <v>453</v>
      </c>
      <c r="R206" s="16" t="s">
        <v>33</v>
      </c>
      <c r="S206" s="16" t="s">
        <v>850</v>
      </c>
      <c r="T206" s="16" t="s">
        <v>44</v>
      </c>
      <c r="U206" s="16" t="s">
        <v>82</v>
      </c>
      <c r="V206" s="21">
        <v>4618314</v>
      </c>
      <c r="W206" s="21">
        <v>36946512</v>
      </c>
      <c r="X206" s="16">
        <v>8</v>
      </c>
      <c r="Y206" s="22" t="s">
        <v>648</v>
      </c>
      <c r="Z206"/>
      <c r="AA206"/>
    </row>
    <row r="207" spans="1:27" x14ac:dyDescent="0.2">
      <c r="A207" s="14">
        <v>207</v>
      </c>
      <c r="B207" s="15" t="s">
        <v>851</v>
      </c>
      <c r="C207" s="16" t="s">
        <v>27</v>
      </c>
      <c r="D207" s="16" t="s">
        <v>852</v>
      </c>
      <c r="E207" s="16" t="s">
        <v>674</v>
      </c>
      <c r="F207" s="17" t="s">
        <v>30</v>
      </c>
      <c r="G207" s="16" t="s">
        <v>30</v>
      </c>
      <c r="H207" s="16">
        <f>Tabla8[[#This Row],[Precio 2026]]/Tabla8[[#This Row],[HONORARIOS 2026]]</f>
        <v>8</v>
      </c>
      <c r="I207" s="16" t="s">
        <v>2399</v>
      </c>
      <c r="J207" s="16" t="s">
        <v>31</v>
      </c>
      <c r="K207" s="20">
        <v>2018011000655</v>
      </c>
      <c r="L207" s="16" t="s">
        <v>528</v>
      </c>
      <c r="M207" s="16" t="s">
        <v>532</v>
      </c>
      <c r="N207" s="16" t="s">
        <v>551</v>
      </c>
      <c r="O207" s="16" t="s">
        <v>534</v>
      </c>
      <c r="P207" s="16" t="s">
        <v>535</v>
      </c>
      <c r="Q207" s="16" t="s">
        <v>453</v>
      </c>
      <c r="R207" s="16" t="s">
        <v>33</v>
      </c>
      <c r="S207" s="16" t="s">
        <v>853</v>
      </c>
      <c r="T207" s="16" t="s">
        <v>44</v>
      </c>
      <c r="U207" s="16" t="s">
        <v>82</v>
      </c>
      <c r="V207" s="21">
        <v>4618314</v>
      </c>
      <c r="W207" s="21">
        <v>36946512</v>
      </c>
      <c r="X207" s="16">
        <v>8</v>
      </c>
      <c r="Y207" s="22" t="s">
        <v>648</v>
      </c>
      <c r="Z207"/>
      <c r="AA207"/>
    </row>
    <row r="208" spans="1:27" x14ac:dyDescent="0.2">
      <c r="A208" s="14">
        <v>208</v>
      </c>
      <c r="B208" s="15" t="s">
        <v>854</v>
      </c>
      <c r="C208" s="16" t="s">
        <v>27</v>
      </c>
      <c r="D208" s="16" t="s">
        <v>855</v>
      </c>
      <c r="E208" s="16" t="s">
        <v>674</v>
      </c>
      <c r="F208" s="17" t="s">
        <v>30</v>
      </c>
      <c r="G208" s="16" t="s">
        <v>30</v>
      </c>
      <c r="H208" s="16">
        <f>Tabla8[[#This Row],[Precio 2026]]/Tabla8[[#This Row],[HONORARIOS 2026]]</f>
        <v>8</v>
      </c>
      <c r="I208" s="16" t="s">
        <v>2399</v>
      </c>
      <c r="J208" s="16" t="s">
        <v>31</v>
      </c>
      <c r="K208" s="20">
        <v>2018011000655</v>
      </c>
      <c r="L208" s="16" t="s">
        <v>528</v>
      </c>
      <c r="M208" s="16" t="s">
        <v>532</v>
      </c>
      <c r="N208" s="16" t="s">
        <v>551</v>
      </c>
      <c r="O208" s="16" t="s">
        <v>534</v>
      </c>
      <c r="P208" s="16" t="s">
        <v>535</v>
      </c>
      <c r="Q208" s="16" t="s">
        <v>453</v>
      </c>
      <c r="R208" s="16" t="s">
        <v>33</v>
      </c>
      <c r="S208" s="16" t="s">
        <v>856</v>
      </c>
      <c r="T208" s="16" t="s">
        <v>44</v>
      </c>
      <c r="U208" s="16" t="s">
        <v>82</v>
      </c>
      <c r="V208" s="21">
        <v>4618314</v>
      </c>
      <c r="W208" s="21">
        <v>36946512</v>
      </c>
      <c r="X208" s="16">
        <v>8</v>
      </c>
      <c r="Y208" s="22" t="s">
        <v>648</v>
      </c>
      <c r="Z208"/>
      <c r="AA208"/>
    </row>
    <row r="209" spans="1:27" x14ac:dyDescent="0.2">
      <c r="A209" s="14">
        <v>209</v>
      </c>
      <c r="B209" s="15" t="s">
        <v>857</v>
      </c>
      <c r="C209" s="16" t="s">
        <v>27</v>
      </c>
      <c r="D209" s="16" t="s">
        <v>858</v>
      </c>
      <c r="E209" s="16" t="s">
        <v>674</v>
      </c>
      <c r="F209" s="17" t="s">
        <v>30</v>
      </c>
      <c r="G209" s="16" t="s">
        <v>30</v>
      </c>
      <c r="H209" s="16">
        <f>Tabla8[[#This Row],[Precio 2026]]/Tabla8[[#This Row],[HONORARIOS 2026]]</f>
        <v>8</v>
      </c>
      <c r="I209" s="16" t="s">
        <v>2399</v>
      </c>
      <c r="J209" s="16" t="s">
        <v>31</v>
      </c>
      <c r="K209" s="20">
        <v>2018011000655</v>
      </c>
      <c r="L209" s="16" t="s">
        <v>528</v>
      </c>
      <c r="M209" s="16" t="s">
        <v>532</v>
      </c>
      <c r="N209" s="16" t="s">
        <v>551</v>
      </c>
      <c r="O209" s="16" t="s">
        <v>534</v>
      </c>
      <c r="P209" s="16" t="s">
        <v>535</v>
      </c>
      <c r="Q209" s="16" t="s">
        <v>453</v>
      </c>
      <c r="R209" s="16" t="s">
        <v>33</v>
      </c>
      <c r="S209" s="16" t="s">
        <v>859</v>
      </c>
      <c r="T209" s="16" t="s">
        <v>74</v>
      </c>
      <c r="U209" s="16" t="s">
        <v>82</v>
      </c>
      <c r="V209" s="21">
        <v>4618314</v>
      </c>
      <c r="W209" s="21">
        <v>36946512</v>
      </c>
      <c r="X209" s="16">
        <v>8</v>
      </c>
      <c r="Y209" s="22" t="s">
        <v>648</v>
      </c>
      <c r="Z209"/>
      <c r="AA209"/>
    </row>
    <row r="210" spans="1:27" x14ac:dyDescent="0.2">
      <c r="A210" s="14">
        <v>210</v>
      </c>
      <c r="B210" s="15" t="s">
        <v>860</v>
      </c>
      <c r="C210" s="16" t="s">
        <v>27</v>
      </c>
      <c r="D210" s="16" t="s">
        <v>861</v>
      </c>
      <c r="E210" s="16" t="s">
        <v>674</v>
      </c>
      <c r="F210" s="17" t="s">
        <v>30</v>
      </c>
      <c r="G210" s="16" t="s">
        <v>30</v>
      </c>
      <c r="H210" s="16">
        <f>Tabla8[[#This Row],[Precio 2026]]/Tabla8[[#This Row],[HONORARIOS 2026]]</f>
        <v>8</v>
      </c>
      <c r="I210" s="16" t="s">
        <v>2399</v>
      </c>
      <c r="J210" s="16" t="s">
        <v>31</v>
      </c>
      <c r="K210" s="20">
        <v>2018011000655</v>
      </c>
      <c r="L210" s="16" t="s">
        <v>528</v>
      </c>
      <c r="M210" s="16" t="s">
        <v>532</v>
      </c>
      <c r="N210" s="16" t="s">
        <v>551</v>
      </c>
      <c r="O210" s="16" t="s">
        <v>534</v>
      </c>
      <c r="P210" s="16" t="s">
        <v>535</v>
      </c>
      <c r="Q210" s="16" t="s">
        <v>453</v>
      </c>
      <c r="R210" s="16" t="s">
        <v>33</v>
      </c>
      <c r="S210" s="16" t="s">
        <v>862</v>
      </c>
      <c r="T210" s="16" t="s">
        <v>50</v>
      </c>
      <c r="U210" s="16" t="s">
        <v>82</v>
      </c>
      <c r="V210" s="21">
        <v>4618314</v>
      </c>
      <c r="W210" s="21">
        <v>36946512</v>
      </c>
      <c r="X210" s="16">
        <v>8</v>
      </c>
      <c r="Y210" s="22" t="s">
        <v>648</v>
      </c>
      <c r="Z210"/>
      <c r="AA210"/>
    </row>
    <row r="211" spans="1:27" x14ac:dyDescent="0.2">
      <c r="A211" s="14">
        <v>211</v>
      </c>
      <c r="B211" s="15" t="s">
        <v>863</v>
      </c>
      <c r="C211" s="16" t="s">
        <v>27</v>
      </c>
      <c r="D211" s="16" t="s">
        <v>864</v>
      </c>
      <c r="E211" s="16" t="s">
        <v>674</v>
      </c>
      <c r="F211" s="17" t="s">
        <v>30</v>
      </c>
      <c r="G211" s="16" t="s">
        <v>30</v>
      </c>
      <c r="H211" s="16">
        <f>Tabla8[[#This Row],[Precio 2026]]/Tabla8[[#This Row],[HONORARIOS 2026]]</f>
        <v>8</v>
      </c>
      <c r="I211" s="16" t="s">
        <v>2399</v>
      </c>
      <c r="J211" s="16" t="s">
        <v>31</v>
      </c>
      <c r="K211" s="20">
        <v>2018011000655</v>
      </c>
      <c r="L211" s="16" t="s">
        <v>528</v>
      </c>
      <c r="M211" s="16" t="s">
        <v>532</v>
      </c>
      <c r="N211" s="16" t="s">
        <v>551</v>
      </c>
      <c r="O211" s="16" t="s">
        <v>534</v>
      </c>
      <c r="P211" s="16" t="s">
        <v>535</v>
      </c>
      <c r="Q211" s="16" t="s">
        <v>453</v>
      </c>
      <c r="R211" s="16" t="s">
        <v>33</v>
      </c>
      <c r="S211" s="16" t="s">
        <v>865</v>
      </c>
      <c r="T211" s="16" t="s">
        <v>74</v>
      </c>
      <c r="U211" s="16" t="s">
        <v>82</v>
      </c>
      <c r="V211" s="21">
        <v>4618314</v>
      </c>
      <c r="W211" s="21">
        <v>36946512</v>
      </c>
      <c r="X211" s="16">
        <v>8</v>
      </c>
      <c r="Y211" s="22" t="s">
        <v>648</v>
      </c>
      <c r="Z211"/>
      <c r="AA211"/>
    </row>
    <row r="212" spans="1:27" x14ac:dyDescent="0.2">
      <c r="A212" s="14">
        <v>212</v>
      </c>
      <c r="B212" s="15" t="s">
        <v>866</v>
      </c>
      <c r="C212" s="16" t="s">
        <v>27</v>
      </c>
      <c r="D212" s="16" t="s">
        <v>867</v>
      </c>
      <c r="E212" s="16" t="s">
        <v>674</v>
      </c>
      <c r="F212" s="17" t="s">
        <v>30</v>
      </c>
      <c r="G212" s="16" t="s">
        <v>30</v>
      </c>
      <c r="H212" s="16">
        <f>Tabla8[[#This Row],[Precio 2026]]/Tabla8[[#This Row],[HONORARIOS 2026]]</f>
        <v>5</v>
      </c>
      <c r="I212" s="16" t="s">
        <v>2399</v>
      </c>
      <c r="J212" s="16" t="s">
        <v>31</v>
      </c>
      <c r="K212" s="20">
        <v>2018011000655</v>
      </c>
      <c r="L212" s="16" t="s">
        <v>528</v>
      </c>
      <c r="M212" s="16" t="s">
        <v>532</v>
      </c>
      <c r="N212" s="16" t="s">
        <v>551</v>
      </c>
      <c r="O212" s="16" t="s">
        <v>534</v>
      </c>
      <c r="P212" s="16" t="s">
        <v>535</v>
      </c>
      <c r="Q212" s="16" t="s">
        <v>453</v>
      </c>
      <c r="R212" s="16" t="s">
        <v>33</v>
      </c>
      <c r="S212" s="16" t="s">
        <v>868</v>
      </c>
      <c r="T212" s="16" t="s">
        <v>679</v>
      </c>
      <c r="U212" s="16" t="s">
        <v>82</v>
      </c>
      <c r="V212" s="21">
        <v>4618314</v>
      </c>
      <c r="W212" s="21">
        <v>23091570</v>
      </c>
      <c r="X212" s="16">
        <v>5</v>
      </c>
      <c r="Y212" s="22" t="s">
        <v>648</v>
      </c>
      <c r="Z212"/>
      <c r="AA212"/>
    </row>
    <row r="213" spans="1:27" x14ac:dyDescent="0.2">
      <c r="A213" s="14">
        <v>213</v>
      </c>
      <c r="B213" s="15" t="s">
        <v>869</v>
      </c>
      <c r="C213" s="16" t="s">
        <v>27</v>
      </c>
      <c r="D213" s="16" t="s">
        <v>870</v>
      </c>
      <c r="E213" s="16" t="s">
        <v>674</v>
      </c>
      <c r="F213" s="17" t="s">
        <v>30</v>
      </c>
      <c r="G213" s="16" t="s">
        <v>30</v>
      </c>
      <c r="H213" s="16">
        <f>Tabla8[[#This Row],[Precio 2026]]/Tabla8[[#This Row],[HONORARIOS 2026]]</f>
        <v>8</v>
      </c>
      <c r="I213" s="16" t="s">
        <v>2399</v>
      </c>
      <c r="J213" s="16" t="s">
        <v>31</v>
      </c>
      <c r="K213" s="20">
        <v>2018011000655</v>
      </c>
      <c r="L213" s="16" t="s">
        <v>528</v>
      </c>
      <c r="M213" s="16" t="s">
        <v>532</v>
      </c>
      <c r="N213" s="16" t="s">
        <v>551</v>
      </c>
      <c r="O213" s="16" t="s">
        <v>534</v>
      </c>
      <c r="P213" s="16" t="s">
        <v>535</v>
      </c>
      <c r="Q213" s="16" t="s">
        <v>453</v>
      </c>
      <c r="R213" s="16" t="s">
        <v>33</v>
      </c>
      <c r="S213" s="16" t="s">
        <v>871</v>
      </c>
      <c r="T213" s="16" t="s">
        <v>44</v>
      </c>
      <c r="U213" s="16" t="s">
        <v>82</v>
      </c>
      <c r="V213" s="21">
        <v>4618314</v>
      </c>
      <c r="W213" s="21">
        <v>36946512</v>
      </c>
      <c r="X213" s="16">
        <v>8</v>
      </c>
      <c r="Y213" s="22" t="s">
        <v>648</v>
      </c>
      <c r="Z213"/>
      <c r="AA213"/>
    </row>
    <row r="214" spans="1:27" x14ac:dyDescent="0.2">
      <c r="A214" s="14">
        <v>214</v>
      </c>
      <c r="B214" s="15" t="s">
        <v>872</v>
      </c>
      <c r="C214" s="16" t="s">
        <v>27</v>
      </c>
      <c r="D214" s="16" t="s">
        <v>873</v>
      </c>
      <c r="E214" s="16" t="s">
        <v>674</v>
      </c>
      <c r="F214" s="17" t="s">
        <v>30</v>
      </c>
      <c r="G214" s="16" t="s">
        <v>30</v>
      </c>
      <c r="H214" s="16">
        <f>Tabla8[[#This Row],[Precio 2026]]/Tabla8[[#This Row],[HONORARIOS 2026]]</f>
        <v>8</v>
      </c>
      <c r="I214" s="16" t="s">
        <v>2399</v>
      </c>
      <c r="J214" s="16" t="s">
        <v>31</v>
      </c>
      <c r="K214" s="20">
        <v>2018011000655</v>
      </c>
      <c r="L214" s="16" t="s">
        <v>528</v>
      </c>
      <c r="M214" s="16" t="s">
        <v>532</v>
      </c>
      <c r="N214" s="16" t="s">
        <v>551</v>
      </c>
      <c r="O214" s="16" t="s">
        <v>534</v>
      </c>
      <c r="P214" s="16" t="s">
        <v>535</v>
      </c>
      <c r="Q214" s="16" t="s">
        <v>453</v>
      </c>
      <c r="R214" s="16" t="s">
        <v>33</v>
      </c>
      <c r="S214" s="16" t="s">
        <v>874</v>
      </c>
      <c r="T214" s="16" t="s">
        <v>74</v>
      </c>
      <c r="U214" s="16" t="s">
        <v>82</v>
      </c>
      <c r="V214" s="21">
        <v>4618314</v>
      </c>
      <c r="W214" s="21">
        <v>36946512</v>
      </c>
      <c r="X214" s="16">
        <v>8</v>
      </c>
      <c r="Y214" s="22" t="s">
        <v>648</v>
      </c>
      <c r="Z214"/>
      <c r="AA214"/>
    </row>
    <row r="215" spans="1:27" x14ac:dyDescent="0.2">
      <c r="A215" s="14">
        <v>215</v>
      </c>
      <c r="B215" s="15" t="s">
        <v>875</v>
      </c>
      <c r="C215" s="16" t="s">
        <v>27</v>
      </c>
      <c r="D215" s="16" t="s">
        <v>876</v>
      </c>
      <c r="E215" s="16" t="s">
        <v>674</v>
      </c>
      <c r="F215" s="17" t="s">
        <v>30</v>
      </c>
      <c r="G215" s="16" t="s">
        <v>30</v>
      </c>
      <c r="H215" s="16">
        <f>Tabla8[[#This Row],[Precio 2026]]/Tabla8[[#This Row],[HONORARIOS 2026]]</f>
        <v>8</v>
      </c>
      <c r="I215" s="16" t="s">
        <v>2399</v>
      </c>
      <c r="J215" s="16" t="s">
        <v>31</v>
      </c>
      <c r="K215" s="20">
        <v>2018011000655</v>
      </c>
      <c r="L215" s="16" t="s">
        <v>528</v>
      </c>
      <c r="M215" s="16" t="s">
        <v>532</v>
      </c>
      <c r="N215" s="16" t="s">
        <v>551</v>
      </c>
      <c r="O215" s="16" t="s">
        <v>534</v>
      </c>
      <c r="P215" s="16" t="s">
        <v>535</v>
      </c>
      <c r="Q215" s="16" t="s">
        <v>453</v>
      </c>
      <c r="R215" s="16" t="s">
        <v>33</v>
      </c>
      <c r="S215" s="16" t="s">
        <v>877</v>
      </c>
      <c r="T215" s="16" t="s">
        <v>74</v>
      </c>
      <c r="U215" s="16" t="s">
        <v>82</v>
      </c>
      <c r="V215" s="21">
        <v>4618314</v>
      </c>
      <c r="W215" s="21">
        <v>36946512</v>
      </c>
      <c r="X215" s="16">
        <v>8</v>
      </c>
      <c r="Y215" s="22" t="s">
        <v>648</v>
      </c>
      <c r="Z215"/>
      <c r="AA215"/>
    </row>
    <row r="216" spans="1:27" x14ac:dyDescent="0.2">
      <c r="A216" s="14">
        <v>216</v>
      </c>
      <c r="B216" s="15" t="s">
        <v>878</v>
      </c>
      <c r="C216" s="16" t="s">
        <v>27</v>
      </c>
      <c r="D216" s="16" t="s">
        <v>879</v>
      </c>
      <c r="E216" s="16" t="s">
        <v>674</v>
      </c>
      <c r="F216" s="17" t="s">
        <v>30</v>
      </c>
      <c r="G216" s="16" t="s">
        <v>30</v>
      </c>
      <c r="H216" s="16">
        <f>Tabla8[[#This Row],[Precio 2026]]/Tabla8[[#This Row],[HONORARIOS 2026]]</f>
        <v>8</v>
      </c>
      <c r="I216" s="16" t="s">
        <v>2399</v>
      </c>
      <c r="J216" s="16" t="s">
        <v>31</v>
      </c>
      <c r="K216" s="20">
        <v>2018011000655</v>
      </c>
      <c r="L216" s="16" t="s">
        <v>528</v>
      </c>
      <c r="M216" s="16" t="s">
        <v>532</v>
      </c>
      <c r="N216" s="16" t="s">
        <v>551</v>
      </c>
      <c r="O216" s="16" t="s">
        <v>534</v>
      </c>
      <c r="P216" s="16" t="s">
        <v>535</v>
      </c>
      <c r="Q216" s="16" t="s">
        <v>453</v>
      </c>
      <c r="R216" s="16" t="s">
        <v>33</v>
      </c>
      <c r="S216" s="16" t="s">
        <v>880</v>
      </c>
      <c r="T216" s="16" t="s">
        <v>74</v>
      </c>
      <c r="U216" s="16" t="s">
        <v>82</v>
      </c>
      <c r="V216" s="21">
        <v>4618314</v>
      </c>
      <c r="W216" s="21">
        <v>36946512</v>
      </c>
      <c r="X216" s="16">
        <v>8</v>
      </c>
      <c r="Y216" s="22" t="s">
        <v>648</v>
      </c>
      <c r="Z216"/>
      <c r="AA216"/>
    </row>
    <row r="217" spans="1:27" x14ac:dyDescent="0.2">
      <c r="A217" s="14">
        <v>217</v>
      </c>
      <c r="B217" s="15" t="s">
        <v>881</v>
      </c>
      <c r="C217" s="16" t="s">
        <v>27</v>
      </c>
      <c r="D217" s="16" t="s">
        <v>882</v>
      </c>
      <c r="E217" s="16" t="s">
        <v>674</v>
      </c>
      <c r="F217" s="17" t="s">
        <v>30</v>
      </c>
      <c r="G217" s="16" t="s">
        <v>30</v>
      </c>
      <c r="H217" s="16">
        <f>Tabla8[[#This Row],[Precio 2026]]/Tabla8[[#This Row],[HONORARIOS 2026]]</f>
        <v>8</v>
      </c>
      <c r="I217" s="16" t="s">
        <v>2399</v>
      </c>
      <c r="J217" s="16" t="s">
        <v>31</v>
      </c>
      <c r="K217" s="20">
        <v>2018011000655</v>
      </c>
      <c r="L217" s="16" t="s">
        <v>528</v>
      </c>
      <c r="M217" s="16" t="s">
        <v>532</v>
      </c>
      <c r="N217" s="16" t="s">
        <v>551</v>
      </c>
      <c r="O217" s="16" t="s">
        <v>534</v>
      </c>
      <c r="P217" s="16" t="s">
        <v>535</v>
      </c>
      <c r="Q217" s="16" t="s">
        <v>453</v>
      </c>
      <c r="R217" s="16" t="s">
        <v>33</v>
      </c>
      <c r="S217" s="16" t="s">
        <v>883</v>
      </c>
      <c r="T217" s="16" t="s">
        <v>44</v>
      </c>
      <c r="U217" s="16" t="s">
        <v>82</v>
      </c>
      <c r="V217" s="21">
        <v>4618314</v>
      </c>
      <c r="W217" s="21">
        <v>36946512</v>
      </c>
      <c r="X217" s="16">
        <v>8</v>
      </c>
      <c r="Y217" s="22" t="s">
        <v>648</v>
      </c>
      <c r="Z217"/>
      <c r="AA217"/>
    </row>
    <row r="218" spans="1:27" x14ac:dyDescent="0.2">
      <c r="A218" s="14">
        <v>218</v>
      </c>
      <c r="B218" s="15" t="s">
        <v>884</v>
      </c>
      <c r="C218" s="16" t="s">
        <v>27</v>
      </c>
      <c r="D218" s="16" t="s">
        <v>885</v>
      </c>
      <c r="E218" s="16" t="s">
        <v>674</v>
      </c>
      <c r="F218" s="17" t="s">
        <v>30</v>
      </c>
      <c r="G218" s="16" t="s">
        <v>30</v>
      </c>
      <c r="H218" s="16">
        <f>Tabla8[[#This Row],[Precio 2026]]/Tabla8[[#This Row],[HONORARIOS 2026]]</f>
        <v>8</v>
      </c>
      <c r="I218" s="16" t="s">
        <v>2399</v>
      </c>
      <c r="J218" s="16" t="s">
        <v>31</v>
      </c>
      <c r="K218" s="20">
        <v>2018011000655</v>
      </c>
      <c r="L218" s="16" t="s">
        <v>528</v>
      </c>
      <c r="M218" s="16" t="s">
        <v>532</v>
      </c>
      <c r="N218" s="16" t="s">
        <v>551</v>
      </c>
      <c r="O218" s="16" t="s">
        <v>534</v>
      </c>
      <c r="P218" s="16" t="s">
        <v>535</v>
      </c>
      <c r="Q218" s="16" t="s">
        <v>453</v>
      </c>
      <c r="R218" s="16" t="s">
        <v>33</v>
      </c>
      <c r="S218" s="16" t="s">
        <v>886</v>
      </c>
      <c r="T218" s="16" t="s">
        <v>44</v>
      </c>
      <c r="U218" s="16" t="s">
        <v>82</v>
      </c>
      <c r="V218" s="21">
        <v>4618314</v>
      </c>
      <c r="W218" s="21">
        <v>36946512</v>
      </c>
      <c r="X218" s="16">
        <v>8</v>
      </c>
      <c r="Y218" s="22" t="s">
        <v>648</v>
      </c>
      <c r="Z218"/>
      <c r="AA218"/>
    </row>
    <row r="219" spans="1:27" x14ac:dyDescent="0.2">
      <c r="A219" s="14">
        <v>219</v>
      </c>
      <c r="B219" s="15" t="s">
        <v>887</v>
      </c>
      <c r="C219" s="16" t="s">
        <v>27</v>
      </c>
      <c r="D219" s="16" t="s">
        <v>888</v>
      </c>
      <c r="E219" s="16" t="s">
        <v>674</v>
      </c>
      <c r="F219" s="17" t="s">
        <v>30</v>
      </c>
      <c r="G219" s="16" t="s">
        <v>30</v>
      </c>
      <c r="H219" s="16">
        <f>Tabla8[[#This Row],[Precio 2026]]/Tabla8[[#This Row],[HONORARIOS 2026]]</f>
        <v>8</v>
      </c>
      <c r="I219" s="16" t="s">
        <v>2399</v>
      </c>
      <c r="J219" s="16" t="s">
        <v>31</v>
      </c>
      <c r="K219" s="20">
        <v>2018011000655</v>
      </c>
      <c r="L219" s="16" t="s">
        <v>528</v>
      </c>
      <c r="M219" s="16" t="s">
        <v>532</v>
      </c>
      <c r="N219" s="16" t="s">
        <v>551</v>
      </c>
      <c r="O219" s="16" t="s">
        <v>534</v>
      </c>
      <c r="P219" s="16" t="s">
        <v>535</v>
      </c>
      <c r="Q219" s="16" t="s">
        <v>453</v>
      </c>
      <c r="R219" s="16" t="s">
        <v>33</v>
      </c>
      <c r="S219" s="16" t="s">
        <v>889</v>
      </c>
      <c r="T219" s="16" t="s">
        <v>44</v>
      </c>
      <c r="U219" s="16" t="s">
        <v>82</v>
      </c>
      <c r="V219" s="21">
        <v>4618314</v>
      </c>
      <c r="W219" s="21">
        <v>36946512</v>
      </c>
      <c r="X219" s="16">
        <v>8</v>
      </c>
      <c r="Y219" s="22" t="s">
        <v>648</v>
      </c>
      <c r="Z219"/>
      <c r="AA219"/>
    </row>
    <row r="220" spans="1:27" x14ac:dyDescent="0.2">
      <c r="A220" s="14">
        <v>220</v>
      </c>
      <c r="B220" s="15" t="s">
        <v>890</v>
      </c>
      <c r="C220" s="16" t="s">
        <v>27</v>
      </c>
      <c r="D220" s="16" t="s">
        <v>891</v>
      </c>
      <c r="E220" s="16" t="s">
        <v>674</v>
      </c>
      <c r="F220" s="17" t="s">
        <v>30</v>
      </c>
      <c r="G220" s="16" t="s">
        <v>30</v>
      </c>
      <c r="H220" s="16">
        <f>Tabla8[[#This Row],[Precio 2026]]/Tabla8[[#This Row],[HONORARIOS 2026]]</f>
        <v>8</v>
      </c>
      <c r="I220" s="16" t="s">
        <v>2399</v>
      </c>
      <c r="J220" s="16" t="s">
        <v>31</v>
      </c>
      <c r="K220" s="20">
        <v>2018011000655</v>
      </c>
      <c r="L220" s="16" t="s">
        <v>528</v>
      </c>
      <c r="M220" s="16" t="s">
        <v>532</v>
      </c>
      <c r="N220" s="16" t="s">
        <v>551</v>
      </c>
      <c r="O220" s="16" t="s">
        <v>534</v>
      </c>
      <c r="P220" s="16" t="s">
        <v>535</v>
      </c>
      <c r="Q220" s="16" t="s">
        <v>453</v>
      </c>
      <c r="R220" s="16" t="s">
        <v>33</v>
      </c>
      <c r="S220" s="16" t="s">
        <v>892</v>
      </c>
      <c r="T220" s="16" t="s">
        <v>44</v>
      </c>
      <c r="U220" s="16" t="s">
        <v>82</v>
      </c>
      <c r="V220" s="21">
        <v>4618314</v>
      </c>
      <c r="W220" s="21">
        <v>36946512</v>
      </c>
      <c r="X220" s="16">
        <v>8</v>
      </c>
      <c r="Y220" s="22" t="s">
        <v>648</v>
      </c>
      <c r="Z220"/>
      <c r="AA220"/>
    </row>
    <row r="221" spans="1:27" x14ac:dyDescent="0.2">
      <c r="A221" s="14">
        <v>221</v>
      </c>
      <c r="B221" s="15" t="s">
        <v>893</v>
      </c>
      <c r="C221" s="16" t="s">
        <v>27</v>
      </c>
      <c r="D221" s="16" t="s">
        <v>894</v>
      </c>
      <c r="E221" s="16" t="s">
        <v>674</v>
      </c>
      <c r="F221" s="17" t="s">
        <v>30</v>
      </c>
      <c r="G221" s="16" t="s">
        <v>30</v>
      </c>
      <c r="H221" s="16">
        <f>Tabla8[[#This Row],[Precio 2026]]/Tabla8[[#This Row],[HONORARIOS 2026]]</f>
        <v>8</v>
      </c>
      <c r="I221" s="16" t="s">
        <v>2399</v>
      </c>
      <c r="J221" s="16" t="s">
        <v>31</v>
      </c>
      <c r="K221" s="20">
        <v>2018011000655</v>
      </c>
      <c r="L221" s="16" t="s">
        <v>528</v>
      </c>
      <c r="M221" s="16" t="s">
        <v>532</v>
      </c>
      <c r="N221" s="16" t="s">
        <v>551</v>
      </c>
      <c r="O221" s="16" t="s">
        <v>534</v>
      </c>
      <c r="P221" s="16" t="s">
        <v>535</v>
      </c>
      <c r="Q221" s="16" t="s">
        <v>453</v>
      </c>
      <c r="R221" s="16" t="s">
        <v>33</v>
      </c>
      <c r="S221" s="16" t="s">
        <v>895</v>
      </c>
      <c r="T221" s="16" t="s">
        <v>44</v>
      </c>
      <c r="U221" s="16" t="s">
        <v>82</v>
      </c>
      <c r="V221" s="21">
        <v>4618314</v>
      </c>
      <c r="W221" s="21">
        <v>36946512</v>
      </c>
      <c r="X221" s="16">
        <v>8</v>
      </c>
      <c r="Y221" s="22" t="s">
        <v>648</v>
      </c>
      <c r="Z221"/>
      <c r="AA221"/>
    </row>
    <row r="222" spans="1:27" x14ac:dyDescent="0.2">
      <c r="A222" s="14">
        <v>222</v>
      </c>
      <c r="B222" s="15" t="s">
        <v>896</v>
      </c>
      <c r="C222" s="16" t="s">
        <v>27</v>
      </c>
      <c r="D222" s="16" t="s">
        <v>897</v>
      </c>
      <c r="E222" s="16" t="s">
        <v>674</v>
      </c>
      <c r="F222" s="17" t="s">
        <v>30</v>
      </c>
      <c r="G222" s="16" t="s">
        <v>30</v>
      </c>
      <c r="H222" s="16">
        <f>Tabla8[[#This Row],[Precio 2026]]/Tabla8[[#This Row],[HONORARIOS 2026]]</f>
        <v>8</v>
      </c>
      <c r="I222" s="16" t="s">
        <v>2399</v>
      </c>
      <c r="J222" s="16" t="s">
        <v>31</v>
      </c>
      <c r="K222" s="20">
        <v>2018011000655</v>
      </c>
      <c r="L222" s="16" t="s">
        <v>528</v>
      </c>
      <c r="M222" s="16" t="s">
        <v>532</v>
      </c>
      <c r="N222" s="16" t="s">
        <v>551</v>
      </c>
      <c r="O222" s="16" t="s">
        <v>534</v>
      </c>
      <c r="P222" s="16" t="s">
        <v>535</v>
      </c>
      <c r="Q222" s="16" t="s">
        <v>453</v>
      </c>
      <c r="R222" s="16" t="s">
        <v>33</v>
      </c>
      <c r="S222" s="16" t="s">
        <v>898</v>
      </c>
      <c r="T222" s="16" t="s">
        <v>44</v>
      </c>
      <c r="U222" s="16" t="s">
        <v>82</v>
      </c>
      <c r="V222" s="21">
        <v>4618314</v>
      </c>
      <c r="W222" s="21">
        <v>36946512</v>
      </c>
      <c r="X222" s="16">
        <v>8</v>
      </c>
      <c r="Y222" s="22" t="s">
        <v>648</v>
      </c>
      <c r="Z222"/>
      <c r="AA222"/>
    </row>
    <row r="223" spans="1:27" x14ac:dyDescent="0.2">
      <c r="A223" s="14">
        <v>223</v>
      </c>
      <c r="B223" s="15" t="s">
        <v>899</v>
      </c>
      <c r="C223" s="16" t="s">
        <v>27</v>
      </c>
      <c r="D223" s="16" t="s">
        <v>900</v>
      </c>
      <c r="E223" s="16" t="s">
        <v>674</v>
      </c>
      <c r="F223" s="17" t="s">
        <v>30</v>
      </c>
      <c r="G223" s="16" t="s">
        <v>30</v>
      </c>
      <c r="H223" s="16">
        <f>Tabla8[[#This Row],[Precio 2026]]/Tabla8[[#This Row],[HONORARIOS 2026]]</f>
        <v>8</v>
      </c>
      <c r="I223" s="16" t="s">
        <v>2399</v>
      </c>
      <c r="J223" s="16" t="s">
        <v>31</v>
      </c>
      <c r="K223" s="20">
        <v>2018011000655</v>
      </c>
      <c r="L223" s="16" t="s">
        <v>528</v>
      </c>
      <c r="M223" s="16" t="s">
        <v>532</v>
      </c>
      <c r="N223" s="16" t="s">
        <v>551</v>
      </c>
      <c r="O223" s="16" t="s">
        <v>534</v>
      </c>
      <c r="P223" s="16" t="s">
        <v>535</v>
      </c>
      <c r="Q223" s="16" t="s">
        <v>453</v>
      </c>
      <c r="R223" s="16" t="s">
        <v>33</v>
      </c>
      <c r="S223" s="16" t="s">
        <v>901</v>
      </c>
      <c r="T223" s="16" t="s">
        <v>44</v>
      </c>
      <c r="U223" s="16" t="s">
        <v>82</v>
      </c>
      <c r="V223" s="21">
        <v>4618314</v>
      </c>
      <c r="W223" s="21">
        <v>36946512</v>
      </c>
      <c r="X223" s="16">
        <v>8</v>
      </c>
      <c r="Y223" s="22" t="s">
        <v>648</v>
      </c>
      <c r="Z223"/>
      <c r="AA223"/>
    </row>
    <row r="224" spans="1:27" x14ac:dyDescent="0.2">
      <c r="A224" s="14">
        <v>224</v>
      </c>
      <c r="B224" s="15" t="s">
        <v>902</v>
      </c>
      <c r="C224" s="16" t="s">
        <v>27</v>
      </c>
      <c r="D224" s="16" t="s">
        <v>903</v>
      </c>
      <c r="E224" s="16" t="s">
        <v>674</v>
      </c>
      <c r="F224" s="17" t="s">
        <v>30</v>
      </c>
      <c r="G224" s="16" t="s">
        <v>30</v>
      </c>
      <c r="H224" s="16">
        <f>Tabla8[[#This Row],[Precio 2026]]/Tabla8[[#This Row],[HONORARIOS 2026]]</f>
        <v>8</v>
      </c>
      <c r="I224" s="16" t="s">
        <v>2399</v>
      </c>
      <c r="J224" s="16" t="s">
        <v>31</v>
      </c>
      <c r="K224" s="20">
        <v>2018011000655</v>
      </c>
      <c r="L224" s="16" t="s">
        <v>528</v>
      </c>
      <c r="M224" s="16" t="s">
        <v>532</v>
      </c>
      <c r="N224" s="16" t="s">
        <v>551</v>
      </c>
      <c r="O224" s="16" t="s">
        <v>534</v>
      </c>
      <c r="P224" s="16" t="s">
        <v>535</v>
      </c>
      <c r="Q224" s="16" t="s">
        <v>453</v>
      </c>
      <c r="R224" s="16" t="s">
        <v>33</v>
      </c>
      <c r="S224" s="16" t="s">
        <v>904</v>
      </c>
      <c r="T224" s="16" t="s">
        <v>44</v>
      </c>
      <c r="U224" s="16" t="s">
        <v>82</v>
      </c>
      <c r="V224" s="21">
        <v>4618314</v>
      </c>
      <c r="W224" s="21">
        <v>36946512</v>
      </c>
      <c r="X224" s="16">
        <v>8</v>
      </c>
      <c r="Y224" s="22" t="s">
        <v>648</v>
      </c>
      <c r="Z224"/>
      <c r="AA224"/>
    </row>
    <row r="225" spans="1:27" x14ac:dyDescent="0.2">
      <c r="A225" s="14">
        <v>225</v>
      </c>
      <c r="B225" s="15" t="s">
        <v>905</v>
      </c>
      <c r="C225" s="16" t="s">
        <v>27</v>
      </c>
      <c r="D225" s="16" t="s">
        <v>906</v>
      </c>
      <c r="E225" s="16" t="s">
        <v>674</v>
      </c>
      <c r="F225" s="17" t="s">
        <v>30</v>
      </c>
      <c r="G225" s="16" t="s">
        <v>30</v>
      </c>
      <c r="H225" s="16">
        <f>Tabla8[[#This Row],[Precio 2026]]/Tabla8[[#This Row],[HONORARIOS 2026]]</f>
        <v>8</v>
      </c>
      <c r="I225" s="16" t="s">
        <v>2399</v>
      </c>
      <c r="J225" s="16" t="s">
        <v>31</v>
      </c>
      <c r="K225" s="20">
        <v>2018011000655</v>
      </c>
      <c r="L225" s="16" t="s">
        <v>528</v>
      </c>
      <c r="M225" s="16" t="s">
        <v>532</v>
      </c>
      <c r="N225" s="16" t="s">
        <v>551</v>
      </c>
      <c r="O225" s="16" t="s">
        <v>534</v>
      </c>
      <c r="P225" s="16" t="s">
        <v>535</v>
      </c>
      <c r="Q225" s="16" t="s">
        <v>453</v>
      </c>
      <c r="R225" s="16" t="s">
        <v>33</v>
      </c>
      <c r="S225" s="16" t="s">
        <v>907</v>
      </c>
      <c r="T225" s="16" t="s">
        <v>50</v>
      </c>
      <c r="U225" s="16" t="s">
        <v>82</v>
      </c>
      <c r="V225" s="21">
        <v>4618314</v>
      </c>
      <c r="W225" s="21">
        <v>36946512</v>
      </c>
      <c r="X225" s="16">
        <v>8</v>
      </c>
      <c r="Y225" s="22" t="s">
        <v>648</v>
      </c>
      <c r="Z225"/>
      <c r="AA225"/>
    </row>
    <row r="226" spans="1:27" x14ac:dyDescent="0.2">
      <c r="A226" s="14">
        <v>226</v>
      </c>
      <c r="B226" s="15" t="s">
        <v>908</v>
      </c>
      <c r="C226" s="16" t="s">
        <v>27</v>
      </c>
      <c r="D226" s="16" t="s">
        <v>909</v>
      </c>
      <c r="E226" s="16" t="s">
        <v>674</v>
      </c>
      <c r="F226" s="17" t="s">
        <v>30</v>
      </c>
      <c r="G226" s="16" t="s">
        <v>30</v>
      </c>
      <c r="H226" s="16">
        <f>Tabla8[[#This Row],[Precio 2026]]/Tabla8[[#This Row],[HONORARIOS 2026]]</f>
        <v>8</v>
      </c>
      <c r="I226" s="16" t="s">
        <v>2399</v>
      </c>
      <c r="J226" s="16" t="s">
        <v>31</v>
      </c>
      <c r="K226" s="20">
        <v>2018011000655</v>
      </c>
      <c r="L226" s="16" t="s">
        <v>528</v>
      </c>
      <c r="M226" s="16" t="s">
        <v>532</v>
      </c>
      <c r="N226" s="16" t="s">
        <v>551</v>
      </c>
      <c r="O226" s="16" t="s">
        <v>534</v>
      </c>
      <c r="P226" s="16" t="s">
        <v>535</v>
      </c>
      <c r="Q226" s="16" t="s">
        <v>453</v>
      </c>
      <c r="R226" s="16" t="s">
        <v>33</v>
      </c>
      <c r="S226" s="16" t="s">
        <v>910</v>
      </c>
      <c r="T226" s="16" t="s">
        <v>50</v>
      </c>
      <c r="U226" s="16" t="s">
        <v>82</v>
      </c>
      <c r="V226" s="21">
        <v>4618314</v>
      </c>
      <c r="W226" s="21">
        <v>36946512</v>
      </c>
      <c r="X226" s="16">
        <v>8</v>
      </c>
      <c r="Y226" s="22" t="s">
        <v>648</v>
      </c>
      <c r="Z226"/>
      <c r="AA226"/>
    </row>
    <row r="227" spans="1:27" x14ac:dyDescent="0.2">
      <c r="A227" s="14">
        <v>227</v>
      </c>
      <c r="B227" s="15" t="s">
        <v>911</v>
      </c>
      <c r="C227" s="16" t="s">
        <v>27</v>
      </c>
      <c r="D227" s="16" t="s">
        <v>912</v>
      </c>
      <c r="E227" s="16" t="s">
        <v>674</v>
      </c>
      <c r="F227" s="17" t="s">
        <v>30</v>
      </c>
      <c r="G227" s="16" t="s">
        <v>30</v>
      </c>
      <c r="H227" s="16">
        <f>Tabla8[[#This Row],[Precio 2026]]/Tabla8[[#This Row],[HONORARIOS 2026]]</f>
        <v>8</v>
      </c>
      <c r="I227" s="16" t="s">
        <v>2399</v>
      </c>
      <c r="J227" s="16" t="s">
        <v>31</v>
      </c>
      <c r="K227" s="20">
        <v>2018011000655</v>
      </c>
      <c r="L227" s="16" t="s">
        <v>528</v>
      </c>
      <c r="M227" s="16" t="s">
        <v>532</v>
      </c>
      <c r="N227" s="16" t="s">
        <v>551</v>
      </c>
      <c r="O227" s="16" t="s">
        <v>534</v>
      </c>
      <c r="P227" s="16" t="s">
        <v>535</v>
      </c>
      <c r="Q227" s="16" t="s">
        <v>453</v>
      </c>
      <c r="R227" s="16" t="s">
        <v>33</v>
      </c>
      <c r="S227" s="16" t="s">
        <v>913</v>
      </c>
      <c r="T227" s="16" t="s">
        <v>50</v>
      </c>
      <c r="U227" s="16" t="s">
        <v>82</v>
      </c>
      <c r="V227" s="21">
        <v>4618314</v>
      </c>
      <c r="W227" s="21">
        <v>36946512</v>
      </c>
      <c r="X227" s="16">
        <v>8</v>
      </c>
      <c r="Y227" s="22" t="s">
        <v>648</v>
      </c>
      <c r="Z227"/>
      <c r="AA227"/>
    </row>
    <row r="228" spans="1:27" x14ac:dyDescent="0.2">
      <c r="A228" s="14">
        <v>228</v>
      </c>
      <c r="B228" s="15" t="s">
        <v>914</v>
      </c>
      <c r="C228" s="16" t="s">
        <v>27</v>
      </c>
      <c r="D228" s="16" t="s">
        <v>915</v>
      </c>
      <c r="E228" s="16" t="s">
        <v>674</v>
      </c>
      <c r="F228" s="17" t="s">
        <v>30</v>
      </c>
      <c r="G228" s="16" t="s">
        <v>30</v>
      </c>
      <c r="H228" s="16">
        <f>Tabla8[[#This Row],[Precio 2026]]/Tabla8[[#This Row],[HONORARIOS 2026]]</f>
        <v>8</v>
      </c>
      <c r="I228" s="16" t="s">
        <v>2399</v>
      </c>
      <c r="J228" s="16" t="s">
        <v>31</v>
      </c>
      <c r="K228" s="20">
        <v>2018011000655</v>
      </c>
      <c r="L228" s="16" t="s">
        <v>528</v>
      </c>
      <c r="M228" s="16" t="s">
        <v>532</v>
      </c>
      <c r="N228" s="16" t="s">
        <v>551</v>
      </c>
      <c r="O228" s="16" t="s">
        <v>534</v>
      </c>
      <c r="P228" s="16" t="s">
        <v>535</v>
      </c>
      <c r="Q228" s="16" t="s">
        <v>453</v>
      </c>
      <c r="R228" s="16" t="s">
        <v>33</v>
      </c>
      <c r="S228" s="16" t="s">
        <v>916</v>
      </c>
      <c r="T228" s="16" t="s">
        <v>93</v>
      </c>
      <c r="U228" s="16" t="s">
        <v>82</v>
      </c>
      <c r="V228" s="21">
        <v>4618314</v>
      </c>
      <c r="W228" s="21">
        <v>36946512</v>
      </c>
      <c r="X228" s="16">
        <v>8</v>
      </c>
      <c r="Y228" s="22" t="s">
        <v>648</v>
      </c>
      <c r="Z228"/>
      <c r="AA228"/>
    </row>
    <row r="229" spans="1:27" x14ac:dyDescent="0.2">
      <c r="A229" s="14">
        <v>229</v>
      </c>
      <c r="B229" s="15" t="s">
        <v>917</v>
      </c>
      <c r="C229" s="16" t="s">
        <v>27</v>
      </c>
      <c r="D229" s="16" t="s">
        <v>918</v>
      </c>
      <c r="E229" s="16" t="s">
        <v>674</v>
      </c>
      <c r="F229" s="17" t="s">
        <v>30</v>
      </c>
      <c r="G229" s="16" t="s">
        <v>30</v>
      </c>
      <c r="H229" s="16">
        <f>Tabla8[[#This Row],[Precio 2026]]/Tabla8[[#This Row],[HONORARIOS 2026]]</f>
        <v>8</v>
      </c>
      <c r="I229" s="16" t="s">
        <v>2399</v>
      </c>
      <c r="J229" s="16" t="s">
        <v>31</v>
      </c>
      <c r="K229" s="20">
        <v>2018011000655</v>
      </c>
      <c r="L229" s="16" t="s">
        <v>528</v>
      </c>
      <c r="M229" s="16" t="s">
        <v>532</v>
      </c>
      <c r="N229" s="16" t="s">
        <v>551</v>
      </c>
      <c r="O229" s="16" t="s">
        <v>534</v>
      </c>
      <c r="P229" s="16" t="s">
        <v>535</v>
      </c>
      <c r="Q229" s="16" t="s">
        <v>453</v>
      </c>
      <c r="R229" s="16" t="s">
        <v>33</v>
      </c>
      <c r="S229" s="16" t="s">
        <v>919</v>
      </c>
      <c r="T229" s="16" t="s">
        <v>50</v>
      </c>
      <c r="U229" s="16" t="s">
        <v>82</v>
      </c>
      <c r="V229" s="21">
        <v>4618314</v>
      </c>
      <c r="W229" s="21">
        <v>36946512</v>
      </c>
      <c r="X229" s="16">
        <v>8</v>
      </c>
      <c r="Y229" s="22" t="s">
        <v>648</v>
      </c>
      <c r="Z229"/>
      <c r="AA229"/>
    </row>
    <row r="230" spans="1:27" x14ac:dyDescent="0.2">
      <c r="A230" s="14">
        <v>230</v>
      </c>
      <c r="B230" s="15" t="s">
        <v>920</v>
      </c>
      <c r="C230" s="16" t="s">
        <v>27</v>
      </c>
      <c r="D230" s="16" t="s">
        <v>921</v>
      </c>
      <c r="E230" s="16" t="s">
        <v>674</v>
      </c>
      <c r="F230" s="17" t="s">
        <v>30</v>
      </c>
      <c r="G230" s="16" t="s">
        <v>30</v>
      </c>
      <c r="H230" s="16">
        <f>Tabla8[[#This Row],[Precio 2026]]/Tabla8[[#This Row],[HONORARIOS 2026]]</f>
        <v>8</v>
      </c>
      <c r="I230" s="16" t="s">
        <v>2399</v>
      </c>
      <c r="J230" s="16" t="s">
        <v>31</v>
      </c>
      <c r="K230" s="20">
        <v>2018011000655</v>
      </c>
      <c r="L230" s="16" t="s">
        <v>528</v>
      </c>
      <c r="M230" s="16" t="s">
        <v>532</v>
      </c>
      <c r="N230" s="16" t="s">
        <v>551</v>
      </c>
      <c r="O230" s="16" t="s">
        <v>534</v>
      </c>
      <c r="P230" s="16" t="s">
        <v>535</v>
      </c>
      <c r="Q230" s="16" t="s">
        <v>453</v>
      </c>
      <c r="R230" s="16" t="s">
        <v>33</v>
      </c>
      <c r="S230" s="16" t="s">
        <v>922</v>
      </c>
      <c r="T230" s="16" t="s">
        <v>93</v>
      </c>
      <c r="U230" s="16" t="s">
        <v>82</v>
      </c>
      <c r="V230" s="21">
        <v>4618314</v>
      </c>
      <c r="W230" s="21">
        <v>36946512</v>
      </c>
      <c r="X230" s="16">
        <v>8</v>
      </c>
      <c r="Y230" s="22" t="s">
        <v>648</v>
      </c>
      <c r="Z230"/>
      <c r="AA230"/>
    </row>
    <row r="231" spans="1:27" x14ac:dyDescent="0.2">
      <c r="A231" s="14">
        <v>231</v>
      </c>
      <c r="B231" s="15" t="s">
        <v>923</v>
      </c>
      <c r="C231" s="16" t="s">
        <v>27</v>
      </c>
      <c r="D231" s="16" t="s">
        <v>924</v>
      </c>
      <c r="E231" s="16" t="s">
        <v>674</v>
      </c>
      <c r="F231" s="17" t="s">
        <v>30</v>
      </c>
      <c r="G231" s="16" t="s">
        <v>30</v>
      </c>
      <c r="H231" s="16">
        <f>Tabla8[[#This Row],[Precio 2026]]/Tabla8[[#This Row],[HONORARIOS 2026]]</f>
        <v>8</v>
      </c>
      <c r="I231" s="16" t="s">
        <v>2399</v>
      </c>
      <c r="J231" s="16" t="s">
        <v>31</v>
      </c>
      <c r="K231" s="20">
        <v>2018011000655</v>
      </c>
      <c r="L231" s="16" t="s">
        <v>528</v>
      </c>
      <c r="M231" s="16" t="s">
        <v>532</v>
      </c>
      <c r="N231" s="16" t="s">
        <v>551</v>
      </c>
      <c r="O231" s="16" t="s">
        <v>534</v>
      </c>
      <c r="P231" s="16" t="s">
        <v>535</v>
      </c>
      <c r="Q231" s="16" t="s">
        <v>453</v>
      </c>
      <c r="R231" s="16" t="s">
        <v>33</v>
      </c>
      <c r="S231" s="16" t="s">
        <v>925</v>
      </c>
      <c r="T231" s="16" t="s">
        <v>93</v>
      </c>
      <c r="U231" s="16" t="s">
        <v>82</v>
      </c>
      <c r="V231" s="21">
        <v>4618314</v>
      </c>
      <c r="W231" s="21">
        <v>36946512</v>
      </c>
      <c r="X231" s="16">
        <v>8</v>
      </c>
      <c r="Y231" s="22" t="s">
        <v>648</v>
      </c>
      <c r="Z231"/>
      <c r="AA231"/>
    </row>
    <row r="232" spans="1:27" x14ac:dyDescent="0.2">
      <c r="A232" s="14">
        <v>232</v>
      </c>
      <c r="B232" s="15" t="s">
        <v>926</v>
      </c>
      <c r="C232" s="16" t="s">
        <v>27</v>
      </c>
      <c r="D232" s="16" t="s">
        <v>927</v>
      </c>
      <c r="E232" s="16" t="s">
        <v>674</v>
      </c>
      <c r="F232" s="17" t="s">
        <v>30</v>
      </c>
      <c r="G232" s="16" t="s">
        <v>30</v>
      </c>
      <c r="H232" s="16">
        <f>Tabla8[[#This Row],[Precio 2026]]/Tabla8[[#This Row],[HONORARIOS 2026]]</f>
        <v>8</v>
      </c>
      <c r="I232" s="16" t="s">
        <v>2399</v>
      </c>
      <c r="J232" s="16" t="s">
        <v>31</v>
      </c>
      <c r="K232" s="20">
        <v>2018011000655</v>
      </c>
      <c r="L232" s="16" t="s">
        <v>528</v>
      </c>
      <c r="M232" s="16" t="s">
        <v>532</v>
      </c>
      <c r="N232" s="16" t="s">
        <v>551</v>
      </c>
      <c r="O232" s="16" t="s">
        <v>534</v>
      </c>
      <c r="P232" s="16" t="s">
        <v>535</v>
      </c>
      <c r="Q232" s="16" t="s">
        <v>453</v>
      </c>
      <c r="R232" s="16" t="s">
        <v>33</v>
      </c>
      <c r="S232" s="16" t="s">
        <v>928</v>
      </c>
      <c r="T232" s="16" t="s">
        <v>93</v>
      </c>
      <c r="U232" s="16" t="s">
        <v>82</v>
      </c>
      <c r="V232" s="21">
        <v>4618314</v>
      </c>
      <c r="W232" s="21">
        <v>36946512</v>
      </c>
      <c r="X232" s="16">
        <v>8</v>
      </c>
      <c r="Y232" s="22" t="s">
        <v>648</v>
      </c>
      <c r="Z232"/>
      <c r="AA232"/>
    </row>
    <row r="233" spans="1:27" x14ac:dyDescent="0.2">
      <c r="A233" s="14">
        <v>233</v>
      </c>
      <c r="B233" s="15" t="s">
        <v>929</v>
      </c>
      <c r="C233" s="16" t="s">
        <v>27</v>
      </c>
      <c r="D233" s="16" t="s">
        <v>930</v>
      </c>
      <c r="E233" s="16" t="s">
        <v>674</v>
      </c>
      <c r="F233" s="17" t="s">
        <v>30</v>
      </c>
      <c r="G233" s="16" t="s">
        <v>30</v>
      </c>
      <c r="H233" s="16">
        <f>Tabla8[[#This Row],[Precio 2026]]/Tabla8[[#This Row],[HONORARIOS 2026]]</f>
        <v>8</v>
      </c>
      <c r="I233" s="16" t="s">
        <v>2399</v>
      </c>
      <c r="J233" s="16" t="s">
        <v>31</v>
      </c>
      <c r="K233" s="20">
        <v>2018011000655</v>
      </c>
      <c r="L233" s="16" t="s">
        <v>528</v>
      </c>
      <c r="M233" s="16" t="s">
        <v>532</v>
      </c>
      <c r="N233" s="16" t="s">
        <v>551</v>
      </c>
      <c r="O233" s="16" t="s">
        <v>534</v>
      </c>
      <c r="P233" s="16" t="s">
        <v>535</v>
      </c>
      <c r="Q233" s="16" t="s">
        <v>453</v>
      </c>
      <c r="R233" s="16" t="s">
        <v>33</v>
      </c>
      <c r="S233" s="16" t="s">
        <v>931</v>
      </c>
      <c r="T233" s="16" t="s">
        <v>50</v>
      </c>
      <c r="U233" s="16" t="s">
        <v>82</v>
      </c>
      <c r="V233" s="21">
        <v>4618314</v>
      </c>
      <c r="W233" s="21">
        <v>36946512</v>
      </c>
      <c r="X233" s="16">
        <v>8</v>
      </c>
      <c r="Y233" s="22" t="s">
        <v>648</v>
      </c>
      <c r="Z233"/>
      <c r="AA233"/>
    </row>
    <row r="234" spans="1:27" x14ac:dyDescent="0.2">
      <c r="A234" s="14">
        <v>234</v>
      </c>
      <c r="B234" s="15" t="s">
        <v>932</v>
      </c>
      <c r="C234" s="16" t="s">
        <v>27</v>
      </c>
      <c r="D234" s="16" t="s">
        <v>933</v>
      </c>
      <c r="E234" s="16" t="s">
        <v>674</v>
      </c>
      <c r="F234" s="17" t="s">
        <v>30</v>
      </c>
      <c r="G234" s="16" t="s">
        <v>30</v>
      </c>
      <c r="H234" s="16">
        <f>Tabla8[[#This Row],[Precio 2026]]/Tabla8[[#This Row],[HONORARIOS 2026]]</f>
        <v>8</v>
      </c>
      <c r="I234" s="16" t="s">
        <v>2399</v>
      </c>
      <c r="J234" s="16" t="s">
        <v>31</v>
      </c>
      <c r="K234" s="20">
        <v>2018011000655</v>
      </c>
      <c r="L234" s="16" t="s">
        <v>528</v>
      </c>
      <c r="M234" s="16" t="s">
        <v>532</v>
      </c>
      <c r="N234" s="16" t="s">
        <v>551</v>
      </c>
      <c r="O234" s="16" t="s">
        <v>534</v>
      </c>
      <c r="P234" s="16" t="s">
        <v>535</v>
      </c>
      <c r="Q234" s="16" t="s">
        <v>453</v>
      </c>
      <c r="R234" s="16" t="s">
        <v>33</v>
      </c>
      <c r="S234" s="16" t="s">
        <v>934</v>
      </c>
      <c r="T234" s="16" t="s">
        <v>50</v>
      </c>
      <c r="U234" s="16" t="s">
        <v>82</v>
      </c>
      <c r="V234" s="21">
        <v>4618314</v>
      </c>
      <c r="W234" s="21">
        <v>36946512</v>
      </c>
      <c r="X234" s="16">
        <v>8</v>
      </c>
      <c r="Y234" s="22" t="s">
        <v>648</v>
      </c>
      <c r="Z234"/>
      <c r="AA234"/>
    </row>
    <row r="235" spans="1:27" x14ac:dyDescent="0.2">
      <c r="A235" s="14">
        <v>235</v>
      </c>
      <c r="B235" s="15" t="s">
        <v>935</v>
      </c>
      <c r="C235" s="16" t="s">
        <v>27</v>
      </c>
      <c r="D235" s="16" t="s">
        <v>936</v>
      </c>
      <c r="E235" s="16" t="s">
        <v>674</v>
      </c>
      <c r="F235" s="17" t="s">
        <v>30</v>
      </c>
      <c r="G235" s="16" t="s">
        <v>30</v>
      </c>
      <c r="H235" s="16">
        <f>Tabla8[[#This Row],[Precio 2026]]/Tabla8[[#This Row],[HONORARIOS 2026]]</f>
        <v>8</v>
      </c>
      <c r="I235" s="16" t="s">
        <v>2399</v>
      </c>
      <c r="J235" s="16" t="s">
        <v>31</v>
      </c>
      <c r="K235" s="20">
        <v>2018011000655</v>
      </c>
      <c r="L235" s="16" t="s">
        <v>528</v>
      </c>
      <c r="M235" s="16" t="s">
        <v>532</v>
      </c>
      <c r="N235" s="16" t="s">
        <v>551</v>
      </c>
      <c r="O235" s="16" t="s">
        <v>534</v>
      </c>
      <c r="P235" s="16" t="s">
        <v>535</v>
      </c>
      <c r="Q235" s="16" t="s">
        <v>453</v>
      </c>
      <c r="R235" s="16" t="s">
        <v>33</v>
      </c>
      <c r="S235" s="16" t="s">
        <v>937</v>
      </c>
      <c r="T235" s="16" t="s">
        <v>50</v>
      </c>
      <c r="U235" s="16" t="s">
        <v>82</v>
      </c>
      <c r="V235" s="21">
        <v>4618314</v>
      </c>
      <c r="W235" s="21">
        <v>36946512</v>
      </c>
      <c r="X235" s="16">
        <v>8</v>
      </c>
      <c r="Y235" s="22" t="s">
        <v>648</v>
      </c>
      <c r="Z235"/>
      <c r="AA235"/>
    </row>
    <row r="236" spans="1:27" x14ac:dyDescent="0.2">
      <c r="A236" s="14">
        <v>236</v>
      </c>
      <c r="B236" s="15" t="s">
        <v>938</v>
      </c>
      <c r="C236" s="16" t="s">
        <v>27</v>
      </c>
      <c r="D236" s="16" t="s">
        <v>939</v>
      </c>
      <c r="E236" s="16" t="s">
        <v>674</v>
      </c>
      <c r="F236" s="17" t="s">
        <v>30</v>
      </c>
      <c r="G236" s="16" t="s">
        <v>30</v>
      </c>
      <c r="H236" s="16">
        <f>Tabla8[[#This Row],[Precio 2026]]/Tabla8[[#This Row],[HONORARIOS 2026]]</f>
        <v>8</v>
      </c>
      <c r="I236" s="16" t="s">
        <v>2399</v>
      </c>
      <c r="J236" s="16" t="s">
        <v>31</v>
      </c>
      <c r="K236" s="20">
        <v>2018011000655</v>
      </c>
      <c r="L236" s="16" t="s">
        <v>528</v>
      </c>
      <c r="M236" s="16" t="s">
        <v>532</v>
      </c>
      <c r="N236" s="16" t="s">
        <v>551</v>
      </c>
      <c r="O236" s="16" t="s">
        <v>534</v>
      </c>
      <c r="P236" s="16" t="s">
        <v>535</v>
      </c>
      <c r="Q236" s="16" t="s">
        <v>453</v>
      </c>
      <c r="R236" s="16" t="s">
        <v>33</v>
      </c>
      <c r="S236" s="16" t="s">
        <v>940</v>
      </c>
      <c r="T236" s="16" t="s">
        <v>50</v>
      </c>
      <c r="U236" s="16" t="s">
        <v>82</v>
      </c>
      <c r="V236" s="21">
        <v>4618314</v>
      </c>
      <c r="W236" s="21">
        <v>36946512</v>
      </c>
      <c r="X236" s="16">
        <v>8</v>
      </c>
      <c r="Y236" s="22" t="s">
        <v>648</v>
      </c>
      <c r="Z236"/>
      <c r="AA236"/>
    </row>
    <row r="237" spans="1:27" x14ac:dyDescent="0.2">
      <c r="A237" s="14">
        <v>237</v>
      </c>
      <c r="B237" s="15" t="s">
        <v>941</v>
      </c>
      <c r="C237" s="16" t="s">
        <v>27</v>
      </c>
      <c r="D237" s="16" t="s">
        <v>942</v>
      </c>
      <c r="E237" s="16" t="s">
        <v>674</v>
      </c>
      <c r="F237" s="17" t="s">
        <v>30</v>
      </c>
      <c r="G237" s="16" t="s">
        <v>30</v>
      </c>
      <c r="H237" s="16">
        <f>Tabla8[[#This Row],[Precio 2026]]/Tabla8[[#This Row],[HONORARIOS 2026]]</f>
        <v>8</v>
      </c>
      <c r="I237" s="16" t="s">
        <v>2399</v>
      </c>
      <c r="J237" s="16" t="s">
        <v>31</v>
      </c>
      <c r="K237" s="20">
        <v>2018011000655</v>
      </c>
      <c r="L237" s="16" t="s">
        <v>528</v>
      </c>
      <c r="M237" s="16" t="s">
        <v>532</v>
      </c>
      <c r="N237" s="16" t="s">
        <v>551</v>
      </c>
      <c r="O237" s="16" t="s">
        <v>534</v>
      </c>
      <c r="P237" s="16" t="s">
        <v>535</v>
      </c>
      <c r="Q237" s="16" t="s">
        <v>453</v>
      </c>
      <c r="R237" s="16" t="s">
        <v>33</v>
      </c>
      <c r="S237" s="16" t="s">
        <v>943</v>
      </c>
      <c r="T237" s="16" t="s">
        <v>50</v>
      </c>
      <c r="U237" s="16" t="s">
        <v>82</v>
      </c>
      <c r="V237" s="21">
        <v>4618314</v>
      </c>
      <c r="W237" s="21">
        <v>36946512</v>
      </c>
      <c r="X237" s="16">
        <v>8</v>
      </c>
      <c r="Y237" s="22" t="s">
        <v>648</v>
      </c>
      <c r="Z237"/>
      <c r="AA237"/>
    </row>
    <row r="238" spans="1:27" x14ac:dyDescent="0.2">
      <c r="A238" s="14">
        <v>238</v>
      </c>
      <c r="B238" s="15" t="s">
        <v>944</v>
      </c>
      <c r="C238" s="16" t="s">
        <v>27</v>
      </c>
      <c r="D238" s="16" t="s">
        <v>945</v>
      </c>
      <c r="E238" s="16" t="s">
        <v>674</v>
      </c>
      <c r="F238" s="17" t="s">
        <v>30</v>
      </c>
      <c r="G238" s="16" t="s">
        <v>30</v>
      </c>
      <c r="H238" s="16">
        <f>Tabla8[[#This Row],[Precio 2026]]/Tabla8[[#This Row],[HONORARIOS 2026]]</f>
        <v>8</v>
      </c>
      <c r="I238" s="16" t="s">
        <v>2399</v>
      </c>
      <c r="J238" s="16" t="s">
        <v>31</v>
      </c>
      <c r="K238" s="20">
        <v>2018011000655</v>
      </c>
      <c r="L238" s="16" t="s">
        <v>528</v>
      </c>
      <c r="M238" s="16" t="s">
        <v>532</v>
      </c>
      <c r="N238" s="16" t="s">
        <v>551</v>
      </c>
      <c r="O238" s="16" t="s">
        <v>534</v>
      </c>
      <c r="P238" s="16" t="s">
        <v>535</v>
      </c>
      <c r="Q238" s="16" t="s">
        <v>453</v>
      </c>
      <c r="R238" s="16" t="s">
        <v>33</v>
      </c>
      <c r="S238" s="16" t="s">
        <v>946</v>
      </c>
      <c r="T238" s="16" t="s">
        <v>50</v>
      </c>
      <c r="U238" s="16" t="s">
        <v>82</v>
      </c>
      <c r="V238" s="21">
        <v>4618314</v>
      </c>
      <c r="W238" s="21">
        <v>36946512</v>
      </c>
      <c r="X238" s="16">
        <v>8</v>
      </c>
      <c r="Y238" s="22" t="s">
        <v>648</v>
      </c>
      <c r="Z238"/>
      <c r="AA238"/>
    </row>
    <row r="239" spans="1:27" x14ac:dyDescent="0.2">
      <c r="A239" s="14">
        <v>239</v>
      </c>
      <c r="B239" s="15" t="s">
        <v>947</v>
      </c>
      <c r="C239" s="16" t="s">
        <v>27</v>
      </c>
      <c r="D239" s="16" t="s">
        <v>948</v>
      </c>
      <c r="E239" s="16" t="s">
        <v>674</v>
      </c>
      <c r="F239" s="17" t="s">
        <v>30</v>
      </c>
      <c r="G239" s="16" t="s">
        <v>30</v>
      </c>
      <c r="H239" s="16">
        <f>Tabla8[[#This Row],[Precio 2026]]/Tabla8[[#This Row],[HONORARIOS 2026]]</f>
        <v>8</v>
      </c>
      <c r="I239" s="16" t="s">
        <v>2399</v>
      </c>
      <c r="J239" s="16" t="s">
        <v>31</v>
      </c>
      <c r="K239" s="20">
        <v>2018011000655</v>
      </c>
      <c r="L239" s="16" t="s">
        <v>528</v>
      </c>
      <c r="M239" s="16" t="s">
        <v>532</v>
      </c>
      <c r="N239" s="16" t="s">
        <v>551</v>
      </c>
      <c r="O239" s="16" t="s">
        <v>534</v>
      </c>
      <c r="P239" s="16" t="s">
        <v>535</v>
      </c>
      <c r="Q239" s="16" t="s">
        <v>453</v>
      </c>
      <c r="R239" s="16" t="s">
        <v>33</v>
      </c>
      <c r="S239" s="16" t="s">
        <v>949</v>
      </c>
      <c r="T239" s="16" t="s">
        <v>50</v>
      </c>
      <c r="U239" s="16" t="s">
        <v>82</v>
      </c>
      <c r="V239" s="21">
        <v>4618314</v>
      </c>
      <c r="W239" s="21">
        <v>36946512</v>
      </c>
      <c r="X239" s="16">
        <v>8</v>
      </c>
      <c r="Y239" s="22" t="s">
        <v>648</v>
      </c>
      <c r="Z239"/>
      <c r="AA239"/>
    </row>
    <row r="240" spans="1:27" x14ac:dyDescent="0.2">
      <c r="A240" s="14">
        <v>240</v>
      </c>
      <c r="B240" s="15" t="s">
        <v>950</v>
      </c>
      <c r="C240" s="16" t="s">
        <v>27</v>
      </c>
      <c r="D240" s="16" t="s">
        <v>951</v>
      </c>
      <c r="E240" s="16" t="s">
        <v>674</v>
      </c>
      <c r="F240" s="17" t="s">
        <v>30</v>
      </c>
      <c r="G240" s="16" t="s">
        <v>30</v>
      </c>
      <c r="H240" s="16">
        <f>Tabla8[[#This Row],[Precio 2026]]/Tabla8[[#This Row],[HONORARIOS 2026]]</f>
        <v>8</v>
      </c>
      <c r="I240" s="16" t="s">
        <v>2399</v>
      </c>
      <c r="J240" s="16" t="s">
        <v>31</v>
      </c>
      <c r="K240" s="20">
        <v>2018011000655</v>
      </c>
      <c r="L240" s="16" t="s">
        <v>528</v>
      </c>
      <c r="M240" s="16" t="s">
        <v>532</v>
      </c>
      <c r="N240" s="16" t="s">
        <v>551</v>
      </c>
      <c r="O240" s="16" t="s">
        <v>534</v>
      </c>
      <c r="P240" s="16" t="s">
        <v>535</v>
      </c>
      <c r="Q240" s="16" t="s">
        <v>453</v>
      </c>
      <c r="R240" s="16" t="s">
        <v>33</v>
      </c>
      <c r="S240" s="16" t="s">
        <v>952</v>
      </c>
      <c r="T240" s="16" t="s">
        <v>50</v>
      </c>
      <c r="U240" s="16" t="s">
        <v>82</v>
      </c>
      <c r="V240" s="21">
        <v>4618314</v>
      </c>
      <c r="W240" s="21">
        <v>36946512</v>
      </c>
      <c r="X240" s="16">
        <v>8</v>
      </c>
      <c r="Y240" s="22" t="s">
        <v>648</v>
      </c>
      <c r="Z240"/>
      <c r="AA240"/>
    </row>
    <row r="241" spans="1:27" x14ac:dyDescent="0.2">
      <c r="A241" s="14">
        <v>241</v>
      </c>
      <c r="B241" s="15" t="s">
        <v>953</v>
      </c>
      <c r="C241" s="16" t="s">
        <v>27</v>
      </c>
      <c r="D241" s="16" t="s">
        <v>954</v>
      </c>
      <c r="E241" s="16" t="s">
        <v>674</v>
      </c>
      <c r="F241" s="17" t="s">
        <v>30</v>
      </c>
      <c r="G241" s="16" t="s">
        <v>30</v>
      </c>
      <c r="H241" s="16">
        <f>Tabla8[[#This Row],[Precio 2026]]/Tabla8[[#This Row],[HONORARIOS 2026]]</f>
        <v>8</v>
      </c>
      <c r="I241" s="16" t="s">
        <v>2399</v>
      </c>
      <c r="J241" s="16" t="s">
        <v>31</v>
      </c>
      <c r="K241" s="20">
        <v>2018011000655</v>
      </c>
      <c r="L241" s="16" t="s">
        <v>528</v>
      </c>
      <c r="M241" s="16" t="s">
        <v>532</v>
      </c>
      <c r="N241" s="16" t="s">
        <v>551</v>
      </c>
      <c r="O241" s="16" t="s">
        <v>534</v>
      </c>
      <c r="P241" s="16" t="s">
        <v>535</v>
      </c>
      <c r="Q241" s="16" t="s">
        <v>453</v>
      </c>
      <c r="R241" s="16" t="s">
        <v>33</v>
      </c>
      <c r="S241" s="16" t="s">
        <v>955</v>
      </c>
      <c r="T241" s="16" t="s">
        <v>93</v>
      </c>
      <c r="U241" s="16" t="s">
        <v>82</v>
      </c>
      <c r="V241" s="21">
        <v>4618314</v>
      </c>
      <c r="W241" s="21">
        <v>36946512</v>
      </c>
      <c r="X241" s="16">
        <v>8</v>
      </c>
      <c r="Y241" s="22" t="s">
        <v>648</v>
      </c>
      <c r="Z241"/>
      <c r="AA241"/>
    </row>
    <row r="242" spans="1:27" x14ac:dyDescent="0.2">
      <c r="A242" s="14">
        <v>242</v>
      </c>
      <c r="B242" s="15" t="s">
        <v>956</v>
      </c>
      <c r="C242" s="16" t="s">
        <v>27</v>
      </c>
      <c r="D242" s="16" t="s">
        <v>957</v>
      </c>
      <c r="E242" s="16" t="s">
        <v>674</v>
      </c>
      <c r="F242" s="17" t="s">
        <v>30</v>
      </c>
      <c r="G242" s="16" t="s">
        <v>30</v>
      </c>
      <c r="H242" s="16">
        <f>Tabla8[[#This Row],[Precio 2026]]/Tabla8[[#This Row],[HONORARIOS 2026]]</f>
        <v>8</v>
      </c>
      <c r="I242" s="16" t="s">
        <v>2399</v>
      </c>
      <c r="J242" s="16" t="s">
        <v>31</v>
      </c>
      <c r="K242" s="20">
        <v>2018011000655</v>
      </c>
      <c r="L242" s="16" t="s">
        <v>528</v>
      </c>
      <c r="M242" s="16" t="s">
        <v>532</v>
      </c>
      <c r="N242" s="16" t="s">
        <v>551</v>
      </c>
      <c r="O242" s="16" t="s">
        <v>534</v>
      </c>
      <c r="P242" s="16" t="s">
        <v>535</v>
      </c>
      <c r="Q242" s="16" t="s">
        <v>453</v>
      </c>
      <c r="R242" s="16" t="s">
        <v>33</v>
      </c>
      <c r="S242" s="16" t="s">
        <v>958</v>
      </c>
      <c r="T242" s="16" t="s">
        <v>93</v>
      </c>
      <c r="U242" s="16" t="s">
        <v>82</v>
      </c>
      <c r="V242" s="21">
        <v>4618314</v>
      </c>
      <c r="W242" s="21">
        <v>36946512</v>
      </c>
      <c r="X242" s="16">
        <v>8</v>
      </c>
      <c r="Y242" s="22" t="s">
        <v>648</v>
      </c>
      <c r="Z242"/>
      <c r="AA242"/>
    </row>
    <row r="243" spans="1:27" x14ac:dyDescent="0.2">
      <c r="A243" s="14">
        <v>243</v>
      </c>
      <c r="B243" s="15" t="s">
        <v>959</v>
      </c>
      <c r="C243" s="16" t="s">
        <v>27</v>
      </c>
      <c r="D243" s="16" t="s">
        <v>960</v>
      </c>
      <c r="E243" s="16" t="s">
        <v>674</v>
      </c>
      <c r="F243" s="17" t="s">
        <v>30</v>
      </c>
      <c r="G243" s="16" t="s">
        <v>30</v>
      </c>
      <c r="H243" s="16">
        <f>Tabla8[[#This Row],[Precio 2026]]/Tabla8[[#This Row],[HONORARIOS 2026]]</f>
        <v>8</v>
      </c>
      <c r="I243" s="16" t="s">
        <v>2399</v>
      </c>
      <c r="J243" s="16" t="s">
        <v>31</v>
      </c>
      <c r="K243" s="20">
        <v>2018011000655</v>
      </c>
      <c r="L243" s="16" t="s">
        <v>528</v>
      </c>
      <c r="M243" s="16" t="s">
        <v>532</v>
      </c>
      <c r="N243" s="16" t="s">
        <v>551</v>
      </c>
      <c r="O243" s="16" t="s">
        <v>534</v>
      </c>
      <c r="P243" s="16" t="s">
        <v>535</v>
      </c>
      <c r="Q243" s="16" t="s">
        <v>453</v>
      </c>
      <c r="R243" s="16" t="s">
        <v>33</v>
      </c>
      <c r="S243" s="16" t="s">
        <v>961</v>
      </c>
      <c r="T243" s="16" t="s">
        <v>50</v>
      </c>
      <c r="U243" s="16" t="s">
        <v>82</v>
      </c>
      <c r="V243" s="21">
        <v>4618314</v>
      </c>
      <c r="W243" s="21">
        <v>36946512</v>
      </c>
      <c r="X243" s="16">
        <v>8</v>
      </c>
      <c r="Y243" s="22" t="s">
        <v>648</v>
      </c>
      <c r="Z243"/>
      <c r="AA243"/>
    </row>
    <row r="244" spans="1:27" x14ac:dyDescent="0.2">
      <c r="A244" s="14">
        <v>244</v>
      </c>
      <c r="B244" s="15" t="s">
        <v>962</v>
      </c>
      <c r="C244" s="16" t="s">
        <v>27</v>
      </c>
      <c r="D244" s="16" t="s">
        <v>963</v>
      </c>
      <c r="E244" s="16" t="s">
        <v>674</v>
      </c>
      <c r="F244" s="17" t="s">
        <v>30</v>
      </c>
      <c r="G244" s="16" t="s">
        <v>30</v>
      </c>
      <c r="H244" s="16">
        <f>Tabla8[[#This Row],[Precio 2026]]/Tabla8[[#This Row],[HONORARIOS 2026]]</f>
        <v>8</v>
      </c>
      <c r="I244" s="16" t="s">
        <v>2399</v>
      </c>
      <c r="J244" s="16" t="s">
        <v>31</v>
      </c>
      <c r="K244" s="20">
        <v>2018011000655</v>
      </c>
      <c r="L244" s="16" t="s">
        <v>528</v>
      </c>
      <c r="M244" s="16" t="s">
        <v>532</v>
      </c>
      <c r="N244" s="16" t="s">
        <v>551</v>
      </c>
      <c r="O244" s="16" t="s">
        <v>534</v>
      </c>
      <c r="P244" s="16" t="s">
        <v>535</v>
      </c>
      <c r="Q244" s="16" t="s">
        <v>453</v>
      </c>
      <c r="R244" s="16" t="s">
        <v>33</v>
      </c>
      <c r="S244" s="16" t="s">
        <v>964</v>
      </c>
      <c r="T244" s="16" t="s">
        <v>50</v>
      </c>
      <c r="U244" s="16" t="s">
        <v>82</v>
      </c>
      <c r="V244" s="21">
        <v>4618314</v>
      </c>
      <c r="W244" s="21">
        <v>36946512</v>
      </c>
      <c r="X244" s="16">
        <v>8</v>
      </c>
      <c r="Y244" s="22" t="s">
        <v>648</v>
      </c>
      <c r="Z244"/>
      <c r="AA244"/>
    </row>
    <row r="245" spans="1:27" x14ac:dyDescent="0.2">
      <c r="A245" s="14">
        <v>245</v>
      </c>
      <c r="B245" s="15" t="s">
        <v>965</v>
      </c>
      <c r="C245" s="16" t="s">
        <v>27</v>
      </c>
      <c r="D245" s="16" t="s">
        <v>966</v>
      </c>
      <c r="E245" s="16" t="s">
        <v>674</v>
      </c>
      <c r="F245" s="17" t="s">
        <v>30</v>
      </c>
      <c r="G245" s="16" t="s">
        <v>30</v>
      </c>
      <c r="H245" s="16">
        <f>Tabla8[[#This Row],[Precio 2026]]/Tabla8[[#This Row],[HONORARIOS 2026]]</f>
        <v>8</v>
      </c>
      <c r="I245" s="16" t="s">
        <v>2399</v>
      </c>
      <c r="J245" s="16" t="s">
        <v>31</v>
      </c>
      <c r="K245" s="20">
        <v>2018011000655</v>
      </c>
      <c r="L245" s="16" t="s">
        <v>528</v>
      </c>
      <c r="M245" s="16" t="s">
        <v>532</v>
      </c>
      <c r="N245" s="16" t="s">
        <v>551</v>
      </c>
      <c r="O245" s="16" t="s">
        <v>534</v>
      </c>
      <c r="P245" s="16" t="s">
        <v>535</v>
      </c>
      <c r="Q245" s="16" t="s">
        <v>453</v>
      </c>
      <c r="R245" s="16" t="s">
        <v>33</v>
      </c>
      <c r="S245" s="16" t="s">
        <v>967</v>
      </c>
      <c r="T245" s="16" t="s">
        <v>93</v>
      </c>
      <c r="U245" s="16" t="s">
        <v>82</v>
      </c>
      <c r="V245" s="21">
        <v>4618314</v>
      </c>
      <c r="W245" s="21">
        <v>36946512</v>
      </c>
      <c r="X245" s="16">
        <v>8</v>
      </c>
      <c r="Y245" s="22" t="s">
        <v>648</v>
      </c>
      <c r="Z245"/>
      <c r="AA245"/>
    </row>
    <row r="246" spans="1:27" x14ac:dyDescent="0.2">
      <c r="A246" s="14">
        <v>246</v>
      </c>
      <c r="B246" s="15" t="s">
        <v>968</v>
      </c>
      <c r="C246" s="16" t="s">
        <v>27</v>
      </c>
      <c r="D246" s="16" t="s">
        <v>969</v>
      </c>
      <c r="E246" s="16" t="s">
        <v>674</v>
      </c>
      <c r="F246" s="17" t="s">
        <v>30</v>
      </c>
      <c r="G246" s="16" t="s">
        <v>30</v>
      </c>
      <c r="H246" s="16">
        <f>Tabla8[[#This Row],[Precio 2026]]/Tabla8[[#This Row],[HONORARIOS 2026]]</f>
        <v>8</v>
      </c>
      <c r="I246" s="16" t="s">
        <v>2399</v>
      </c>
      <c r="J246" s="16" t="s">
        <v>31</v>
      </c>
      <c r="K246" s="20">
        <v>2018011000655</v>
      </c>
      <c r="L246" s="16" t="s">
        <v>528</v>
      </c>
      <c r="M246" s="16" t="s">
        <v>532</v>
      </c>
      <c r="N246" s="16" t="s">
        <v>551</v>
      </c>
      <c r="O246" s="16" t="s">
        <v>534</v>
      </c>
      <c r="P246" s="16" t="s">
        <v>535</v>
      </c>
      <c r="Q246" s="16" t="s">
        <v>453</v>
      </c>
      <c r="R246" s="16" t="s">
        <v>33</v>
      </c>
      <c r="S246" s="16" t="s">
        <v>970</v>
      </c>
      <c r="T246" s="16" t="s">
        <v>50</v>
      </c>
      <c r="U246" s="16" t="s">
        <v>82</v>
      </c>
      <c r="V246" s="21">
        <v>4618314</v>
      </c>
      <c r="W246" s="21">
        <v>36946512</v>
      </c>
      <c r="X246" s="16">
        <v>8</v>
      </c>
      <c r="Y246" s="22" t="s">
        <v>648</v>
      </c>
      <c r="Z246"/>
      <c r="AA246"/>
    </row>
    <row r="247" spans="1:27" x14ac:dyDescent="0.2">
      <c r="A247" s="14">
        <v>247</v>
      </c>
      <c r="B247" s="15" t="s">
        <v>971</v>
      </c>
      <c r="C247" s="16" t="s">
        <v>27</v>
      </c>
      <c r="D247" s="16" t="s">
        <v>972</v>
      </c>
      <c r="E247" s="16" t="s">
        <v>674</v>
      </c>
      <c r="F247" s="17" t="s">
        <v>30</v>
      </c>
      <c r="G247" s="16" t="s">
        <v>30</v>
      </c>
      <c r="H247" s="16">
        <f>Tabla8[[#This Row],[Precio 2026]]/Tabla8[[#This Row],[HONORARIOS 2026]]</f>
        <v>8</v>
      </c>
      <c r="I247" s="16" t="s">
        <v>2399</v>
      </c>
      <c r="J247" s="16" t="s">
        <v>31</v>
      </c>
      <c r="K247" s="20">
        <v>2018011000655</v>
      </c>
      <c r="L247" s="16" t="s">
        <v>528</v>
      </c>
      <c r="M247" s="16" t="s">
        <v>532</v>
      </c>
      <c r="N247" s="16" t="s">
        <v>551</v>
      </c>
      <c r="O247" s="16" t="s">
        <v>534</v>
      </c>
      <c r="P247" s="16" t="s">
        <v>535</v>
      </c>
      <c r="Q247" s="16" t="s">
        <v>453</v>
      </c>
      <c r="R247" s="16" t="s">
        <v>33</v>
      </c>
      <c r="S247" s="16" t="s">
        <v>973</v>
      </c>
      <c r="T247" s="16" t="s">
        <v>50</v>
      </c>
      <c r="U247" s="16" t="s">
        <v>82</v>
      </c>
      <c r="V247" s="21">
        <v>4618314</v>
      </c>
      <c r="W247" s="21">
        <v>36946512</v>
      </c>
      <c r="X247" s="16">
        <v>8</v>
      </c>
      <c r="Y247" s="22" t="s">
        <v>648</v>
      </c>
      <c r="Z247"/>
      <c r="AA247"/>
    </row>
    <row r="248" spans="1:27" x14ac:dyDescent="0.2">
      <c r="A248" s="14">
        <v>248</v>
      </c>
      <c r="B248" s="15" t="s">
        <v>974</v>
      </c>
      <c r="C248" s="16" t="s">
        <v>27</v>
      </c>
      <c r="D248" s="16" t="s">
        <v>975</v>
      </c>
      <c r="E248" s="16" t="s">
        <v>674</v>
      </c>
      <c r="F248" s="17" t="s">
        <v>30</v>
      </c>
      <c r="G248" s="16" t="s">
        <v>30</v>
      </c>
      <c r="H248" s="16">
        <f>Tabla8[[#This Row],[Precio 2026]]/Tabla8[[#This Row],[HONORARIOS 2026]]</f>
        <v>8</v>
      </c>
      <c r="I248" s="16" t="s">
        <v>2399</v>
      </c>
      <c r="J248" s="16" t="s">
        <v>31</v>
      </c>
      <c r="K248" s="20">
        <v>2018011000655</v>
      </c>
      <c r="L248" s="16" t="s">
        <v>528</v>
      </c>
      <c r="M248" s="16" t="s">
        <v>532</v>
      </c>
      <c r="N248" s="16" t="s">
        <v>551</v>
      </c>
      <c r="O248" s="16" t="s">
        <v>534</v>
      </c>
      <c r="P248" s="16" t="s">
        <v>535</v>
      </c>
      <c r="Q248" s="16" t="s">
        <v>453</v>
      </c>
      <c r="R248" s="16" t="s">
        <v>33</v>
      </c>
      <c r="S248" s="16" t="s">
        <v>976</v>
      </c>
      <c r="T248" s="16" t="s">
        <v>93</v>
      </c>
      <c r="U248" s="16" t="s">
        <v>82</v>
      </c>
      <c r="V248" s="21">
        <v>4618314</v>
      </c>
      <c r="W248" s="21">
        <v>36946512</v>
      </c>
      <c r="X248" s="16">
        <v>8</v>
      </c>
      <c r="Y248" s="22" t="s">
        <v>648</v>
      </c>
      <c r="Z248"/>
      <c r="AA248"/>
    </row>
    <row r="249" spans="1:27" x14ac:dyDescent="0.2">
      <c r="A249" s="14">
        <v>249</v>
      </c>
      <c r="B249" s="15" t="s">
        <v>977</v>
      </c>
      <c r="C249" s="16" t="s">
        <v>27</v>
      </c>
      <c r="D249" s="16" t="s">
        <v>978</v>
      </c>
      <c r="E249" s="16" t="s">
        <v>674</v>
      </c>
      <c r="F249" s="17" t="s">
        <v>30</v>
      </c>
      <c r="G249" s="16" t="s">
        <v>30</v>
      </c>
      <c r="H249" s="16">
        <f>Tabla8[[#This Row],[Precio 2026]]/Tabla8[[#This Row],[HONORARIOS 2026]]</f>
        <v>8</v>
      </c>
      <c r="I249" s="16" t="s">
        <v>2399</v>
      </c>
      <c r="J249" s="16" t="s">
        <v>31</v>
      </c>
      <c r="K249" s="20">
        <v>2018011000655</v>
      </c>
      <c r="L249" s="16" t="s">
        <v>528</v>
      </c>
      <c r="M249" s="16" t="s">
        <v>532</v>
      </c>
      <c r="N249" s="16" t="s">
        <v>551</v>
      </c>
      <c r="O249" s="16" t="s">
        <v>534</v>
      </c>
      <c r="P249" s="16" t="s">
        <v>535</v>
      </c>
      <c r="Q249" s="16" t="s">
        <v>453</v>
      </c>
      <c r="R249" s="16" t="s">
        <v>33</v>
      </c>
      <c r="S249" s="16" t="s">
        <v>979</v>
      </c>
      <c r="T249" s="16" t="s">
        <v>50</v>
      </c>
      <c r="U249" s="16" t="s">
        <v>82</v>
      </c>
      <c r="V249" s="21">
        <v>4618314</v>
      </c>
      <c r="W249" s="21">
        <v>36946512</v>
      </c>
      <c r="X249" s="16">
        <v>8</v>
      </c>
      <c r="Y249" s="22" t="s">
        <v>648</v>
      </c>
      <c r="Z249"/>
      <c r="AA249"/>
    </row>
    <row r="250" spans="1:27" x14ac:dyDescent="0.2">
      <c r="A250" s="14">
        <v>250</v>
      </c>
      <c r="B250" s="15" t="s">
        <v>980</v>
      </c>
      <c r="C250" s="16" t="s">
        <v>27</v>
      </c>
      <c r="D250" s="16" t="s">
        <v>981</v>
      </c>
      <c r="E250" s="16" t="s">
        <v>674</v>
      </c>
      <c r="F250" s="17" t="s">
        <v>30</v>
      </c>
      <c r="G250" s="16" t="s">
        <v>30</v>
      </c>
      <c r="H250" s="16">
        <f>Tabla8[[#This Row],[Precio 2026]]/Tabla8[[#This Row],[HONORARIOS 2026]]</f>
        <v>8</v>
      </c>
      <c r="I250" s="16" t="s">
        <v>2399</v>
      </c>
      <c r="J250" s="16" t="s">
        <v>31</v>
      </c>
      <c r="K250" s="20">
        <v>2018011000655</v>
      </c>
      <c r="L250" s="16" t="s">
        <v>528</v>
      </c>
      <c r="M250" s="16" t="s">
        <v>532</v>
      </c>
      <c r="N250" s="16" t="s">
        <v>551</v>
      </c>
      <c r="O250" s="16" t="s">
        <v>534</v>
      </c>
      <c r="P250" s="16" t="s">
        <v>535</v>
      </c>
      <c r="Q250" s="16" t="s">
        <v>453</v>
      </c>
      <c r="R250" s="16" t="s">
        <v>33</v>
      </c>
      <c r="S250" s="16" t="s">
        <v>982</v>
      </c>
      <c r="T250" s="16" t="s">
        <v>93</v>
      </c>
      <c r="U250" s="16" t="s">
        <v>82</v>
      </c>
      <c r="V250" s="21">
        <v>4618314</v>
      </c>
      <c r="W250" s="21">
        <v>36946512</v>
      </c>
      <c r="X250" s="16">
        <v>8</v>
      </c>
      <c r="Y250" s="22" t="s">
        <v>648</v>
      </c>
      <c r="Z250"/>
      <c r="AA250"/>
    </row>
    <row r="251" spans="1:27" x14ac:dyDescent="0.2">
      <c r="A251" s="14">
        <v>251</v>
      </c>
      <c r="B251" s="15" t="s">
        <v>983</v>
      </c>
      <c r="C251" s="16" t="s">
        <v>27</v>
      </c>
      <c r="D251" s="16" t="s">
        <v>984</v>
      </c>
      <c r="E251" s="16" t="s">
        <v>674</v>
      </c>
      <c r="F251" s="17" t="s">
        <v>30</v>
      </c>
      <c r="G251" s="16" t="s">
        <v>30</v>
      </c>
      <c r="H251" s="16">
        <f>Tabla8[[#This Row],[Precio 2026]]/Tabla8[[#This Row],[HONORARIOS 2026]]</f>
        <v>8</v>
      </c>
      <c r="I251" s="16" t="s">
        <v>2399</v>
      </c>
      <c r="J251" s="16" t="s">
        <v>31</v>
      </c>
      <c r="K251" s="20">
        <v>2018011000655</v>
      </c>
      <c r="L251" s="16" t="s">
        <v>528</v>
      </c>
      <c r="M251" s="16" t="s">
        <v>532</v>
      </c>
      <c r="N251" s="16" t="s">
        <v>551</v>
      </c>
      <c r="O251" s="16" t="s">
        <v>534</v>
      </c>
      <c r="P251" s="16" t="s">
        <v>535</v>
      </c>
      <c r="Q251" s="16" t="s">
        <v>453</v>
      </c>
      <c r="R251" s="16" t="s">
        <v>33</v>
      </c>
      <c r="S251" s="16" t="s">
        <v>985</v>
      </c>
      <c r="T251" s="16" t="s">
        <v>93</v>
      </c>
      <c r="U251" s="16" t="s">
        <v>82</v>
      </c>
      <c r="V251" s="21">
        <v>4618314</v>
      </c>
      <c r="W251" s="21">
        <v>36946512</v>
      </c>
      <c r="X251" s="16">
        <v>8</v>
      </c>
      <c r="Y251" s="22" t="s">
        <v>648</v>
      </c>
      <c r="Z251"/>
      <c r="AA251"/>
    </row>
    <row r="252" spans="1:27" x14ac:dyDescent="0.2">
      <c r="A252" s="14">
        <v>252</v>
      </c>
      <c r="B252" s="15" t="s">
        <v>986</v>
      </c>
      <c r="C252" s="16" t="s">
        <v>27</v>
      </c>
      <c r="D252" s="16" t="s">
        <v>987</v>
      </c>
      <c r="E252" s="16" t="s">
        <v>674</v>
      </c>
      <c r="F252" s="17" t="s">
        <v>30</v>
      </c>
      <c r="G252" s="16" t="s">
        <v>30</v>
      </c>
      <c r="H252" s="16">
        <f>Tabla8[[#This Row],[Precio 2026]]/Tabla8[[#This Row],[HONORARIOS 2026]]</f>
        <v>8</v>
      </c>
      <c r="I252" s="16" t="s">
        <v>2399</v>
      </c>
      <c r="J252" s="16" t="s">
        <v>31</v>
      </c>
      <c r="K252" s="20">
        <v>2018011000655</v>
      </c>
      <c r="L252" s="16" t="s">
        <v>528</v>
      </c>
      <c r="M252" s="16" t="s">
        <v>532</v>
      </c>
      <c r="N252" s="16" t="s">
        <v>551</v>
      </c>
      <c r="O252" s="16" t="s">
        <v>534</v>
      </c>
      <c r="P252" s="16" t="s">
        <v>535</v>
      </c>
      <c r="Q252" s="16" t="s">
        <v>453</v>
      </c>
      <c r="R252" s="16" t="s">
        <v>33</v>
      </c>
      <c r="S252" s="16" t="s">
        <v>988</v>
      </c>
      <c r="T252" s="16" t="s">
        <v>93</v>
      </c>
      <c r="U252" s="16" t="s">
        <v>82</v>
      </c>
      <c r="V252" s="21">
        <v>4618314</v>
      </c>
      <c r="W252" s="21">
        <v>36946512</v>
      </c>
      <c r="X252" s="16">
        <v>8</v>
      </c>
      <c r="Y252" s="22" t="s">
        <v>648</v>
      </c>
      <c r="Z252"/>
      <c r="AA252"/>
    </row>
    <row r="253" spans="1:27" x14ac:dyDescent="0.2">
      <c r="A253" s="14">
        <v>253</v>
      </c>
      <c r="B253" s="15" t="s">
        <v>989</v>
      </c>
      <c r="C253" s="16" t="s">
        <v>27</v>
      </c>
      <c r="D253" s="16" t="s">
        <v>990</v>
      </c>
      <c r="E253" s="16" t="s">
        <v>674</v>
      </c>
      <c r="F253" s="17" t="s">
        <v>30</v>
      </c>
      <c r="G253" s="16" t="s">
        <v>30</v>
      </c>
      <c r="H253" s="16">
        <f>Tabla8[[#This Row],[Precio 2026]]/Tabla8[[#This Row],[HONORARIOS 2026]]</f>
        <v>8</v>
      </c>
      <c r="I253" s="16" t="s">
        <v>2399</v>
      </c>
      <c r="J253" s="16" t="s">
        <v>31</v>
      </c>
      <c r="K253" s="20">
        <v>2018011000655</v>
      </c>
      <c r="L253" s="16" t="s">
        <v>528</v>
      </c>
      <c r="M253" s="16" t="s">
        <v>532</v>
      </c>
      <c r="N253" s="16" t="s">
        <v>551</v>
      </c>
      <c r="O253" s="16" t="s">
        <v>534</v>
      </c>
      <c r="P253" s="16" t="s">
        <v>535</v>
      </c>
      <c r="Q253" s="16" t="s">
        <v>453</v>
      </c>
      <c r="R253" s="16" t="s">
        <v>33</v>
      </c>
      <c r="S253" s="16" t="s">
        <v>991</v>
      </c>
      <c r="T253" s="16" t="s">
        <v>93</v>
      </c>
      <c r="U253" s="16" t="s">
        <v>82</v>
      </c>
      <c r="V253" s="21">
        <v>4618314</v>
      </c>
      <c r="W253" s="21">
        <v>36946512</v>
      </c>
      <c r="X253" s="16">
        <v>8</v>
      </c>
      <c r="Y253" s="22" t="s">
        <v>648</v>
      </c>
      <c r="Z253"/>
      <c r="AA253"/>
    </row>
    <row r="254" spans="1:27" x14ac:dyDescent="0.2">
      <c r="A254" s="14">
        <v>254</v>
      </c>
      <c r="B254" s="15" t="s">
        <v>992</v>
      </c>
      <c r="C254" s="16" t="s">
        <v>27</v>
      </c>
      <c r="D254" s="16" t="s">
        <v>993</v>
      </c>
      <c r="E254" s="16" t="s">
        <v>674</v>
      </c>
      <c r="F254" s="17" t="s">
        <v>30</v>
      </c>
      <c r="G254" s="16" t="s">
        <v>30</v>
      </c>
      <c r="H254" s="16">
        <f>Tabla8[[#This Row],[Precio 2026]]/Tabla8[[#This Row],[HONORARIOS 2026]]</f>
        <v>8</v>
      </c>
      <c r="I254" s="16" t="s">
        <v>2399</v>
      </c>
      <c r="J254" s="16" t="s">
        <v>31</v>
      </c>
      <c r="K254" s="20">
        <v>2018011000655</v>
      </c>
      <c r="L254" s="16" t="s">
        <v>528</v>
      </c>
      <c r="M254" s="16" t="s">
        <v>532</v>
      </c>
      <c r="N254" s="16" t="s">
        <v>551</v>
      </c>
      <c r="O254" s="16" t="s">
        <v>534</v>
      </c>
      <c r="P254" s="16" t="s">
        <v>535</v>
      </c>
      <c r="Q254" s="16" t="s">
        <v>453</v>
      </c>
      <c r="R254" s="16" t="s">
        <v>33</v>
      </c>
      <c r="S254" s="16" t="s">
        <v>994</v>
      </c>
      <c r="T254" s="16" t="s">
        <v>93</v>
      </c>
      <c r="U254" s="16" t="s">
        <v>82</v>
      </c>
      <c r="V254" s="21">
        <v>4618314</v>
      </c>
      <c r="W254" s="21">
        <v>36946512</v>
      </c>
      <c r="X254" s="16">
        <v>8</v>
      </c>
      <c r="Y254" s="22" t="s">
        <v>648</v>
      </c>
      <c r="Z254"/>
      <c r="AA254"/>
    </row>
    <row r="255" spans="1:27" x14ac:dyDescent="0.2">
      <c r="A255" s="14">
        <v>255</v>
      </c>
      <c r="B255" s="15" t="s">
        <v>995</v>
      </c>
      <c r="C255" s="16" t="s">
        <v>27</v>
      </c>
      <c r="D255" s="16" t="s">
        <v>996</v>
      </c>
      <c r="E255" s="16" t="s">
        <v>674</v>
      </c>
      <c r="F255" s="17" t="s">
        <v>30</v>
      </c>
      <c r="G255" s="16" t="s">
        <v>30</v>
      </c>
      <c r="H255" s="16">
        <f>Tabla8[[#This Row],[Precio 2026]]/Tabla8[[#This Row],[HONORARIOS 2026]]</f>
        <v>8</v>
      </c>
      <c r="I255" s="16" t="s">
        <v>2399</v>
      </c>
      <c r="J255" s="16" t="s">
        <v>31</v>
      </c>
      <c r="K255" s="20">
        <v>2018011000655</v>
      </c>
      <c r="L255" s="16" t="s">
        <v>528</v>
      </c>
      <c r="M255" s="16" t="s">
        <v>532</v>
      </c>
      <c r="N255" s="16" t="s">
        <v>551</v>
      </c>
      <c r="O255" s="16" t="s">
        <v>534</v>
      </c>
      <c r="P255" s="16" t="s">
        <v>535</v>
      </c>
      <c r="Q255" s="16" t="s">
        <v>453</v>
      </c>
      <c r="R255" s="16" t="s">
        <v>33</v>
      </c>
      <c r="S255" s="16" t="s">
        <v>997</v>
      </c>
      <c r="T255" s="16" t="s">
        <v>50</v>
      </c>
      <c r="U255" s="16" t="s">
        <v>82</v>
      </c>
      <c r="V255" s="21">
        <v>4618314</v>
      </c>
      <c r="W255" s="21">
        <v>36946512</v>
      </c>
      <c r="X255" s="16">
        <v>8</v>
      </c>
      <c r="Y255" s="22" t="s">
        <v>648</v>
      </c>
      <c r="Z255"/>
      <c r="AA255"/>
    </row>
    <row r="256" spans="1:27" x14ac:dyDescent="0.2">
      <c r="A256" s="14">
        <v>256</v>
      </c>
      <c r="B256" s="15" t="s">
        <v>998</v>
      </c>
      <c r="C256" s="16" t="s">
        <v>27</v>
      </c>
      <c r="D256" s="16" t="s">
        <v>999</v>
      </c>
      <c r="E256" s="16" t="s">
        <v>674</v>
      </c>
      <c r="F256" s="17" t="s">
        <v>30</v>
      </c>
      <c r="G256" s="16" t="s">
        <v>30</v>
      </c>
      <c r="H256" s="16">
        <f>Tabla8[[#This Row],[Precio 2026]]/Tabla8[[#This Row],[HONORARIOS 2026]]</f>
        <v>8</v>
      </c>
      <c r="I256" s="16" t="s">
        <v>2399</v>
      </c>
      <c r="J256" s="16" t="s">
        <v>31</v>
      </c>
      <c r="K256" s="20">
        <v>2018011000655</v>
      </c>
      <c r="L256" s="16" t="s">
        <v>528</v>
      </c>
      <c r="M256" s="16" t="s">
        <v>532</v>
      </c>
      <c r="N256" s="16" t="s">
        <v>551</v>
      </c>
      <c r="O256" s="16" t="s">
        <v>534</v>
      </c>
      <c r="P256" s="16" t="s">
        <v>535</v>
      </c>
      <c r="Q256" s="16" t="s">
        <v>453</v>
      </c>
      <c r="R256" s="16" t="s">
        <v>33</v>
      </c>
      <c r="S256" s="16" t="s">
        <v>1000</v>
      </c>
      <c r="T256" s="16" t="s">
        <v>93</v>
      </c>
      <c r="U256" s="16" t="s">
        <v>82</v>
      </c>
      <c r="V256" s="21">
        <v>4618314</v>
      </c>
      <c r="W256" s="21">
        <v>36946512</v>
      </c>
      <c r="X256" s="16">
        <v>8</v>
      </c>
      <c r="Y256" s="22" t="s">
        <v>648</v>
      </c>
      <c r="Z256"/>
      <c r="AA256"/>
    </row>
    <row r="257" spans="1:27" x14ac:dyDescent="0.2">
      <c r="A257" s="14">
        <v>257</v>
      </c>
      <c r="B257" s="15" t="s">
        <v>1001</v>
      </c>
      <c r="C257" s="16" t="s">
        <v>27</v>
      </c>
      <c r="D257" s="16" t="s">
        <v>1002</v>
      </c>
      <c r="E257" s="16" t="s">
        <v>674</v>
      </c>
      <c r="F257" s="17" t="s">
        <v>30</v>
      </c>
      <c r="G257" s="16" t="s">
        <v>30</v>
      </c>
      <c r="H257" s="16">
        <f>Tabla8[[#This Row],[Precio 2026]]/Tabla8[[#This Row],[HONORARIOS 2026]]</f>
        <v>8</v>
      </c>
      <c r="I257" s="16" t="s">
        <v>2399</v>
      </c>
      <c r="J257" s="16" t="s">
        <v>31</v>
      </c>
      <c r="K257" s="20">
        <v>2018011000655</v>
      </c>
      <c r="L257" s="16" t="s">
        <v>528</v>
      </c>
      <c r="M257" s="16" t="s">
        <v>532</v>
      </c>
      <c r="N257" s="16" t="s">
        <v>551</v>
      </c>
      <c r="O257" s="16" t="s">
        <v>534</v>
      </c>
      <c r="P257" s="16" t="s">
        <v>535</v>
      </c>
      <c r="Q257" s="16" t="s">
        <v>453</v>
      </c>
      <c r="R257" s="16" t="s">
        <v>33</v>
      </c>
      <c r="S257" s="16" t="s">
        <v>1003</v>
      </c>
      <c r="T257" s="16" t="s">
        <v>93</v>
      </c>
      <c r="U257" s="16" t="s">
        <v>82</v>
      </c>
      <c r="V257" s="21">
        <v>4618314</v>
      </c>
      <c r="W257" s="21">
        <v>36946512</v>
      </c>
      <c r="X257" s="16">
        <v>8</v>
      </c>
      <c r="Y257" s="22" t="s">
        <v>648</v>
      </c>
      <c r="Z257"/>
      <c r="AA257"/>
    </row>
    <row r="258" spans="1:27" x14ac:dyDescent="0.2">
      <c r="A258" s="14">
        <v>258</v>
      </c>
      <c r="B258" s="15" t="s">
        <v>1004</v>
      </c>
      <c r="C258" s="16" t="s">
        <v>27</v>
      </c>
      <c r="D258" s="16" t="s">
        <v>1005</v>
      </c>
      <c r="E258" s="16" t="s">
        <v>674</v>
      </c>
      <c r="F258" s="17" t="s">
        <v>30</v>
      </c>
      <c r="G258" s="16" t="s">
        <v>30</v>
      </c>
      <c r="H258" s="16">
        <f>Tabla8[[#This Row],[Precio 2026]]/Tabla8[[#This Row],[HONORARIOS 2026]]</f>
        <v>8</v>
      </c>
      <c r="I258" s="16" t="s">
        <v>2399</v>
      </c>
      <c r="J258" s="16" t="s">
        <v>31</v>
      </c>
      <c r="K258" s="20">
        <v>2018011000655</v>
      </c>
      <c r="L258" s="16" t="s">
        <v>528</v>
      </c>
      <c r="M258" s="16" t="s">
        <v>532</v>
      </c>
      <c r="N258" s="16" t="s">
        <v>551</v>
      </c>
      <c r="O258" s="16" t="s">
        <v>534</v>
      </c>
      <c r="P258" s="16" t="s">
        <v>535</v>
      </c>
      <c r="Q258" s="16" t="s">
        <v>453</v>
      </c>
      <c r="R258" s="16" t="s">
        <v>33</v>
      </c>
      <c r="S258" s="16" t="s">
        <v>1006</v>
      </c>
      <c r="T258" s="16" t="s">
        <v>50</v>
      </c>
      <c r="U258" s="16" t="s">
        <v>82</v>
      </c>
      <c r="V258" s="21">
        <v>4618314</v>
      </c>
      <c r="W258" s="21">
        <v>36946512</v>
      </c>
      <c r="X258" s="16">
        <v>8</v>
      </c>
      <c r="Y258" s="22" t="s">
        <v>648</v>
      </c>
      <c r="Z258"/>
      <c r="AA258"/>
    </row>
    <row r="259" spans="1:27" x14ac:dyDescent="0.2">
      <c r="A259" s="14">
        <v>259</v>
      </c>
      <c r="B259" s="15" t="s">
        <v>1007</v>
      </c>
      <c r="C259" s="16" t="s">
        <v>27</v>
      </c>
      <c r="D259" s="16" t="s">
        <v>1008</v>
      </c>
      <c r="E259" s="16" t="s">
        <v>674</v>
      </c>
      <c r="F259" s="17" t="s">
        <v>30</v>
      </c>
      <c r="G259" s="16" t="s">
        <v>30</v>
      </c>
      <c r="H259" s="16">
        <f>Tabla8[[#This Row],[Precio 2026]]/Tabla8[[#This Row],[HONORARIOS 2026]]</f>
        <v>8</v>
      </c>
      <c r="I259" s="16" t="s">
        <v>2399</v>
      </c>
      <c r="J259" s="16" t="s">
        <v>31</v>
      </c>
      <c r="K259" s="20">
        <v>2018011000655</v>
      </c>
      <c r="L259" s="16" t="s">
        <v>528</v>
      </c>
      <c r="M259" s="16" t="s">
        <v>532</v>
      </c>
      <c r="N259" s="16" t="s">
        <v>551</v>
      </c>
      <c r="O259" s="16" t="s">
        <v>534</v>
      </c>
      <c r="P259" s="16" t="s">
        <v>535</v>
      </c>
      <c r="Q259" s="16" t="s">
        <v>453</v>
      </c>
      <c r="R259" s="16" t="s">
        <v>33</v>
      </c>
      <c r="S259" s="16" t="s">
        <v>1009</v>
      </c>
      <c r="T259" s="16" t="s">
        <v>93</v>
      </c>
      <c r="U259" s="16" t="s">
        <v>82</v>
      </c>
      <c r="V259" s="21">
        <v>4618314</v>
      </c>
      <c r="W259" s="21">
        <v>36946512</v>
      </c>
      <c r="X259" s="16">
        <v>8</v>
      </c>
      <c r="Y259" s="22" t="s">
        <v>648</v>
      </c>
      <c r="Z259"/>
      <c r="AA259"/>
    </row>
    <row r="260" spans="1:27" x14ac:dyDescent="0.2">
      <c r="A260" s="14">
        <v>260</v>
      </c>
      <c r="B260" s="15" t="s">
        <v>1010</v>
      </c>
      <c r="C260" s="16" t="s">
        <v>27</v>
      </c>
      <c r="D260" s="16" t="s">
        <v>1011</v>
      </c>
      <c r="E260" s="16" t="s">
        <v>674</v>
      </c>
      <c r="F260" s="17" t="s">
        <v>30</v>
      </c>
      <c r="G260" s="16" t="s">
        <v>30</v>
      </c>
      <c r="H260" s="16">
        <f>Tabla8[[#This Row],[Precio 2026]]/Tabla8[[#This Row],[HONORARIOS 2026]]</f>
        <v>8</v>
      </c>
      <c r="I260" s="16" t="s">
        <v>2399</v>
      </c>
      <c r="J260" s="16" t="s">
        <v>31</v>
      </c>
      <c r="K260" s="20">
        <v>2018011000655</v>
      </c>
      <c r="L260" s="16" t="s">
        <v>528</v>
      </c>
      <c r="M260" s="16" t="s">
        <v>532</v>
      </c>
      <c r="N260" s="16" t="s">
        <v>551</v>
      </c>
      <c r="O260" s="16" t="s">
        <v>534</v>
      </c>
      <c r="P260" s="16" t="s">
        <v>535</v>
      </c>
      <c r="Q260" s="16" t="s">
        <v>453</v>
      </c>
      <c r="R260" s="16" t="s">
        <v>33</v>
      </c>
      <c r="S260" s="16" t="s">
        <v>1012</v>
      </c>
      <c r="T260" s="16" t="s">
        <v>93</v>
      </c>
      <c r="U260" s="16" t="s">
        <v>82</v>
      </c>
      <c r="V260" s="21">
        <v>4618314</v>
      </c>
      <c r="W260" s="21">
        <v>36946512</v>
      </c>
      <c r="X260" s="16">
        <v>8</v>
      </c>
      <c r="Y260" s="22" t="s">
        <v>648</v>
      </c>
      <c r="Z260"/>
      <c r="AA260"/>
    </row>
    <row r="261" spans="1:27" x14ac:dyDescent="0.2">
      <c r="A261" s="14">
        <v>261</v>
      </c>
      <c r="B261" s="15" t="s">
        <v>1013</v>
      </c>
      <c r="C261" s="16" t="s">
        <v>27</v>
      </c>
      <c r="D261" s="16" t="s">
        <v>1014</v>
      </c>
      <c r="E261" s="16" t="s">
        <v>674</v>
      </c>
      <c r="F261" s="17" t="s">
        <v>30</v>
      </c>
      <c r="G261" s="16" t="s">
        <v>30</v>
      </c>
      <c r="H261" s="16">
        <f>Tabla8[[#This Row],[Precio 2026]]/Tabla8[[#This Row],[HONORARIOS 2026]]</f>
        <v>8</v>
      </c>
      <c r="I261" s="16" t="s">
        <v>2399</v>
      </c>
      <c r="J261" s="16" t="s">
        <v>31</v>
      </c>
      <c r="K261" s="20">
        <v>2018011000655</v>
      </c>
      <c r="L261" s="16" t="s">
        <v>528</v>
      </c>
      <c r="M261" s="16" t="s">
        <v>532</v>
      </c>
      <c r="N261" s="16" t="s">
        <v>551</v>
      </c>
      <c r="O261" s="16" t="s">
        <v>534</v>
      </c>
      <c r="P261" s="16" t="s">
        <v>535</v>
      </c>
      <c r="Q261" s="16" t="s">
        <v>453</v>
      </c>
      <c r="R261" s="16" t="s">
        <v>33</v>
      </c>
      <c r="S261" s="16" t="s">
        <v>1015</v>
      </c>
      <c r="T261" s="16" t="s">
        <v>93</v>
      </c>
      <c r="U261" s="16" t="s">
        <v>82</v>
      </c>
      <c r="V261" s="21">
        <v>4618314</v>
      </c>
      <c r="W261" s="21">
        <v>36946512</v>
      </c>
      <c r="X261" s="16">
        <v>8</v>
      </c>
      <c r="Y261" s="22" t="s">
        <v>648</v>
      </c>
      <c r="Z261"/>
      <c r="AA261"/>
    </row>
    <row r="262" spans="1:27" x14ac:dyDescent="0.2">
      <c r="A262" s="14">
        <v>262</v>
      </c>
      <c r="B262" s="15" t="s">
        <v>1016</v>
      </c>
      <c r="C262" s="16" t="s">
        <v>27</v>
      </c>
      <c r="D262" s="16" t="s">
        <v>1017</v>
      </c>
      <c r="E262" s="16" t="s">
        <v>674</v>
      </c>
      <c r="F262" s="17" t="s">
        <v>30</v>
      </c>
      <c r="G262" s="16" t="s">
        <v>30</v>
      </c>
      <c r="H262" s="16">
        <f>Tabla8[[#This Row],[Precio 2026]]/Tabla8[[#This Row],[HONORARIOS 2026]]</f>
        <v>8</v>
      </c>
      <c r="I262" s="16" t="s">
        <v>2399</v>
      </c>
      <c r="J262" s="16" t="s">
        <v>31</v>
      </c>
      <c r="K262" s="20">
        <v>2018011000655</v>
      </c>
      <c r="L262" s="16" t="s">
        <v>528</v>
      </c>
      <c r="M262" s="16" t="s">
        <v>532</v>
      </c>
      <c r="N262" s="16" t="s">
        <v>551</v>
      </c>
      <c r="O262" s="16" t="s">
        <v>534</v>
      </c>
      <c r="P262" s="16" t="s">
        <v>535</v>
      </c>
      <c r="Q262" s="16" t="s">
        <v>453</v>
      </c>
      <c r="R262" s="16" t="s">
        <v>33</v>
      </c>
      <c r="S262" s="16" t="s">
        <v>1018</v>
      </c>
      <c r="T262" s="16" t="s">
        <v>93</v>
      </c>
      <c r="U262" s="16" t="s">
        <v>82</v>
      </c>
      <c r="V262" s="21">
        <v>4618314</v>
      </c>
      <c r="W262" s="21">
        <v>36946512</v>
      </c>
      <c r="X262" s="16">
        <v>8</v>
      </c>
      <c r="Y262" s="22" t="s">
        <v>648</v>
      </c>
      <c r="Z262"/>
      <c r="AA262"/>
    </row>
    <row r="263" spans="1:27" x14ac:dyDescent="0.2">
      <c r="A263" s="14">
        <v>263</v>
      </c>
      <c r="B263" s="15" t="s">
        <v>1019</v>
      </c>
      <c r="C263" s="16" t="s">
        <v>27</v>
      </c>
      <c r="D263" s="16" t="s">
        <v>1020</v>
      </c>
      <c r="E263" s="16" t="s">
        <v>674</v>
      </c>
      <c r="F263" s="17" t="s">
        <v>30</v>
      </c>
      <c r="G263" s="16" t="s">
        <v>30</v>
      </c>
      <c r="H263" s="16">
        <f>Tabla8[[#This Row],[Precio 2026]]/Tabla8[[#This Row],[HONORARIOS 2026]]</f>
        <v>8</v>
      </c>
      <c r="I263" s="16" t="s">
        <v>2399</v>
      </c>
      <c r="J263" s="16" t="s">
        <v>31</v>
      </c>
      <c r="K263" s="20">
        <v>2018011000655</v>
      </c>
      <c r="L263" s="16" t="s">
        <v>528</v>
      </c>
      <c r="M263" s="16" t="s">
        <v>532</v>
      </c>
      <c r="N263" s="16" t="s">
        <v>551</v>
      </c>
      <c r="O263" s="16" t="s">
        <v>534</v>
      </c>
      <c r="P263" s="16" t="s">
        <v>535</v>
      </c>
      <c r="Q263" s="16" t="s">
        <v>453</v>
      </c>
      <c r="R263" s="16" t="s">
        <v>33</v>
      </c>
      <c r="S263" s="16" t="s">
        <v>1021</v>
      </c>
      <c r="T263" s="16" t="s">
        <v>93</v>
      </c>
      <c r="U263" s="16" t="s">
        <v>82</v>
      </c>
      <c r="V263" s="21">
        <v>4618314</v>
      </c>
      <c r="W263" s="21">
        <v>36946512</v>
      </c>
      <c r="X263" s="16">
        <v>8</v>
      </c>
      <c r="Y263" s="22" t="s">
        <v>648</v>
      </c>
      <c r="Z263"/>
      <c r="AA263"/>
    </row>
    <row r="264" spans="1:27" x14ac:dyDescent="0.2">
      <c r="A264" s="14">
        <v>264</v>
      </c>
      <c r="B264" s="15" t="s">
        <v>1022</v>
      </c>
      <c r="C264" s="16" t="s">
        <v>27</v>
      </c>
      <c r="D264" s="16" t="s">
        <v>1023</v>
      </c>
      <c r="E264" s="16" t="s">
        <v>674</v>
      </c>
      <c r="F264" s="17" t="s">
        <v>30</v>
      </c>
      <c r="G264" s="16" t="s">
        <v>30</v>
      </c>
      <c r="H264" s="16">
        <f>Tabla8[[#This Row],[Precio 2026]]/Tabla8[[#This Row],[HONORARIOS 2026]]</f>
        <v>8</v>
      </c>
      <c r="I264" s="16" t="s">
        <v>2399</v>
      </c>
      <c r="J264" s="16" t="s">
        <v>31</v>
      </c>
      <c r="K264" s="20">
        <v>2018011000655</v>
      </c>
      <c r="L264" s="16" t="s">
        <v>528</v>
      </c>
      <c r="M264" s="16" t="s">
        <v>532</v>
      </c>
      <c r="N264" s="16" t="s">
        <v>551</v>
      </c>
      <c r="O264" s="16" t="s">
        <v>534</v>
      </c>
      <c r="P264" s="16" t="s">
        <v>535</v>
      </c>
      <c r="Q264" s="16" t="s">
        <v>453</v>
      </c>
      <c r="R264" s="16" t="s">
        <v>33</v>
      </c>
      <c r="S264" s="16" t="s">
        <v>1024</v>
      </c>
      <c r="T264" s="16" t="s">
        <v>93</v>
      </c>
      <c r="U264" s="16" t="s">
        <v>82</v>
      </c>
      <c r="V264" s="21">
        <v>4618314</v>
      </c>
      <c r="W264" s="21">
        <v>36946512</v>
      </c>
      <c r="X264" s="16">
        <v>8</v>
      </c>
      <c r="Y264" s="22" t="s">
        <v>648</v>
      </c>
      <c r="Z264"/>
      <c r="AA264"/>
    </row>
    <row r="265" spans="1:27" x14ac:dyDescent="0.2">
      <c r="A265" s="14">
        <v>265</v>
      </c>
      <c r="B265" s="15" t="s">
        <v>1025</v>
      </c>
      <c r="C265" s="16" t="s">
        <v>27</v>
      </c>
      <c r="D265" s="16" t="s">
        <v>1026</v>
      </c>
      <c r="E265" s="16" t="s">
        <v>674</v>
      </c>
      <c r="F265" s="17" t="s">
        <v>30</v>
      </c>
      <c r="G265" s="16" t="s">
        <v>30</v>
      </c>
      <c r="H265" s="16">
        <f>Tabla8[[#This Row],[Precio 2026]]/Tabla8[[#This Row],[HONORARIOS 2026]]</f>
        <v>8</v>
      </c>
      <c r="I265" s="16" t="s">
        <v>2399</v>
      </c>
      <c r="J265" s="16" t="s">
        <v>31</v>
      </c>
      <c r="K265" s="20">
        <v>2018011000655</v>
      </c>
      <c r="L265" s="16" t="s">
        <v>528</v>
      </c>
      <c r="M265" s="16" t="s">
        <v>532</v>
      </c>
      <c r="N265" s="16" t="s">
        <v>551</v>
      </c>
      <c r="O265" s="16" t="s">
        <v>534</v>
      </c>
      <c r="P265" s="16" t="s">
        <v>535</v>
      </c>
      <c r="Q265" s="16" t="s">
        <v>453</v>
      </c>
      <c r="R265" s="16" t="s">
        <v>33</v>
      </c>
      <c r="S265" s="16" t="s">
        <v>1027</v>
      </c>
      <c r="T265" s="16" t="s">
        <v>93</v>
      </c>
      <c r="U265" s="16" t="s">
        <v>82</v>
      </c>
      <c r="V265" s="21">
        <v>4618314</v>
      </c>
      <c r="W265" s="21">
        <v>36946512</v>
      </c>
      <c r="X265" s="16">
        <v>8</v>
      </c>
      <c r="Y265" s="22" t="s">
        <v>648</v>
      </c>
      <c r="Z265"/>
      <c r="AA265"/>
    </row>
    <row r="266" spans="1:27" x14ac:dyDescent="0.2">
      <c r="A266" s="14">
        <v>266</v>
      </c>
      <c r="B266" s="15" t="s">
        <v>1028</v>
      </c>
      <c r="C266" s="16" t="s">
        <v>27</v>
      </c>
      <c r="D266" s="16" t="s">
        <v>1029</v>
      </c>
      <c r="E266" s="16" t="s">
        <v>674</v>
      </c>
      <c r="F266" s="17" t="s">
        <v>30</v>
      </c>
      <c r="G266" s="16" t="s">
        <v>30</v>
      </c>
      <c r="H266" s="16">
        <f>Tabla8[[#This Row],[Precio 2026]]/Tabla8[[#This Row],[HONORARIOS 2026]]</f>
        <v>8</v>
      </c>
      <c r="I266" s="16" t="s">
        <v>2399</v>
      </c>
      <c r="J266" s="16" t="s">
        <v>31</v>
      </c>
      <c r="K266" s="20">
        <v>2018011000655</v>
      </c>
      <c r="L266" s="16" t="s">
        <v>528</v>
      </c>
      <c r="M266" s="16" t="s">
        <v>532</v>
      </c>
      <c r="N266" s="16" t="s">
        <v>551</v>
      </c>
      <c r="O266" s="16" t="s">
        <v>534</v>
      </c>
      <c r="P266" s="16" t="s">
        <v>535</v>
      </c>
      <c r="Q266" s="16" t="s">
        <v>453</v>
      </c>
      <c r="R266" s="16" t="s">
        <v>33</v>
      </c>
      <c r="S266" s="16" t="s">
        <v>1030</v>
      </c>
      <c r="T266" s="16" t="s">
        <v>93</v>
      </c>
      <c r="U266" s="16" t="s">
        <v>82</v>
      </c>
      <c r="V266" s="21">
        <v>4618314</v>
      </c>
      <c r="W266" s="21">
        <v>36946512</v>
      </c>
      <c r="X266" s="16">
        <v>8</v>
      </c>
      <c r="Y266" s="22" t="s">
        <v>648</v>
      </c>
      <c r="Z266"/>
      <c r="AA266"/>
    </row>
    <row r="267" spans="1:27" x14ac:dyDescent="0.2">
      <c r="A267" s="14">
        <v>267</v>
      </c>
      <c r="B267" s="15" t="s">
        <v>1031</v>
      </c>
      <c r="C267" s="16" t="s">
        <v>27</v>
      </c>
      <c r="D267" s="16" t="s">
        <v>1032</v>
      </c>
      <c r="E267" s="16" t="s">
        <v>674</v>
      </c>
      <c r="F267" s="17" t="s">
        <v>30</v>
      </c>
      <c r="G267" s="16" t="s">
        <v>30</v>
      </c>
      <c r="H267" s="16">
        <f>Tabla8[[#This Row],[Precio 2026]]/Tabla8[[#This Row],[HONORARIOS 2026]]</f>
        <v>8</v>
      </c>
      <c r="I267" s="16" t="s">
        <v>2399</v>
      </c>
      <c r="J267" s="16" t="s">
        <v>31</v>
      </c>
      <c r="K267" s="20">
        <v>2018011000655</v>
      </c>
      <c r="L267" s="16" t="s">
        <v>528</v>
      </c>
      <c r="M267" s="16" t="s">
        <v>532</v>
      </c>
      <c r="N267" s="16" t="s">
        <v>551</v>
      </c>
      <c r="O267" s="16" t="s">
        <v>534</v>
      </c>
      <c r="P267" s="16" t="s">
        <v>535</v>
      </c>
      <c r="Q267" s="16" t="s">
        <v>453</v>
      </c>
      <c r="R267" s="16" t="s">
        <v>33</v>
      </c>
      <c r="S267" s="16" t="s">
        <v>1033</v>
      </c>
      <c r="T267" s="16" t="s">
        <v>50</v>
      </c>
      <c r="U267" s="16" t="s">
        <v>82</v>
      </c>
      <c r="V267" s="21">
        <v>4618314</v>
      </c>
      <c r="W267" s="21">
        <v>36946512</v>
      </c>
      <c r="X267" s="16">
        <v>8</v>
      </c>
      <c r="Y267" s="22" t="s">
        <v>648</v>
      </c>
      <c r="Z267"/>
      <c r="AA267"/>
    </row>
    <row r="268" spans="1:27" x14ac:dyDescent="0.2">
      <c r="A268" s="14">
        <v>268</v>
      </c>
      <c r="B268" s="15" t="s">
        <v>1034</v>
      </c>
      <c r="C268" s="16" t="s">
        <v>27</v>
      </c>
      <c r="D268" s="16" t="s">
        <v>1035</v>
      </c>
      <c r="E268" s="16" t="s">
        <v>674</v>
      </c>
      <c r="F268" s="17" t="s">
        <v>30</v>
      </c>
      <c r="G268" s="16" t="s">
        <v>30</v>
      </c>
      <c r="H268" s="16">
        <f>Tabla8[[#This Row],[Precio 2026]]/Tabla8[[#This Row],[HONORARIOS 2026]]</f>
        <v>8</v>
      </c>
      <c r="I268" s="16" t="s">
        <v>2399</v>
      </c>
      <c r="J268" s="16" t="s">
        <v>31</v>
      </c>
      <c r="K268" s="20">
        <v>2018011000655</v>
      </c>
      <c r="L268" s="16" t="s">
        <v>528</v>
      </c>
      <c r="M268" s="16" t="s">
        <v>532</v>
      </c>
      <c r="N268" s="16" t="s">
        <v>551</v>
      </c>
      <c r="O268" s="16" t="s">
        <v>534</v>
      </c>
      <c r="P268" s="16" t="s">
        <v>535</v>
      </c>
      <c r="Q268" s="16" t="s">
        <v>453</v>
      </c>
      <c r="R268" s="16" t="s">
        <v>33</v>
      </c>
      <c r="S268" s="16" t="s">
        <v>1036</v>
      </c>
      <c r="T268" s="16" t="s">
        <v>93</v>
      </c>
      <c r="U268" s="16" t="s">
        <v>82</v>
      </c>
      <c r="V268" s="21">
        <v>4618314</v>
      </c>
      <c r="W268" s="21">
        <v>36946512</v>
      </c>
      <c r="X268" s="16">
        <v>8</v>
      </c>
      <c r="Y268" s="22" t="s">
        <v>648</v>
      </c>
      <c r="Z268"/>
      <c r="AA268"/>
    </row>
    <row r="269" spans="1:27" x14ac:dyDescent="0.2">
      <c r="A269" s="14">
        <v>269</v>
      </c>
      <c r="B269" s="15" t="s">
        <v>1037</v>
      </c>
      <c r="C269" s="16" t="s">
        <v>27</v>
      </c>
      <c r="D269" s="16" t="s">
        <v>1038</v>
      </c>
      <c r="E269" s="16" t="s">
        <v>674</v>
      </c>
      <c r="F269" s="17" t="s">
        <v>30</v>
      </c>
      <c r="G269" s="16" t="s">
        <v>30</v>
      </c>
      <c r="H269" s="16">
        <f>Tabla8[[#This Row],[Precio 2026]]/Tabla8[[#This Row],[HONORARIOS 2026]]</f>
        <v>8</v>
      </c>
      <c r="I269" s="16" t="s">
        <v>2399</v>
      </c>
      <c r="J269" s="16" t="s">
        <v>31</v>
      </c>
      <c r="K269" s="20">
        <v>2018011000655</v>
      </c>
      <c r="L269" s="16" t="s">
        <v>528</v>
      </c>
      <c r="M269" s="16" t="s">
        <v>532</v>
      </c>
      <c r="N269" s="16" t="s">
        <v>551</v>
      </c>
      <c r="O269" s="16" t="s">
        <v>534</v>
      </c>
      <c r="P269" s="16" t="s">
        <v>535</v>
      </c>
      <c r="Q269" s="16" t="s">
        <v>453</v>
      </c>
      <c r="R269" s="16" t="s">
        <v>33</v>
      </c>
      <c r="S269" s="16" t="s">
        <v>1039</v>
      </c>
      <c r="T269" s="16" t="s">
        <v>50</v>
      </c>
      <c r="U269" s="16" t="s">
        <v>82</v>
      </c>
      <c r="V269" s="21">
        <v>4618314</v>
      </c>
      <c r="W269" s="21">
        <v>36946512</v>
      </c>
      <c r="X269" s="16">
        <v>8</v>
      </c>
      <c r="Y269" s="22" t="s">
        <v>648</v>
      </c>
      <c r="Z269"/>
      <c r="AA269"/>
    </row>
    <row r="270" spans="1:27" x14ac:dyDescent="0.2">
      <c r="A270" s="14">
        <v>270</v>
      </c>
      <c r="B270" s="15" t="s">
        <v>1040</v>
      </c>
      <c r="C270" s="16" t="s">
        <v>27</v>
      </c>
      <c r="D270" s="16" t="s">
        <v>1041</v>
      </c>
      <c r="E270" s="16" t="s">
        <v>674</v>
      </c>
      <c r="F270" s="17" t="s">
        <v>30</v>
      </c>
      <c r="G270" s="16" t="s">
        <v>30</v>
      </c>
      <c r="H270" s="16">
        <f>Tabla8[[#This Row],[Precio 2026]]/Tabla8[[#This Row],[HONORARIOS 2026]]</f>
        <v>8</v>
      </c>
      <c r="I270" s="16" t="s">
        <v>2399</v>
      </c>
      <c r="J270" s="16" t="s">
        <v>31</v>
      </c>
      <c r="K270" s="20">
        <v>2018011000655</v>
      </c>
      <c r="L270" s="16" t="s">
        <v>528</v>
      </c>
      <c r="M270" s="16" t="s">
        <v>532</v>
      </c>
      <c r="N270" s="16" t="s">
        <v>551</v>
      </c>
      <c r="O270" s="16" t="s">
        <v>534</v>
      </c>
      <c r="P270" s="16" t="s">
        <v>535</v>
      </c>
      <c r="Q270" s="16" t="s">
        <v>453</v>
      </c>
      <c r="R270" s="16" t="s">
        <v>33</v>
      </c>
      <c r="S270" s="16" t="s">
        <v>1042</v>
      </c>
      <c r="T270" s="16" t="s">
        <v>50</v>
      </c>
      <c r="U270" s="16" t="s">
        <v>82</v>
      </c>
      <c r="V270" s="21">
        <v>4618314</v>
      </c>
      <c r="W270" s="21">
        <v>36946512</v>
      </c>
      <c r="X270" s="16">
        <v>8</v>
      </c>
      <c r="Y270" s="22" t="s">
        <v>648</v>
      </c>
      <c r="Z270"/>
      <c r="AA270"/>
    </row>
    <row r="271" spans="1:27" x14ac:dyDescent="0.2">
      <c r="A271" s="14">
        <v>271</v>
      </c>
      <c r="B271" s="15" t="s">
        <v>1043</v>
      </c>
      <c r="C271" s="16" t="s">
        <v>27</v>
      </c>
      <c r="D271" s="16" t="s">
        <v>1044</v>
      </c>
      <c r="E271" s="16" t="s">
        <v>674</v>
      </c>
      <c r="F271" s="17" t="s">
        <v>30</v>
      </c>
      <c r="G271" s="16" t="s">
        <v>30</v>
      </c>
      <c r="H271" s="16">
        <f>Tabla8[[#This Row],[Precio 2026]]/Tabla8[[#This Row],[HONORARIOS 2026]]</f>
        <v>8</v>
      </c>
      <c r="I271" s="16" t="s">
        <v>2399</v>
      </c>
      <c r="J271" s="16" t="s">
        <v>31</v>
      </c>
      <c r="K271" s="20">
        <v>2018011000655</v>
      </c>
      <c r="L271" s="16" t="s">
        <v>528</v>
      </c>
      <c r="M271" s="16" t="s">
        <v>532</v>
      </c>
      <c r="N271" s="16" t="s">
        <v>551</v>
      </c>
      <c r="O271" s="16" t="s">
        <v>534</v>
      </c>
      <c r="P271" s="16" t="s">
        <v>535</v>
      </c>
      <c r="Q271" s="16" t="s">
        <v>453</v>
      </c>
      <c r="R271" s="16" t="s">
        <v>33</v>
      </c>
      <c r="S271" s="16" t="s">
        <v>1045</v>
      </c>
      <c r="T271" s="16" t="s">
        <v>93</v>
      </c>
      <c r="U271" s="16" t="s">
        <v>82</v>
      </c>
      <c r="V271" s="21">
        <v>4618314</v>
      </c>
      <c r="W271" s="21">
        <v>36946512</v>
      </c>
      <c r="X271" s="16">
        <v>8</v>
      </c>
      <c r="Y271" s="22" t="s">
        <v>648</v>
      </c>
      <c r="Z271"/>
      <c r="AA271"/>
    </row>
    <row r="272" spans="1:27" x14ac:dyDescent="0.2">
      <c r="A272" s="14">
        <v>272</v>
      </c>
      <c r="B272" s="15" t="s">
        <v>1046</v>
      </c>
      <c r="C272" s="16" t="s">
        <v>27</v>
      </c>
      <c r="D272" s="16" t="s">
        <v>1047</v>
      </c>
      <c r="E272" s="16" t="s">
        <v>674</v>
      </c>
      <c r="F272" s="17" t="s">
        <v>30</v>
      </c>
      <c r="G272" s="16" t="s">
        <v>30</v>
      </c>
      <c r="H272" s="16">
        <f>Tabla8[[#This Row],[Precio 2026]]/Tabla8[[#This Row],[HONORARIOS 2026]]</f>
        <v>8</v>
      </c>
      <c r="I272" s="16" t="s">
        <v>2399</v>
      </c>
      <c r="J272" s="16" t="s">
        <v>31</v>
      </c>
      <c r="K272" s="20">
        <v>2018011000655</v>
      </c>
      <c r="L272" s="16" t="s">
        <v>528</v>
      </c>
      <c r="M272" s="16" t="s">
        <v>532</v>
      </c>
      <c r="N272" s="16" t="s">
        <v>551</v>
      </c>
      <c r="O272" s="16" t="s">
        <v>534</v>
      </c>
      <c r="P272" s="16" t="s">
        <v>535</v>
      </c>
      <c r="Q272" s="16" t="s">
        <v>453</v>
      </c>
      <c r="R272" s="16" t="s">
        <v>33</v>
      </c>
      <c r="S272" s="16" t="s">
        <v>1048</v>
      </c>
      <c r="T272" s="16" t="s">
        <v>93</v>
      </c>
      <c r="U272" s="16" t="s">
        <v>82</v>
      </c>
      <c r="V272" s="21">
        <v>4618314</v>
      </c>
      <c r="W272" s="21">
        <v>36946512</v>
      </c>
      <c r="X272" s="16">
        <v>8</v>
      </c>
      <c r="Y272" s="22" t="s">
        <v>648</v>
      </c>
      <c r="Z272"/>
      <c r="AA272"/>
    </row>
    <row r="273" spans="1:27" x14ac:dyDescent="0.2">
      <c r="A273" s="14">
        <v>273</v>
      </c>
      <c r="B273" s="15" t="s">
        <v>1049</v>
      </c>
      <c r="C273" s="16" t="s">
        <v>27</v>
      </c>
      <c r="D273" s="16" t="s">
        <v>1050</v>
      </c>
      <c r="E273" s="16" t="s">
        <v>674</v>
      </c>
      <c r="F273" s="17" t="s">
        <v>30</v>
      </c>
      <c r="G273" s="16" t="s">
        <v>30</v>
      </c>
      <c r="H273" s="16">
        <f>Tabla8[[#This Row],[Precio 2026]]/Tabla8[[#This Row],[HONORARIOS 2026]]</f>
        <v>8</v>
      </c>
      <c r="I273" s="16" t="s">
        <v>2399</v>
      </c>
      <c r="J273" s="16" t="s">
        <v>31</v>
      </c>
      <c r="K273" s="20">
        <v>2018011000655</v>
      </c>
      <c r="L273" s="16" t="s">
        <v>528</v>
      </c>
      <c r="M273" s="16" t="s">
        <v>532</v>
      </c>
      <c r="N273" s="16" t="s">
        <v>551</v>
      </c>
      <c r="O273" s="16" t="s">
        <v>534</v>
      </c>
      <c r="P273" s="16" t="s">
        <v>535</v>
      </c>
      <c r="Q273" s="16" t="s">
        <v>453</v>
      </c>
      <c r="R273" s="16" t="s">
        <v>33</v>
      </c>
      <c r="S273" s="16" t="s">
        <v>1051</v>
      </c>
      <c r="T273" s="16" t="s">
        <v>93</v>
      </c>
      <c r="U273" s="16" t="s">
        <v>82</v>
      </c>
      <c r="V273" s="21">
        <v>4618314</v>
      </c>
      <c r="W273" s="21">
        <v>36946512</v>
      </c>
      <c r="X273" s="16">
        <v>8</v>
      </c>
      <c r="Y273" s="22" t="s">
        <v>648</v>
      </c>
      <c r="Z273"/>
      <c r="AA273"/>
    </row>
    <row r="274" spans="1:27" x14ac:dyDescent="0.2">
      <c r="A274" s="14">
        <v>274</v>
      </c>
      <c r="B274" s="15" t="s">
        <v>1052</v>
      </c>
      <c r="C274" s="16" t="s">
        <v>27</v>
      </c>
      <c r="D274" s="16" t="s">
        <v>1053</v>
      </c>
      <c r="E274" s="16" t="s">
        <v>674</v>
      </c>
      <c r="F274" s="17" t="s">
        <v>30</v>
      </c>
      <c r="G274" s="16" t="s">
        <v>30</v>
      </c>
      <c r="H274" s="16">
        <f>Tabla8[[#This Row],[Precio 2026]]/Tabla8[[#This Row],[HONORARIOS 2026]]</f>
        <v>8</v>
      </c>
      <c r="I274" s="16" t="s">
        <v>2399</v>
      </c>
      <c r="J274" s="16" t="s">
        <v>31</v>
      </c>
      <c r="K274" s="20">
        <v>2018011000655</v>
      </c>
      <c r="L274" s="16" t="s">
        <v>528</v>
      </c>
      <c r="M274" s="16" t="s">
        <v>532</v>
      </c>
      <c r="N274" s="16" t="s">
        <v>551</v>
      </c>
      <c r="O274" s="16" t="s">
        <v>534</v>
      </c>
      <c r="P274" s="16" t="s">
        <v>535</v>
      </c>
      <c r="Q274" s="16" t="s">
        <v>453</v>
      </c>
      <c r="R274" s="16" t="s">
        <v>33</v>
      </c>
      <c r="S274" s="16" t="s">
        <v>1054</v>
      </c>
      <c r="T274" s="16" t="s">
        <v>93</v>
      </c>
      <c r="U274" s="16" t="s">
        <v>82</v>
      </c>
      <c r="V274" s="21">
        <v>4618314</v>
      </c>
      <c r="W274" s="21">
        <v>36946512</v>
      </c>
      <c r="X274" s="16">
        <v>8</v>
      </c>
      <c r="Y274" s="22" t="s">
        <v>648</v>
      </c>
      <c r="Z274"/>
      <c r="AA274"/>
    </row>
    <row r="275" spans="1:27" x14ac:dyDescent="0.2">
      <c r="A275" s="14">
        <v>275</v>
      </c>
      <c r="B275" s="15" t="s">
        <v>1055</v>
      </c>
      <c r="C275" s="16" t="s">
        <v>27</v>
      </c>
      <c r="D275" s="16" t="s">
        <v>1056</v>
      </c>
      <c r="E275" s="16" t="s">
        <v>674</v>
      </c>
      <c r="F275" s="17" t="s">
        <v>30</v>
      </c>
      <c r="G275" s="16" t="s">
        <v>30</v>
      </c>
      <c r="H275" s="16">
        <f>Tabla8[[#This Row],[Precio 2026]]/Tabla8[[#This Row],[HONORARIOS 2026]]</f>
        <v>8</v>
      </c>
      <c r="I275" s="16" t="s">
        <v>2399</v>
      </c>
      <c r="J275" s="16" t="s">
        <v>31</v>
      </c>
      <c r="K275" s="20">
        <v>2018011000655</v>
      </c>
      <c r="L275" s="16" t="s">
        <v>528</v>
      </c>
      <c r="M275" s="16" t="s">
        <v>532</v>
      </c>
      <c r="N275" s="16" t="s">
        <v>551</v>
      </c>
      <c r="O275" s="16" t="s">
        <v>534</v>
      </c>
      <c r="P275" s="16" t="s">
        <v>535</v>
      </c>
      <c r="Q275" s="16" t="s">
        <v>453</v>
      </c>
      <c r="R275" s="16" t="s">
        <v>33</v>
      </c>
      <c r="S275" s="16" t="s">
        <v>1057</v>
      </c>
      <c r="T275" s="16" t="s">
        <v>93</v>
      </c>
      <c r="U275" s="16" t="s">
        <v>82</v>
      </c>
      <c r="V275" s="21">
        <v>4618314</v>
      </c>
      <c r="W275" s="21">
        <v>36946512</v>
      </c>
      <c r="X275" s="16">
        <v>8</v>
      </c>
      <c r="Y275" s="22" t="s">
        <v>648</v>
      </c>
      <c r="Z275"/>
      <c r="AA275"/>
    </row>
    <row r="276" spans="1:27" x14ac:dyDescent="0.2">
      <c r="A276" s="14">
        <v>276</v>
      </c>
      <c r="B276" s="15" t="s">
        <v>1058</v>
      </c>
      <c r="C276" s="16" t="s">
        <v>27</v>
      </c>
      <c r="D276" s="16" t="s">
        <v>1059</v>
      </c>
      <c r="E276" s="16" t="s">
        <v>674</v>
      </c>
      <c r="F276" s="17" t="s">
        <v>30</v>
      </c>
      <c r="G276" s="16" t="s">
        <v>30</v>
      </c>
      <c r="H276" s="16">
        <f>Tabla8[[#This Row],[Precio 2026]]/Tabla8[[#This Row],[HONORARIOS 2026]]</f>
        <v>8</v>
      </c>
      <c r="I276" s="16" t="s">
        <v>2399</v>
      </c>
      <c r="J276" s="16" t="s">
        <v>31</v>
      </c>
      <c r="K276" s="20">
        <v>2018011000655</v>
      </c>
      <c r="L276" s="16" t="s">
        <v>528</v>
      </c>
      <c r="M276" s="16" t="s">
        <v>532</v>
      </c>
      <c r="N276" s="16" t="s">
        <v>551</v>
      </c>
      <c r="O276" s="16" t="s">
        <v>534</v>
      </c>
      <c r="P276" s="16" t="s">
        <v>535</v>
      </c>
      <c r="Q276" s="16" t="s">
        <v>453</v>
      </c>
      <c r="R276" s="16" t="s">
        <v>33</v>
      </c>
      <c r="S276" s="16" t="s">
        <v>1060</v>
      </c>
      <c r="T276" s="16" t="s">
        <v>93</v>
      </c>
      <c r="U276" s="16" t="s">
        <v>82</v>
      </c>
      <c r="V276" s="21">
        <v>4618314</v>
      </c>
      <c r="W276" s="21">
        <v>36946512</v>
      </c>
      <c r="X276" s="16">
        <v>8</v>
      </c>
      <c r="Y276" s="22" t="s">
        <v>648</v>
      </c>
      <c r="Z276"/>
      <c r="AA276"/>
    </row>
    <row r="277" spans="1:27" x14ac:dyDescent="0.2">
      <c r="A277" s="14">
        <v>277</v>
      </c>
      <c r="B277" s="15" t="s">
        <v>1061</v>
      </c>
      <c r="C277" s="16" t="s">
        <v>27</v>
      </c>
      <c r="D277" s="16" t="s">
        <v>1062</v>
      </c>
      <c r="E277" s="16" t="s">
        <v>674</v>
      </c>
      <c r="F277" s="17" t="s">
        <v>30</v>
      </c>
      <c r="G277" s="16" t="s">
        <v>30</v>
      </c>
      <c r="H277" s="16">
        <f>Tabla8[[#This Row],[Precio 2026]]/Tabla8[[#This Row],[HONORARIOS 2026]]</f>
        <v>8</v>
      </c>
      <c r="I277" s="16" t="s">
        <v>2399</v>
      </c>
      <c r="J277" s="16" t="s">
        <v>31</v>
      </c>
      <c r="K277" s="20">
        <v>2018011000655</v>
      </c>
      <c r="L277" s="16" t="s">
        <v>528</v>
      </c>
      <c r="M277" s="16" t="s">
        <v>532</v>
      </c>
      <c r="N277" s="16" t="s">
        <v>551</v>
      </c>
      <c r="O277" s="16" t="s">
        <v>534</v>
      </c>
      <c r="P277" s="16" t="s">
        <v>535</v>
      </c>
      <c r="Q277" s="16" t="s">
        <v>453</v>
      </c>
      <c r="R277" s="16" t="s">
        <v>33</v>
      </c>
      <c r="S277" s="16" t="s">
        <v>1063</v>
      </c>
      <c r="T277" s="16" t="s">
        <v>93</v>
      </c>
      <c r="U277" s="16" t="s">
        <v>82</v>
      </c>
      <c r="V277" s="21">
        <v>4618314</v>
      </c>
      <c r="W277" s="21">
        <v>36946512</v>
      </c>
      <c r="X277" s="16">
        <v>8</v>
      </c>
      <c r="Y277" s="22" t="s">
        <v>648</v>
      </c>
      <c r="Z277"/>
      <c r="AA277"/>
    </row>
    <row r="278" spans="1:27" x14ac:dyDescent="0.2">
      <c r="A278" s="14">
        <v>278</v>
      </c>
      <c r="B278" s="15" t="s">
        <v>1064</v>
      </c>
      <c r="C278" s="16" t="s">
        <v>27</v>
      </c>
      <c r="D278" s="16" t="s">
        <v>1065</v>
      </c>
      <c r="E278" s="16" t="s">
        <v>674</v>
      </c>
      <c r="F278" s="17" t="s">
        <v>30</v>
      </c>
      <c r="G278" s="16" t="s">
        <v>30</v>
      </c>
      <c r="H278" s="16">
        <f>Tabla8[[#This Row],[Precio 2026]]/Tabla8[[#This Row],[HONORARIOS 2026]]</f>
        <v>8</v>
      </c>
      <c r="I278" s="16" t="s">
        <v>2399</v>
      </c>
      <c r="J278" s="16" t="s">
        <v>31</v>
      </c>
      <c r="K278" s="20">
        <v>2018011000655</v>
      </c>
      <c r="L278" s="16" t="s">
        <v>528</v>
      </c>
      <c r="M278" s="16" t="s">
        <v>532</v>
      </c>
      <c r="N278" s="16" t="s">
        <v>551</v>
      </c>
      <c r="O278" s="16" t="s">
        <v>534</v>
      </c>
      <c r="P278" s="16" t="s">
        <v>535</v>
      </c>
      <c r="Q278" s="16" t="s">
        <v>453</v>
      </c>
      <c r="R278" s="16" t="s">
        <v>33</v>
      </c>
      <c r="S278" s="16" t="s">
        <v>1066</v>
      </c>
      <c r="T278" s="16" t="s">
        <v>93</v>
      </c>
      <c r="U278" s="16" t="s">
        <v>82</v>
      </c>
      <c r="V278" s="21">
        <v>4618314</v>
      </c>
      <c r="W278" s="21">
        <v>36946512</v>
      </c>
      <c r="X278" s="16">
        <v>8</v>
      </c>
      <c r="Y278" s="22" t="s">
        <v>648</v>
      </c>
      <c r="Z278"/>
      <c r="AA278"/>
    </row>
    <row r="279" spans="1:27" x14ac:dyDescent="0.2">
      <c r="A279" s="14">
        <v>279</v>
      </c>
      <c r="B279" s="15" t="s">
        <v>1067</v>
      </c>
      <c r="C279" s="16" t="s">
        <v>27</v>
      </c>
      <c r="D279" s="16" t="s">
        <v>1068</v>
      </c>
      <c r="E279" s="16" t="s">
        <v>674</v>
      </c>
      <c r="F279" s="17" t="s">
        <v>30</v>
      </c>
      <c r="G279" s="16" t="s">
        <v>30</v>
      </c>
      <c r="H279" s="16">
        <f>Tabla8[[#This Row],[Precio 2026]]/Tabla8[[#This Row],[HONORARIOS 2026]]</f>
        <v>8</v>
      </c>
      <c r="I279" s="16" t="s">
        <v>2399</v>
      </c>
      <c r="J279" s="16" t="s">
        <v>31</v>
      </c>
      <c r="K279" s="20">
        <v>2018011000655</v>
      </c>
      <c r="L279" s="16" t="s">
        <v>528</v>
      </c>
      <c r="M279" s="16" t="s">
        <v>532</v>
      </c>
      <c r="N279" s="16" t="s">
        <v>551</v>
      </c>
      <c r="O279" s="16" t="s">
        <v>534</v>
      </c>
      <c r="P279" s="16" t="s">
        <v>535</v>
      </c>
      <c r="Q279" s="16" t="s">
        <v>453</v>
      </c>
      <c r="R279" s="16" t="s">
        <v>33</v>
      </c>
      <c r="S279" s="16" t="s">
        <v>1069</v>
      </c>
      <c r="T279" s="16" t="s">
        <v>93</v>
      </c>
      <c r="U279" s="16" t="s">
        <v>82</v>
      </c>
      <c r="V279" s="21">
        <v>4618314</v>
      </c>
      <c r="W279" s="21">
        <v>36946512</v>
      </c>
      <c r="X279" s="16">
        <v>8</v>
      </c>
      <c r="Y279" s="22" t="s">
        <v>648</v>
      </c>
      <c r="Z279"/>
      <c r="AA279"/>
    </row>
    <row r="280" spans="1:27" x14ac:dyDescent="0.2">
      <c r="A280" s="14">
        <v>280</v>
      </c>
      <c r="B280" s="15" t="s">
        <v>1070</v>
      </c>
      <c r="C280" s="16" t="s">
        <v>27</v>
      </c>
      <c r="D280" s="16" t="s">
        <v>1071</v>
      </c>
      <c r="E280" s="16" t="s">
        <v>674</v>
      </c>
      <c r="F280" s="17" t="s">
        <v>30</v>
      </c>
      <c r="G280" s="16" t="s">
        <v>30</v>
      </c>
      <c r="H280" s="16">
        <f>Tabla8[[#This Row],[Precio 2026]]/Tabla8[[#This Row],[HONORARIOS 2026]]</f>
        <v>8</v>
      </c>
      <c r="I280" s="16" t="s">
        <v>2399</v>
      </c>
      <c r="J280" s="16" t="s">
        <v>31</v>
      </c>
      <c r="K280" s="20">
        <v>2018011000655</v>
      </c>
      <c r="L280" s="16" t="s">
        <v>528</v>
      </c>
      <c r="M280" s="16" t="s">
        <v>532</v>
      </c>
      <c r="N280" s="16" t="s">
        <v>551</v>
      </c>
      <c r="O280" s="16" t="s">
        <v>534</v>
      </c>
      <c r="P280" s="16" t="s">
        <v>535</v>
      </c>
      <c r="Q280" s="16" t="s">
        <v>453</v>
      </c>
      <c r="R280" s="16" t="s">
        <v>33</v>
      </c>
      <c r="S280" s="16" t="s">
        <v>1072</v>
      </c>
      <c r="T280" s="16" t="s">
        <v>93</v>
      </c>
      <c r="U280" s="16" t="s">
        <v>82</v>
      </c>
      <c r="V280" s="21">
        <v>4618314</v>
      </c>
      <c r="W280" s="21">
        <v>36946512</v>
      </c>
      <c r="X280" s="16">
        <v>8</v>
      </c>
      <c r="Y280" s="22" t="s">
        <v>648</v>
      </c>
      <c r="Z280"/>
      <c r="AA280"/>
    </row>
    <row r="281" spans="1:27" x14ac:dyDescent="0.2">
      <c r="A281" s="14">
        <v>281</v>
      </c>
      <c r="B281" s="15" t="s">
        <v>1073</v>
      </c>
      <c r="C281" s="16" t="s">
        <v>27</v>
      </c>
      <c r="D281" s="16" t="s">
        <v>1074</v>
      </c>
      <c r="E281" s="16" t="s">
        <v>674</v>
      </c>
      <c r="F281" s="17" t="s">
        <v>30</v>
      </c>
      <c r="G281" s="16" t="s">
        <v>30</v>
      </c>
      <c r="H281" s="16">
        <f>Tabla8[[#This Row],[Precio 2026]]/Tabla8[[#This Row],[HONORARIOS 2026]]</f>
        <v>8</v>
      </c>
      <c r="I281" s="16" t="s">
        <v>2399</v>
      </c>
      <c r="J281" s="16" t="s">
        <v>31</v>
      </c>
      <c r="K281" s="20">
        <v>2018011000655</v>
      </c>
      <c r="L281" s="16" t="s">
        <v>528</v>
      </c>
      <c r="M281" s="16" t="s">
        <v>532</v>
      </c>
      <c r="N281" s="16" t="s">
        <v>551</v>
      </c>
      <c r="O281" s="16" t="s">
        <v>534</v>
      </c>
      <c r="P281" s="16" t="s">
        <v>535</v>
      </c>
      <c r="Q281" s="16" t="s">
        <v>453</v>
      </c>
      <c r="R281" s="16" t="s">
        <v>33</v>
      </c>
      <c r="S281" s="16" t="s">
        <v>1075</v>
      </c>
      <c r="T281" s="16" t="s">
        <v>50</v>
      </c>
      <c r="U281" s="16" t="s">
        <v>82</v>
      </c>
      <c r="V281" s="21">
        <v>4618314</v>
      </c>
      <c r="W281" s="21">
        <v>36946512</v>
      </c>
      <c r="X281" s="16">
        <v>8</v>
      </c>
      <c r="Y281" s="22" t="s">
        <v>648</v>
      </c>
      <c r="Z281"/>
      <c r="AA281"/>
    </row>
    <row r="282" spans="1:27" x14ac:dyDescent="0.2">
      <c r="A282" s="14">
        <v>282</v>
      </c>
      <c r="B282" s="15" t="s">
        <v>1076</v>
      </c>
      <c r="C282" s="16" t="s">
        <v>27</v>
      </c>
      <c r="D282" s="16" t="s">
        <v>1077</v>
      </c>
      <c r="E282" s="16" t="s">
        <v>674</v>
      </c>
      <c r="F282" s="17" t="s">
        <v>30</v>
      </c>
      <c r="G282" s="16" t="s">
        <v>30</v>
      </c>
      <c r="H282" s="16">
        <f>Tabla8[[#This Row],[Precio 2026]]/Tabla8[[#This Row],[HONORARIOS 2026]]</f>
        <v>8</v>
      </c>
      <c r="I282" s="16" t="s">
        <v>2399</v>
      </c>
      <c r="J282" s="16" t="s">
        <v>31</v>
      </c>
      <c r="K282" s="20">
        <v>2018011000655</v>
      </c>
      <c r="L282" s="16" t="s">
        <v>528</v>
      </c>
      <c r="M282" s="16" t="s">
        <v>532</v>
      </c>
      <c r="N282" s="16" t="s">
        <v>551</v>
      </c>
      <c r="O282" s="16" t="s">
        <v>534</v>
      </c>
      <c r="P282" s="16" t="s">
        <v>535</v>
      </c>
      <c r="Q282" s="16" t="s">
        <v>453</v>
      </c>
      <c r="R282" s="16" t="s">
        <v>33</v>
      </c>
      <c r="S282" s="16" t="s">
        <v>1078</v>
      </c>
      <c r="T282" s="16" t="s">
        <v>93</v>
      </c>
      <c r="U282" s="16" t="s">
        <v>82</v>
      </c>
      <c r="V282" s="21">
        <v>4618314</v>
      </c>
      <c r="W282" s="21">
        <v>36946512</v>
      </c>
      <c r="X282" s="16">
        <v>8</v>
      </c>
      <c r="Y282" s="22" t="s">
        <v>648</v>
      </c>
      <c r="Z282"/>
      <c r="AA282"/>
    </row>
    <row r="283" spans="1:27" x14ac:dyDescent="0.2">
      <c r="A283" s="14">
        <v>283</v>
      </c>
      <c r="B283" s="15" t="s">
        <v>1079</v>
      </c>
      <c r="C283" s="16" t="s">
        <v>27</v>
      </c>
      <c r="D283" s="16" t="s">
        <v>1080</v>
      </c>
      <c r="E283" s="16" t="s">
        <v>674</v>
      </c>
      <c r="F283" s="17" t="s">
        <v>30</v>
      </c>
      <c r="G283" s="16" t="s">
        <v>30</v>
      </c>
      <c r="H283" s="16">
        <f>Tabla8[[#This Row],[Precio 2026]]/Tabla8[[#This Row],[HONORARIOS 2026]]</f>
        <v>8</v>
      </c>
      <c r="I283" s="16" t="s">
        <v>2399</v>
      </c>
      <c r="J283" s="16" t="s">
        <v>31</v>
      </c>
      <c r="K283" s="20">
        <v>2018011000655</v>
      </c>
      <c r="L283" s="16" t="s">
        <v>528</v>
      </c>
      <c r="M283" s="16" t="s">
        <v>532</v>
      </c>
      <c r="N283" s="16" t="s">
        <v>551</v>
      </c>
      <c r="O283" s="16" t="s">
        <v>534</v>
      </c>
      <c r="P283" s="16" t="s">
        <v>535</v>
      </c>
      <c r="Q283" s="16" t="s">
        <v>453</v>
      </c>
      <c r="R283" s="16" t="s">
        <v>33</v>
      </c>
      <c r="S283" s="16" t="s">
        <v>1081</v>
      </c>
      <c r="T283" s="16" t="s">
        <v>93</v>
      </c>
      <c r="U283" s="16" t="s">
        <v>82</v>
      </c>
      <c r="V283" s="21">
        <v>4618314</v>
      </c>
      <c r="W283" s="21">
        <v>36946512</v>
      </c>
      <c r="X283" s="16">
        <v>8</v>
      </c>
      <c r="Y283" s="22" t="s">
        <v>648</v>
      </c>
      <c r="Z283"/>
      <c r="AA283"/>
    </row>
    <row r="284" spans="1:27" x14ac:dyDescent="0.2">
      <c r="A284" s="14">
        <v>284</v>
      </c>
      <c r="B284" s="15" t="s">
        <v>1082</v>
      </c>
      <c r="C284" s="16" t="s">
        <v>27</v>
      </c>
      <c r="D284" s="16" t="s">
        <v>1083</v>
      </c>
      <c r="E284" s="16" t="s">
        <v>674</v>
      </c>
      <c r="F284" s="17" t="s">
        <v>30</v>
      </c>
      <c r="G284" s="16" t="s">
        <v>30</v>
      </c>
      <c r="H284" s="16">
        <f>Tabla8[[#This Row],[Precio 2026]]/Tabla8[[#This Row],[HONORARIOS 2026]]</f>
        <v>8</v>
      </c>
      <c r="I284" s="16" t="s">
        <v>2399</v>
      </c>
      <c r="J284" s="16" t="s">
        <v>31</v>
      </c>
      <c r="K284" s="20">
        <v>2018011000655</v>
      </c>
      <c r="L284" s="16" t="s">
        <v>528</v>
      </c>
      <c r="M284" s="16" t="s">
        <v>532</v>
      </c>
      <c r="N284" s="16" t="s">
        <v>551</v>
      </c>
      <c r="O284" s="16" t="s">
        <v>534</v>
      </c>
      <c r="P284" s="16" t="s">
        <v>535</v>
      </c>
      <c r="Q284" s="16" t="s">
        <v>453</v>
      </c>
      <c r="R284" s="16" t="s">
        <v>33</v>
      </c>
      <c r="S284" s="16" t="s">
        <v>1084</v>
      </c>
      <c r="T284" s="16" t="s">
        <v>93</v>
      </c>
      <c r="U284" s="16" t="s">
        <v>82</v>
      </c>
      <c r="V284" s="21">
        <v>4618314</v>
      </c>
      <c r="W284" s="21">
        <v>36946512</v>
      </c>
      <c r="X284" s="16">
        <v>8</v>
      </c>
      <c r="Y284" s="22" t="s">
        <v>648</v>
      </c>
      <c r="Z284"/>
      <c r="AA284"/>
    </row>
    <row r="285" spans="1:27" x14ac:dyDescent="0.2">
      <c r="A285" s="14">
        <v>285</v>
      </c>
      <c r="B285" s="15" t="s">
        <v>1085</v>
      </c>
      <c r="C285" s="16" t="s">
        <v>27</v>
      </c>
      <c r="D285" s="16" t="s">
        <v>1086</v>
      </c>
      <c r="E285" s="16" t="s">
        <v>674</v>
      </c>
      <c r="F285" s="17" t="s">
        <v>30</v>
      </c>
      <c r="G285" s="16" t="s">
        <v>30</v>
      </c>
      <c r="H285" s="16">
        <f>Tabla8[[#This Row],[Precio 2026]]/Tabla8[[#This Row],[HONORARIOS 2026]]</f>
        <v>8</v>
      </c>
      <c r="I285" s="16" t="s">
        <v>2399</v>
      </c>
      <c r="J285" s="16" t="s">
        <v>31</v>
      </c>
      <c r="K285" s="20">
        <v>2018011000655</v>
      </c>
      <c r="L285" s="16" t="s">
        <v>528</v>
      </c>
      <c r="M285" s="16" t="s">
        <v>532</v>
      </c>
      <c r="N285" s="16" t="s">
        <v>551</v>
      </c>
      <c r="O285" s="16" t="s">
        <v>534</v>
      </c>
      <c r="P285" s="16" t="s">
        <v>535</v>
      </c>
      <c r="Q285" s="16" t="s">
        <v>453</v>
      </c>
      <c r="R285" s="16" t="s">
        <v>33</v>
      </c>
      <c r="S285" s="16" t="s">
        <v>1087</v>
      </c>
      <c r="T285" s="16" t="s">
        <v>93</v>
      </c>
      <c r="U285" s="16" t="s">
        <v>82</v>
      </c>
      <c r="V285" s="21">
        <v>4618314</v>
      </c>
      <c r="W285" s="21">
        <v>36946512</v>
      </c>
      <c r="X285" s="16">
        <v>8</v>
      </c>
      <c r="Y285" s="22" t="s">
        <v>648</v>
      </c>
      <c r="Z285"/>
      <c r="AA285"/>
    </row>
    <row r="286" spans="1:27" x14ac:dyDescent="0.2">
      <c r="A286" s="14">
        <v>286</v>
      </c>
      <c r="B286" s="15" t="s">
        <v>1088</v>
      </c>
      <c r="C286" s="16" t="s">
        <v>27</v>
      </c>
      <c r="D286" s="16" t="s">
        <v>1089</v>
      </c>
      <c r="E286" s="16" t="s">
        <v>674</v>
      </c>
      <c r="F286" s="17" t="s">
        <v>30</v>
      </c>
      <c r="G286" s="16" t="s">
        <v>30</v>
      </c>
      <c r="H286" s="16">
        <f>Tabla8[[#This Row],[Precio 2026]]/Tabla8[[#This Row],[HONORARIOS 2026]]</f>
        <v>8</v>
      </c>
      <c r="I286" s="16" t="s">
        <v>2399</v>
      </c>
      <c r="J286" s="16" t="s">
        <v>31</v>
      </c>
      <c r="K286" s="20">
        <v>2018011000655</v>
      </c>
      <c r="L286" s="16" t="s">
        <v>528</v>
      </c>
      <c r="M286" s="16" t="s">
        <v>532</v>
      </c>
      <c r="N286" s="16" t="s">
        <v>551</v>
      </c>
      <c r="O286" s="16" t="s">
        <v>534</v>
      </c>
      <c r="P286" s="16" t="s">
        <v>535</v>
      </c>
      <c r="Q286" s="16" t="s">
        <v>453</v>
      </c>
      <c r="R286" s="16" t="s">
        <v>33</v>
      </c>
      <c r="S286" s="16" t="s">
        <v>1090</v>
      </c>
      <c r="T286" s="16" t="s">
        <v>50</v>
      </c>
      <c r="U286" s="16" t="s">
        <v>82</v>
      </c>
      <c r="V286" s="21">
        <v>4618314</v>
      </c>
      <c r="W286" s="21">
        <v>36946512</v>
      </c>
      <c r="X286" s="16">
        <v>8</v>
      </c>
      <c r="Y286" s="22" t="s">
        <v>648</v>
      </c>
      <c r="Z286"/>
      <c r="AA286"/>
    </row>
    <row r="287" spans="1:27" ht="15" customHeight="1" x14ac:dyDescent="0.2">
      <c r="A287" s="14">
        <v>287</v>
      </c>
      <c r="B287" s="15" t="s">
        <v>1091</v>
      </c>
      <c r="C287" s="16" t="s">
        <v>27</v>
      </c>
      <c r="D287" s="16" t="s">
        <v>1092</v>
      </c>
      <c r="E287" s="16" t="s">
        <v>674</v>
      </c>
      <c r="F287" s="17" t="s">
        <v>30</v>
      </c>
      <c r="G287" s="16" t="s">
        <v>30</v>
      </c>
      <c r="H287" s="16">
        <f>Tabla8[[#This Row],[Precio 2026]]/Tabla8[[#This Row],[HONORARIOS 2026]]</f>
        <v>8</v>
      </c>
      <c r="I287" s="16" t="s">
        <v>2399</v>
      </c>
      <c r="J287" s="16" t="s">
        <v>31</v>
      </c>
      <c r="K287" s="20">
        <v>2018011000655</v>
      </c>
      <c r="L287" s="16" t="s">
        <v>528</v>
      </c>
      <c r="M287" s="16" t="s">
        <v>532</v>
      </c>
      <c r="N287" s="16" t="s">
        <v>551</v>
      </c>
      <c r="O287" s="16" t="s">
        <v>534</v>
      </c>
      <c r="P287" s="16" t="s">
        <v>535</v>
      </c>
      <c r="Q287" s="16" t="s">
        <v>453</v>
      </c>
      <c r="R287" s="16" t="s">
        <v>33</v>
      </c>
      <c r="S287" s="16" t="s">
        <v>1093</v>
      </c>
      <c r="T287" s="16" t="s">
        <v>50</v>
      </c>
      <c r="U287" s="16" t="s">
        <v>82</v>
      </c>
      <c r="V287" s="21">
        <v>4618314</v>
      </c>
      <c r="W287" s="21">
        <v>36946512</v>
      </c>
      <c r="X287" s="16">
        <v>8</v>
      </c>
      <c r="Y287" s="22" t="s">
        <v>648</v>
      </c>
      <c r="Z287"/>
      <c r="AA287"/>
    </row>
    <row r="288" spans="1:27" x14ac:dyDescent="0.2">
      <c r="A288" s="14">
        <v>288</v>
      </c>
      <c r="B288" s="15" t="s">
        <v>1094</v>
      </c>
      <c r="C288" s="16" t="s">
        <v>27</v>
      </c>
      <c r="D288" s="16" t="s">
        <v>1095</v>
      </c>
      <c r="E288" s="16" t="s">
        <v>674</v>
      </c>
      <c r="F288" s="17" t="s">
        <v>30</v>
      </c>
      <c r="G288" s="16" t="s">
        <v>30</v>
      </c>
      <c r="H288" s="16">
        <f>Tabla8[[#This Row],[Precio 2026]]/Tabla8[[#This Row],[HONORARIOS 2026]]</f>
        <v>8</v>
      </c>
      <c r="I288" s="16" t="s">
        <v>2399</v>
      </c>
      <c r="J288" s="16" t="s">
        <v>31</v>
      </c>
      <c r="K288" s="20">
        <v>2018011000655</v>
      </c>
      <c r="L288" s="16" t="s">
        <v>528</v>
      </c>
      <c r="M288" s="16" t="s">
        <v>532</v>
      </c>
      <c r="N288" s="16" t="s">
        <v>551</v>
      </c>
      <c r="O288" s="16" t="s">
        <v>534</v>
      </c>
      <c r="P288" s="16" t="s">
        <v>535</v>
      </c>
      <c r="Q288" s="16" t="s">
        <v>453</v>
      </c>
      <c r="R288" s="16" t="s">
        <v>33</v>
      </c>
      <c r="S288" s="16" t="s">
        <v>1096</v>
      </c>
      <c r="T288" s="16" t="s">
        <v>50</v>
      </c>
      <c r="U288" s="16" t="s">
        <v>82</v>
      </c>
      <c r="V288" s="21">
        <v>4618314</v>
      </c>
      <c r="W288" s="21">
        <v>36946512</v>
      </c>
      <c r="X288" s="16">
        <v>8</v>
      </c>
      <c r="Y288" s="22" t="s">
        <v>648</v>
      </c>
      <c r="Z288"/>
      <c r="AA288"/>
    </row>
    <row r="289" spans="1:27" x14ac:dyDescent="0.2">
      <c r="A289" s="14">
        <v>289</v>
      </c>
      <c r="B289" s="15" t="s">
        <v>1097</v>
      </c>
      <c r="C289" s="16" t="s">
        <v>27</v>
      </c>
      <c r="D289" s="16" t="s">
        <v>1098</v>
      </c>
      <c r="E289" s="16" t="s">
        <v>674</v>
      </c>
      <c r="F289" s="17" t="s">
        <v>30</v>
      </c>
      <c r="G289" s="16" t="s">
        <v>30</v>
      </c>
      <c r="H289" s="16">
        <f>Tabla8[[#This Row],[Precio 2026]]/Tabla8[[#This Row],[HONORARIOS 2026]]</f>
        <v>8</v>
      </c>
      <c r="I289" s="16" t="s">
        <v>2399</v>
      </c>
      <c r="J289" s="16" t="s">
        <v>31</v>
      </c>
      <c r="K289" s="20">
        <v>2018011000655</v>
      </c>
      <c r="L289" s="16" t="s">
        <v>528</v>
      </c>
      <c r="M289" s="16" t="s">
        <v>532</v>
      </c>
      <c r="N289" s="16" t="s">
        <v>551</v>
      </c>
      <c r="O289" s="16" t="s">
        <v>534</v>
      </c>
      <c r="P289" s="16" t="s">
        <v>535</v>
      </c>
      <c r="Q289" s="16" t="s">
        <v>453</v>
      </c>
      <c r="R289" s="16" t="s">
        <v>33</v>
      </c>
      <c r="S289" s="16" t="s">
        <v>1099</v>
      </c>
      <c r="T289" s="16" t="s">
        <v>93</v>
      </c>
      <c r="U289" s="16" t="s">
        <v>82</v>
      </c>
      <c r="V289" s="21">
        <v>4618314</v>
      </c>
      <c r="W289" s="21">
        <v>36946512</v>
      </c>
      <c r="X289" s="16">
        <v>8</v>
      </c>
      <c r="Y289" s="22" t="s">
        <v>648</v>
      </c>
      <c r="Z289"/>
      <c r="AA289"/>
    </row>
    <row r="290" spans="1:27" x14ac:dyDescent="0.2">
      <c r="A290" s="14">
        <v>290</v>
      </c>
      <c r="B290" s="15" t="s">
        <v>1100</v>
      </c>
      <c r="C290" s="16" t="s">
        <v>27</v>
      </c>
      <c r="D290" s="16" t="s">
        <v>1101</v>
      </c>
      <c r="E290" s="16" t="s">
        <v>1102</v>
      </c>
      <c r="F290" s="17" t="s">
        <v>30</v>
      </c>
      <c r="G290" s="16" t="s">
        <v>30</v>
      </c>
      <c r="H290" s="16">
        <f>Tabla8[[#This Row],[Precio 2026]]/Tabla8[[#This Row],[HONORARIOS 2026]]</f>
        <v>8</v>
      </c>
      <c r="I290" s="16" t="s">
        <v>2399</v>
      </c>
      <c r="J290" s="16" t="s">
        <v>31</v>
      </c>
      <c r="K290" s="20">
        <v>2018011000655</v>
      </c>
      <c r="L290" s="16" t="s">
        <v>528</v>
      </c>
      <c r="M290" s="16" t="s">
        <v>532</v>
      </c>
      <c r="N290" s="16" t="s">
        <v>1103</v>
      </c>
      <c r="O290" s="16" t="s">
        <v>534</v>
      </c>
      <c r="P290" s="16" t="s">
        <v>535</v>
      </c>
      <c r="Q290" s="16" t="s">
        <v>371</v>
      </c>
      <c r="R290" s="16" t="s">
        <v>33</v>
      </c>
      <c r="S290" s="16" t="s">
        <v>1104</v>
      </c>
      <c r="T290" s="16" t="s">
        <v>44</v>
      </c>
      <c r="U290" s="16" t="s">
        <v>219</v>
      </c>
      <c r="V290" s="21">
        <v>15286881</v>
      </c>
      <c r="W290" s="21">
        <v>122295048</v>
      </c>
      <c r="X290" s="16">
        <v>8</v>
      </c>
      <c r="Y290" s="22"/>
      <c r="Z290"/>
      <c r="AA290"/>
    </row>
    <row r="291" spans="1:27" x14ac:dyDescent="0.2">
      <c r="A291" s="14">
        <v>291</v>
      </c>
      <c r="B291" s="15" t="s">
        <v>1105</v>
      </c>
      <c r="C291" s="16" t="s">
        <v>27</v>
      </c>
      <c r="D291" s="16" t="s">
        <v>1106</v>
      </c>
      <c r="E291" s="16" t="s">
        <v>1107</v>
      </c>
      <c r="F291" s="17" t="s">
        <v>30</v>
      </c>
      <c r="G291" s="16" t="s">
        <v>30</v>
      </c>
      <c r="H291" s="16">
        <f>Tabla8[[#This Row],[Precio 2026]]/Tabla8[[#This Row],[HONORARIOS 2026]]</f>
        <v>8</v>
      </c>
      <c r="I291" s="16" t="s">
        <v>2399</v>
      </c>
      <c r="J291" s="16" t="s">
        <v>31</v>
      </c>
      <c r="K291" s="20">
        <v>2018011000655</v>
      </c>
      <c r="L291" s="16" t="s">
        <v>528</v>
      </c>
      <c r="M291" s="16" t="s">
        <v>532</v>
      </c>
      <c r="N291" s="16" t="s">
        <v>551</v>
      </c>
      <c r="O291" s="16" t="s">
        <v>534</v>
      </c>
      <c r="P291" s="16" t="s">
        <v>535</v>
      </c>
      <c r="Q291" s="16" t="s">
        <v>371</v>
      </c>
      <c r="R291" s="16" t="s">
        <v>33</v>
      </c>
      <c r="S291" s="16" t="s">
        <v>1108</v>
      </c>
      <c r="T291" s="16" t="s">
        <v>44</v>
      </c>
      <c r="U291" s="16" t="s">
        <v>67</v>
      </c>
      <c r="V291" s="21">
        <v>15286881</v>
      </c>
      <c r="W291" s="21">
        <v>122295048</v>
      </c>
      <c r="X291" s="16">
        <v>8</v>
      </c>
      <c r="Y291" s="22">
        <v>80111614</v>
      </c>
      <c r="Z291"/>
      <c r="AA291"/>
    </row>
    <row r="292" spans="1:27" x14ac:dyDescent="0.2">
      <c r="A292" s="14">
        <v>292</v>
      </c>
      <c r="B292" s="15" t="s">
        <v>1109</v>
      </c>
      <c r="C292" s="16" t="s">
        <v>27</v>
      </c>
      <c r="D292" s="16" t="s">
        <v>1110</v>
      </c>
      <c r="E292" s="16" t="s">
        <v>1111</v>
      </c>
      <c r="F292" s="17" t="s">
        <v>30</v>
      </c>
      <c r="G292" s="16" t="s">
        <v>30</v>
      </c>
      <c r="H292" s="16">
        <f>Tabla8[[#This Row],[Precio 2026]]/Tabla8[[#This Row],[HONORARIOS 2026]]</f>
        <v>8</v>
      </c>
      <c r="I292" s="16" t="s">
        <v>2399</v>
      </c>
      <c r="J292" s="16" t="s">
        <v>31</v>
      </c>
      <c r="K292" s="20">
        <v>2018011000655</v>
      </c>
      <c r="L292" s="16" t="s">
        <v>528</v>
      </c>
      <c r="M292" s="16" t="s">
        <v>532</v>
      </c>
      <c r="N292" s="16" t="s">
        <v>1103</v>
      </c>
      <c r="O292" s="16" t="s">
        <v>534</v>
      </c>
      <c r="P292" s="16" t="s">
        <v>535</v>
      </c>
      <c r="Q292" s="16" t="s">
        <v>371</v>
      </c>
      <c r="R292" s="16" t="s">
        <v>33</v>
      </c>
      <c r="S292" s="16" t="s">
        <v>1112</v>
      </c>
      <c r="T292" s="16" t="s">
        <v>74</v>
      </c>
      <c r="U292" s="16" t="s">
        <v>67</v>
      </c>
      <c r="V292" s="21">
        <v>15286881</v>
      </c>
      <c r="W292" s="21">
        <v>122295048</v>
      </c>
      <c r="X292" s="16">
        <v>8</v>
      </c>
      <c r="Y292" s="22"/>
      <c r="Z292"/>
      <c r="AA292"/>
    </row>
    <row r="293" spans="1:27" x14ac:dyDescent="0.2">
      <c r="A293" s="14">
        <v>293</v>
      </c>
      <c r="B293" s="15" t="s">
        <v>1114</v>
      </c>
      <c r="C293" s="16" t="s">
        <v>27</v>
      </c>
      <c r="D293" s="16" t="s">
        <v>1115</v>
      </c>
      <c r="E293" s="16" t="s">
        <v>1116</v>
      </c>
      <c r="F293" s="17" t="s">
        <v>30</v>
      </c>
      <c r="G293" s="16" t="s">
        <v>30</v>
      </c>
      <c r="H293" s="16">
        <f>Tabla8[[#This Row],[Precio 2026]]/Tabla8[[#This Row],[HONORARIOS 2026]]</f>
        <v>8</v>
      </c>
      <c r="I293" s="16" t="s">
        <v>2399</v>
      </c>
      <c r="J293" s="16" t="s">
        <v>31</v>
      </c>
      <c r="K293" s="20">
        <v>2018011000655</v>
      </c>
      <c r="L293" s="16" t="s">
        <v>528</v>
      </c>
      <c r="M293" s="16" t="s">
        <v>532</v>
      </c>
      <c r="N293" s="16" t="s">
        <v>551</v>
      </c>
      <c r="O293" s="16" t="s">
        <v>534</v>
      </c>
      <c r="P293" s="16" t="s">
        <v>535</v>
      </c>
      <c r="Q293" s="16" t="s">
        <v>371</v>
      </c>
      <c r="R293" s="16" t="s">
        <v>33</v>
      </c>
      <c r="S293" s="16" t="s">
        <v>1117</v>
      </c>
      <c r="T293" s="16" t="s">
        <v>44</v>
      </c>
      <c r="U293" s="16" t="s">
        <v>52</v>
      </c>
      <c r="V293" s="21">
        <v>9127448</v>
      </c>
      <c r="W293" s="21">
        <v>73019584</v>
      </c>
      <c r="X293" s="16">
        <v>8</v>
      </c>
      <c r="Y293" s="22">
        <v>80111607</v>
      </c>
      <c r="Z293"/>
      <c r="AA293"/>
    </row>
    <row r="294" spans="1:27" x14ac:dyDescent="0.2">
      <c r="A294" s="14">
        <v>294</v>
      </c>
      <c r="B294" s="15" t="s">
        <v>1118</v>
      </c>
      <c r="C294" s="16" t="s">
        <v>27</v>
      </c>
      <c r="D294" s="16" t="s">
        <v>1119</v>
      </c>
      <c r="E294" s="16" t="s">
        <v>1120</v>
      </c>
      <c r="F294" s="17" t="s">
        <v>30</v>
      </c>
      <c r="G294" s="16" t="s">
        <v>30</v>
      </c>
      <c r="H294" s="16">
        <f>Tabla8[[#This Row],[Precio 2026]]/Tabla8[[#This Row],[HONORARIOS 2026]]</f>
        <v>8</v>
      </c>
      <c r="I294" s="16" t="s">
        <v>2399</v>
      </c>
      <c r="J294" s="16" t="s">
        <v>31</v>
      </c>
      <c r="K294" s="20">
        <v>2018011000655</v>
      </c>
      <c r="L294" s="16" t="s">
        <v>528</v>
      </c>
      <c r="M294" s="16" t="s">
        <v>532</v>
      </c>
      <c r="N294" s="16" t="s">
        <v>551</v>
      </c>
      <c r="O294" s="16" t="s">
        <v>534</v>
      </c>
      <c r="P294" s="16" t="s">
        <v>535</v>
      </c>
      <c r="Q294" s="16" t="s">
        <v>371</v>
      </c>
      <c r="R294" s="16" t="s">
        <v>33</v>
      </c>
      <c r="S294" s="16" t="s">
        <v>1121</v>
      </c>
      <c r="T294" s="16" t="s">
        <v>44</v>
      </c>
      <c r="U294" s="16" t="s">
        <v>67</v>
      </c>
      <c r="V294" s="21">
        <v>15286881</v>
      </c>
      <c r="W294" s="21">
        <v>122295048</v>
      </c>
      <c r="X294" s="16">
        <v>8</v>
      </c>
      <c r="Y294" s="22">
        <v>80111607</v>
      </c>
      <c r="Z294"/>
      <c r="AA294"/>
    </row>
    <row r="295" spans="1:27" x14ac:dyDescent="0.2">
      <c r="A295" s="14">
        <v>295</v>
      </c>
      <c r="B295" s="15" t="s">
        <v>1122</v>
      </c>
      <c r="C295" s="16" t="s">
        <v>27</v>
      </c>
      <c r="D295" s="16" t="s">
        <v>1123</v>
      </c>
      <c r="E295" s="16" t="s">
        <v>1124</v>
      </c>
      <c r="F295" s="17" t="s">
        <v>30</v>
      </c>
      <c r="G295" s="16" t="s">
        <v>30</v>
      </c>
      <c r="H295" s="16">
        <f>Tabla8[[#This Row],[Precio 2026]]/Tabla8[[#This Row],[HONORARIOS 2026]]</f>
        <v>8</v>
      </c>
      <c r="I295" s="16" t="s">
        <v>2399</v>
      </c>
      <c r="J295" s="16" t="s">
        <v>31</v>
      </c>
      <c r="K295" s="20">
        <v>2018011000655</v>
      </c>
      <c r="L295" s="16" t="s">
        <v>528</v>
      </c>
      <c r="M295" s="16" t="s">
        <v>532</v>
      </c>
      <c r="N295" s="16" t="s">
        <v>551</v>
      </c>
      <c r="O295" s="16" t="s">
        <v>534</v>
      </c>
      <c r="P295" s="16" t="s">
        <v>535</v>
      </c>
      <c r="Q295" s="16" t="s">
        <v>371</v>
      </c>
      <c r="R295" s="16" t="s">
        <v>33</v>
      </c>
      <c r="S295" s="16" t="s">
        <v>1125</v>
      </c>
      <c r="T295" s="16" t="s">
        <v>44</v>
      </c>
      <c r="U295" s="16" t="s">
        <v>67</v>
      </c>
      <c r="V295" s="21">
        <v>15286881</v>
      </c>
      <c r="W295" s="21">
        <v>122295048</v>
      </c>
      <c r="X295" s="16">
        <v>8</v>
      </c>
      <c r="Y295" s="22">
        <v>80111614</v>
      </c>
      <c r="Z295"/>
      <c r="AA295"/>
    </row>
    <row r="296" spans="1:27" x14ac:dyDescent="0.2">
      <c r="A296" s="14">
        <v>296</v>
      </c>
      <c r="B296" s="15" t="s">
        <v>1126</v>
      </c>
      <c r="C296" s="16" t="s">
        <v>27</v>
      </c>
      <c r="D296" s="16" t="s">
        <v>1127</v>
      </c>
      <c r="E296" s="16" t="s">
        <v>1128</v>
      </c>
      <c r="F296" s="17" t="s">
        <v>30</v>
      </c>
      <c r="G296" s="16" t="s">
        <v>30</v>
      </c>
      <c r="H296" s="16">
        <f>Tabla8[[#This Row],[Precio 2026]]/Tabla8[[#This Row],[HONORARIOS 2026]]</f>
        <v>8</v>
      </c>
      <c r="I296" s="16" t="s">
        <v>2399</v>
      </c>
      <c r="J296" s="16" t="s">
        <v>31</v>
      </c>
      <c r="K296" s="20">
        <v>2018011000655</v>
      </c>
      <c r="L296" s="16" t="s">
        <v>528</v>
      </c>
      <c r="M296" s="16" t="s">
        <v>532</v>
      </c>
      <c r="N296" s="16" t="s">
        <v>551</v>
      </c>
      <c r="O296" s="16" t="s">
        <v>534</v>
      </c>
      <c r="P296" s="16" t="s">
        <v>535</v>
      </c>
      <c r="Q296" s="16" t="s">
        <v>371</v>
      </c>
      <c r="R296" s="16" t="s">
        <v>33</v>
      </c>
      <c r="S296" s="16" t="s">
        <v>1129</v>
      </c>
      <c r="T296" s="16" t="s">
        <v>44</v>
      </c>
      <c r="U296" s="16" t="s">
        <v>67</v>
      </c>
      <c r="V296" s="21">
        <v>15286881</v>
      </c>
      <c r="W296" s="21">
        <v>122295048</v>
      </c>
      <c r="X296" s="16">
        <v>8</v>
      </c>
      <c r="Y296" s="22">
        <v>80111614</v>
      </c>
      <c r="Z296"/>
      <c r="AA296"/>
    </row>
    <row r="297" spans="1:27" x14ac:dyDescent="0.2">
      <c r="A297" s="14">
        <v>297</v>
      </c>
      <c r="B297" s="15" t="s">
        <v>1130</v>
      </c>
      <c r="C297" s="16" t="s">
        <v>27</v>
      </c>
      <c r="D297" s="16" t="s">
        <v>1131</v>
      </c>
      <c r="E297" s="16" t="s">
        <v>1132</v>
      </c>
      <c r="F297" s="17" t="s">
        <v>30</v>
      </c>
      <c r="G297" s="16" t="s">
        <v>30</v>
      </c>
      <c r="H297" s="16">
        <f>Tabla8[[#This Row],[Precio 2026]]/Tabla8[[#This Row],[HONORARIOS 2026]]</f>
        <v>8</v>
      </c>
      <c r="I297" s="16" t="s">
        <v>2399</v>
      </c>
      <c r="J297" s="16" t="s">
        <v>31</v>
      </c>
      <c r="K297" s="20">
        <v>2018011000655</v>
      </c>
      <c r="L297" s="16" t="s">
        <v>528</v>
      </c>
      <c r="M297" s="16" t="s">
        <v>532</v>
      </c>
      <c r="N297" s="16" t="s">
        <v>1103</v>
      </c>
      <c r="O297" s="16" t="s">
        <v>534</v>
      </c>
      <c r="P297" s="16" t="s">
        <v>535</v>
      </c>
      <c r="Q297" s="16" t="s">
        <v>371</v>
      </c>
      <c r="R297" s="16" t="s">
        <v>33</v>
      </c>
      <c r="S297" s="16" t="s">
        <v>1133</v>
      </c>
      <c r="T297" s="16" t="s">
        <v>44</v>
      </c>
      <c r="U297" s="16" t="s">
        <v>219</v>
      </c>
      <c r="V297" s="21">
        <v>15286881</v>
      </c>
      <c r="W297" s="21">
        <v>122295048</v>
      </c>
      <c r="X297" s="16">
        <v>8</v>
      </c>
      <c r="Y297" s="22"/>
      <c r="Z297"/>
      <c r="AA297"/>
    </row>
    <row r="298" spans="1:27" x14ac:dyDescent="0.2">
      <c r="A298" s="14">
        <v>298</v>
      </c>
      <c r="B298" s="15" t="s">
        <v>1134</v>
      </c>
      <c r="C298" s="16" t="s">
        <v>27</v>
      </c>
      <c r="D298" s="16" t="s">
        <v>1135</v>
      </c>
      <c r="E298" s="16" t="s">
        <v>1136</v>
      </c>
      <c r="F298" s="17" t="s">
        <v>30</v>
      </c>
      <c r="G298" s="16" t="s">
        <v>30</v>
      </c>
      <c r="H298" s="16">
        <f>Tabla8[[#This Row],[Precio 2026]]/Tabla8[[#This Row],[HONORARIOS 2026]]</f>
        <v>8</v>
      </c>
      <c r="I298" s="16" t="s">
        <v>2399</v>
      </c>
      <c r="J298" s="16" t="s">
        <v>31</v>
      </c>
      <c r="K298" s="20">
        <v>2018011000655</v>
      </c>
      <c r="L298" s="16" t="s">
        <v>528</v>
      </c>
      <c r="M298" s="16" t="s">
        <v>532</v>
      </c>
      <c r="N298" s="16" t="s">
        <v>1103</v>
      </c>
      <c r="O298" s="16" t="s">
        <v>534</v>
      </c>
      <c r="P298" s="16" t="s">
        <v>535</v>
      </c>
      <c r="Q298" s="16" t="s">
        <v>371</v>
      </c>
      <c r="R298" s="16" t="s">
        <v>33</v>
      </c>
      <c r="S298" s="16" t="s">
        <v>1137</v>
      </c>
      <c r="T298" s="16" t="s">
        <v>44</v>
      </c>
      <c r="U298" s="16" t="s">
        <v>219</v>
      </c>
      <c r="V298" s="21">
        <v>15286881</v>
      </c>
      <c r="W298" s="21">
        <v>122295048</v>
      </c>
      <c r="X298" s="16">
        <v>8</v>
      </c>
      <c r="Y298" s="22"/>
      <c r="Z298"/>
      <c r="AA298"/>
    </row>
    <row r="299" spans="1:27" x14ac:dyDescent="0.2">
      <c r="A299" s="14">
        <v>299</v>
      </c>
      <c r="B299" s="15" t="s">
        <v>1138</v>
      </c>
      <c r="C299" s="16" t="s">
        <v>27</v>
      </c>
      <c r="D299" s="16" t="s">
        <v>1139</v>
      </c>
      <c r="E299" s="16" t="s">
        <v>1140</v>
      </c>
      <c r="F299" s="17" t="s">
        <v>30</v>
      </c>
      <c r="G299" s="16" t="s">
        <v>30</v>
      </c>
      <c r="H299" s="16">
        <f>Tabla8[[#This Row],[Precio 2026]]/Tabla8[[#This Row],[HONORARIOS 2026]]</f>
        <v>8</v>
      </c>
      <c r="I299" s="16" t="s">
        <v>2399</v>
      </c>
      <c r="J299" s="16" t="s">
        <v>31</v>
      </c>
      <c r="K299" s="20">
        <v>2018011000655</v>
      </c>
      <c r="L299" s="16" t="s">
        <v>528</v>
      </c>
      <c r="M299" s="16" t="s">
        <v>1141</v>
      </c>
      <c r="N299" s="16" t="s">
        <v>575</v>
      </c>
      <c r="O299" s="16" t="s">
        <v>534</v>
      </c>
      <c r="P299" s="16" t="s">
        <v>535</v>
      </c>
      <c r="Q299" s="16" t="s">
        <v>1142</v>
      </c>
      <c r="R299" s="16" t="s">
        <v>33</v>
      </c>
      <c r="S299" s="16" t="s">
        <v>1143</v>
      </c>
      <c r="T299" s="16" t="s">
        <v>74</v>
      </c>
      <c r="U299" s="16" t="s">
        <v>519</v>
      </c>
      <c r="V299" s="21">
        <v>3864972</v>
      </c>
      <c r="W299" s="21">
        <v>30919776</v>
      </c>
      <c r="X299" s="16">
        <v>8</v>
      </c>
      <c r="Y299" s="22">
        <v>80111607</v>
      </c>
      <c r="Z299"/>
      <c r="AA299"/>
    </row>
    <row r="300" spans="1:27" x14ac:dyDescent="0.2">
      <c r="A300" s="14">
        <v>300</v>
      </c>
      <c r="B300" s="15" t="s">
        <v>1144</v>
      </c>
      <c r="C300" s="16" t="s">
        <v>27</v>
      </c>
      <c r="D300" s="16" t="s">
        <v>1145</v>
      </c>
      <c r="E300" s="16" t="s">
        <v>1140</v>
      </c>
      <c r="F300" s="17" t="s">
        <v>30</v>
      </c>
      <c r="G300" s="16" t="s">
        <v>30</v>
      </c>
      <c r="H300" s="16">
        <f>Tabla8[[#This Row],[Precio 2026]]/Tabla8[[#This Row],[HONORARIOS 2026]]</f>
        <v>8</v>
      </c>
      <c r="I300" s="16" t="s">
        <v>2399</v>
      </c>
      <c r="J300" s="16" t="s">
        <v>31</v>
      </c>
      <c r="K300" s="20">
        <v>2018011000655</v>
      </c>
      <c r="L300" s="16" t="s">
        <v>528</v>
      </c>
      <c r="M300" s="16" t="s">
        <v>1141</v>
      </c>
      <c r="N300" s="16" t="s">
        <v>575</v>
      </c>
      <c r="O300" s="16" t="s">
        <v>534</v>
      </c>
      <c r="P300" s="16" t="s">
        <v>535</v>
      </c>
      <c r="Q300" s="16" t="s">
        <v>1142</v>
      </c>
      <c r="R300" s="16" t="s">
        <v>33</v>
      </c>
      <c r="S300" s="16" t="s">
        <v>1146</v>
      </c>
      <c r="T300" s="16" t="s">
        <v>44</v>
      </c>
      <c r="U300" s="16" t="s">
        <v>519</v>
      </c>
      <c r="V300" s="21">
        <v>3864972</v>
      </c>
      <c r="W300" s="21">
        <v>30919776</v>
      </c>
      <c r="X300" s="16">
        <v>8</v>
      </c>
      <c r="Y300" s="22">
        <v>80111607</v>
      </c>
      <c r="Z300"/>
      <c r="AA300"/>
    </row>
    <row r="301" spans="1:27" x14ac:dyDescent="0.2">
      <c r="A301" s="14">
        <v>301</v>
      </c>
      <c r="B301" s="15" t="s">
        <v>1148</v>
      </c>
      <c r="C301" s="16" t="s">
        <v>27</v>
      </c>
      <c r="D301" s="16" t="s">
        <v>1149</v>
      </c>
      <c r="E301" s="16" t="s">
        <v>1150</v>
      </c>
      <c r="F301" s="17" t="s">
        <v>30</v>
      </c>
      <c r="G301" s="16" t="s">
        <v>30</v>
      </c>
      <c r="H301" s="16">
        <f>Tabla8[[#This Row],[Precio 2026]]/Tabla8[[#This Row],[HONORARIOS 2026]]</f>
        <v>6</v>
      </c>
      <c r="I301" s="16" t="s">
        <v>2399</v>
      </c>
      <c r="J301" s="16" t="s">
        <v>31</v>
      </c>
      <c r="K301" s="20">
        <v>2018011000655</v>
      </c>
      <c r="L301" s="16" t="s">
        <v>528</v>
      </c>
      <c r="M301" s="16" t="s">
        <v>1141</v>
      </c>
      <c r="N301" s="16" t="s">
        <v>575</v>
      </c>
      <c r="O301" s="16" t="s">
        <v>534</v>
      </c>
      <c r="P301" s="16" t="s">
        <v>535</v>
      </c>
      <c r="Q301" s="23" t="s">
        <v>1151</v>
      </c>
      <c r="R301" s="16" t="s">
        <v>33</v>
      </c>
      <c r="S301" s="16" t="s">
        <v>1152</v>
      </c>
      <c r="T301" s="16" t="s">
        <v>93</v>
      </c>
      <c r="U301" s="16" t="s">
        <v>67</v>
      </c>
      <c r="V301" s="21">
        <v>15286881</v>
      </c>
      <c r="W301" s="21">
        <f>V301*X301</f>
        <v>91721286</v>
      </c>
      <c r="X301" s="16">
        <v>6</v>
      </c>
      <c r="Y301" s="22">
        <v>80111607</v>
      </c>
      <c r="Z301"/>
      <c r="AA301"/>
    </row>
    <row r="302" spans="1:27" x14ac:dyDescent="0.2">
      <c r="A302" s="14">
        <v>302</v>
      </c>
      <c r="B302" s="15" t="s">
        <v>1153</v>
      </c>
      <c r="C302" s="16" t="s">
        <v>27</v>
      </c>
      <c r="D302" s="16" t="s">
        <v>1154</v>
      </c>
      <c r="E302" s="16" t="s">
        <v>1140</v>
      </c>
      <c r="F302" s="17" t="s">
        <v>30</v>
      </c>
      <c r="G302" s="16" t="s">
        <v>30</v>
      </c>
      <c r="H302" s="16">
        <f>Tabla8[[#This Row],[Precio 2026]]/Tabla8[[#This Row],[HONORARIOS 2026]]</f>
        <v>8</v>
      </c>
      <c r="I302" s="16" t="s">
        <v>2399</v>
      </c>
      <c r="J302" s="16" t="s">
        <v>31</v>
      </c>
      <c r="K302" s="20">
        <v>2018011000655</v>
      </c>
      <c r="L302" s="16" t="s">
        <v>528</v>
      </c>
      <c r="M302" s="16" t="s">
        <v>1141</v>
      </c>
      <c r="N302" s="16" t="s">
        <v>575</v>
      </c>
      <c r="O302" s="16" t="s">
        <v>534</v>
      </c>
      <c r="P302" s="16" t="s">
        <v>535</v>
      </c>
      <c r="Q302" s="16" t="s">
        <v>1142</v>
      </c>
      <c r="R302" s="16" t="s">
        <v>33</v>
      </c>
      <c r="S302" s="16" t="s">
        <v>1155</v>
      </c>
      <c r="T302" s="16" t="s">
        <v>74</v>
      </c>
      <c r="U302" s="16" t="s">
        <v>519</v>
      </c>
      <c r="V302" s="21">
        <v>3864972</v>
      </c>
      <c r="W302" s="21">
        <v>30919776</v>
      </c>
      <c r="X302" s="16">
        <v>8</v>
      </c>
      <c r="Y302" s="22">
        <v>80111607</v>
      </c>
      <c r="Z302"/>
      <c r="AA302"/>
    </row>
    <row r="303" spans="1:27" x14ac:dyDescent="0.2">
      <c r="A303" s="14">
        <v>303</v>
      </c>
      <c r="B303" s="15" t="s">
        <v>1156</v>
      </c>
      <c r="C303" s="16" t="s">
        <v>27</v>
      </c>
      <c r="D303" s="16" t="s">
        <v>1157</v>
      </c>
      <c r="E303" s="16" t="s">
        <v>1157</v>
      </c>
      <c r="F303" s="17" t="s">
        <v>30</v>
      </c>
      <c r="G303" s="16" t="s">
        <v>30</v>
      </c>
      <c r="H303" s="16">
        <f>Tabla8[[#This Row],[Precio 2026]]/Tabla8[[#This Row],[HONORARIOS 2026]]</f>
        <v>6</v>
      </c>
      <c r="I303" s="16" t="s">
        <v>2399</v>
      </c>
      <c r="J303" s="16" t="s">
        <v>31</v>
      </c>
      <c r="K303" s="20">
        <v>2018011000655</v>
      </c>
      <c r="L303" s="16" t="s">
        <v>528</v>
      </c>
      <c r="M303" s="16" t="s">
        <v>1141</v>
      </c>
      <c r="N303" s="16" t="s">
        <v>533</v>
      </c>
      <c r="O303" s="16" t="s">
        <v>534</v>
      </c>
      <c r="P303" s="16" t="s">
        <v>535</v>
      </c>
      <c r="Q303" s="16" t="s">
        <v>1158</v>
      </c>
      <c r="R303" s="16" t="s">
        <v>33</v>
      </c>
      <c r="S303" s="16" t="s">
        <v>1159</v>
      </c>
      <c r="T303" s="16" t="s">
        <v>93</v>
      </c>
      <c r="U303" s="16" t="s">
        <v>140</v>
      </c>
      <c r="V303" s="21">
        <v>3220810</v>
      </c>
      <c r="W303" s="21">
        <f>V303*X303</f>
        <v>19324860</v>
      </c>
      <c r="X303" s="16">
        <v>6</v>
      </c>
      <c r="Y303" s="22">
        <v>80111607</v>
      </c>
      <c r="Z303"/>
      <c r="AA303"/>
    </row>
    <row r="304" spans="1:27" x14ac:dyDescent="0.2">
      <c r="A304" s="14">
        <v>304</v>
      </c>
      <c r="B304" s="15" t="s">
        <v>1160</v>
      </c>
      <c r="C304" s="16" t="s">
        <v>27</v>
      </c>
      <c r="D304" s="16" t="s">
        <v>1161</v>
      </c>
      <c r="E304" s="16" t="s">
        <v>1162</v>
      </c>
      <c r="F304" s="17" t="s">
        <v>30</v>
      </c>
      <c r="G304" s="16" t="s">
        <v>30</v>
      </c>
      <c r="H304" s="16">
        <f>Tabla8[[#This Row],[Precio 2026]]/Tabla8[[#This Row],[HONORARIOS 2026]]</f>
        <v>6</v>
      </c>
      <c r="I304" s="16" t="s">
        <v>2399</v>
      </c>
      <c r="J304" s="16" t="s">
        <v>31</v>
      </c>
      <c r="K304" s="20">
        <v>2018011000655</v>
      </c>
      <c r="L304" s="16" t="s">
        <v>528</v>
      </c>
      <c r="M304" s="16" t="s">
        <v>1141</v>
      </c>
      <c r="N304" s="16" t="s">
        <v>575</v>
      </c>
      <c r="O304" s="16" t="s">
        <v>534</v>
      </c>
      <c r="P304" s="16" t="s">
        <v>535</v>
      </c>
      <c r="Q304" s="16" t="s">
        <v>1163</v>
      </c>
      <c r="R304" s="16" t="s">
        <v>33</v>
      </c>
      <c r="S304" s="16" t="s">
        <v>1164</v>
      </c>
      <c r="T304" s="16" t="s">
        <v>93</v>
      </c>
      <c r="U304" s="16" t="s">
        <v>51</v>
      </c>
      <c r="V304" s="21">
        <v>10940248</v>
      </c>
      <c r="W304" s="21">
        <f>V304*X304</f>
        <v>65641488</v>
      </c>
      <c r="X304" s="16">
        <v>6</v>
      </c>
      <c r="Y304" s="22">
        <v>80111607</v>
      </c>
      <c r="Z304"/>
      <c r="AA304"/>
    </row>
    <row r="305" spans="1:27" x14ac:dyDescent="0.2">
      <c r="A305" s="14">
        <v>305</v>
      </c>
      <c r="B305" s="15" t="s">
        <v>1165</v>
      </c>
      <c r="C305" s="16" t="s">
        <v>27</v>
      </c>
      <c r="D305" s="16" t="s">
        <v>1166</v>
      </c>
      <c r="E305" s="16" t="s">
        <v>1167</v>
      </c>
      <c r="F305" s="17" t="s">
        <v>30</v>
      </c>
      <c r="G305" s="16" t="s">
        <v>30</v>
      </c>
      <c r="H305" s="16">
        <f>Tabla8[[#This Row],[Precio 2026]]/Tabla8[[#This Row],[HONORARIOS 2026]]</f>
        <v>8</v>
      </c>
      <c r="I305" s="16" t="s">
        <v>2399</v>
      </c>
      <c r="J305" s="16" t="s">
        <v>31</v>
      </c>
      <c r="K305" s="20">
        <v>2018011000655</v>
      </c>
      <c r="L305" s="16" t="s">
        <v>528</v>
      </c>
      <c r="M305" s="16" t="s">
        <v>1141</v>
      </c>
      <c r="N305" s="16" t="s">
        <v>575</v>
      </c>
      <c r="O305" s="16" t="s">
        <v>534</v>
      </c>
      <c r="P305" s="16" t="s">
        <v>535</v>
      </c>
      <c r="Q305" s="16" t="s">
        <v>1142</v>
      </c>
      <c r="R305" s="16" t="s">
        <v>33</v>
      </c>
      <c r="S305" s="16" t="s">
        <v>1168</v>
      </c>
      <c r="T305" s="16" t="s">
        <v>44</v>
      </c>
      <c r="U305" s="16" t="s">
        <v>82</v>
      </c>
      <c r="V305" s="21">
        <v>4618314</v>
      </c>
      <c r="W305" s="21">
        <v>36946512</v>
      </c>
      <c r="X305" s="16">
        <v>8</v>
      </c>
      <c r="Y305" s="22">
        <v>80111607</v>
      </c>
      <c r="Z305"/>
      <c r="AA305"/>
    </row>
    <row r="306" spans="1:27" x14ac:dyDescent="0.2">
      <c r="A306" s="14">
        <v>306</v>
      </c>
      <c r="B306" s="15" t="s">
        <v>1169</v>
      </c>
      <c r="C306" s="16" t="s">
        <v>27</v>
      </c>
      <c r="D306" s="16" t="s">
        <v>1170</v>
      </c>
      <c r="E306" s="16" t="s">
        <v>1171</v>
      </c>
      <c r="F306" s="17" t="s">
        <v>30</v>
      </c>
      <c r="G306" s="16" t="s">
        <v>30</v>
      </c>
      <c r="H306" s="16">
        <f>Tabla8[[#This Row],[Precio 2026]]/Tabla8[[#This Row],[HONORARIOS 2026]]</f>
        <v>6</v>
      </c>
      <c r="I306" s="16" t="s">
        <v>2399</v>
      </c>
      <c r="J306" s="16" t="s">
        <v>31</v>
      </c>
      <c r="K306" s="20">
        <v>2018011000655</v>
      </c>
      <c r="L306" s="16" t="s">
        <v>528</v>
      </c>
      <c r="M306" s="16" t="s">
        <v>1141</v>
      </c>
      <c r="N306" s="16" t="s">
        <v>575</v>
      </c>
      <c r="O306" s="16" t="s">
        <v>534</v>
      </c>
      <c r="P306" s="16" t="s">
        <v>535</v>
      </c>
      <c r="Q306" s="23" t="s">
        <v>1151</v>
      </c>
      <c r="R306" s="16" t="s">
        <v>33</v>
      </c>
      <c r="S306" s="16" t="s">
        <v>1172</v>
      </c>
      <c r="T306" s="16" t="s">
        <v>93</v>
      </c>
      <c r="U306" s="16" t="s">
        <v>51</v>
      </c>
      <c r="V306" s="21">
        <v>10940248</v>
      </c>
      <c r="W306" s="21">
        <f>V306*X306</f>
        <v>65641488</v>
      </c>
      <c r="X306" s="16">
        <v>6</v>
      </c>
      <c r="Y306" s="22">
        <v>80111607</v>
      </c>
      <c r="Z306"/>
      <c r="AA306"/>
    </row>
    <row r="307" spans="1:27" x14ac:dyDescent="0.2">
      <c r="A307" s="14">
        <v>307</v>
      </c>
      <c r="B307" s="15" t="s">
        <v>1173</v>
      </c>
      <c r="C307" s="16" t="s">
        <v>27</v>
      </c>
      <c r="D307" s="16" t="s">
        <v>1174</v>
      </c>
      <c r="E307" s="16" t="s">
        <v>1175</v>
      </c>
      <c r="F307" s="17" t="s">
        <v>30</v>
      </c>
      <c r="G307" s="16" t="s">
        <v>30</v>
      </c>
      <c r="H307" s="16">
        <f>Tabla8[[#This Row],[Precio 2026]]/Tabla8[[#This Row],[HONORARIOS 2026]]</f>
        <v>6</v>
      </c>
      <c r="I307" s="16" t="s">
        <v>2399</v>
      </c>
      <c r="J307" s="16" t="s">
        <v>31</v>
      </c>
      <c r="K307" s="20">
        <v>2018011000655</v>
      </c>
      <c r="L307" s="16" t="s">
        <v>528</v>
      </c>
      <c r="M307" s="16" t="s">
        <v>1141</v>
      </c>
      <c r="N307" s="16" t="s">
        <v>575</v>
      </c>
      <c r="O307" s="16" t="s">
        <v>534</v>
      </c>
      <c r="P307" s="16" t="s">
        <v>535</v>
      </c>
      <c r="Q307" s="16" t="s">
        <v>1142</v>
      </c>
      <c r="R307" s="16" t="s">
        <v>33</v>
      </c>
      <c r="S307" s="16" t="s">
        <v>1176</v>
      </c>
      <c r="T307" s="16" t="s">
        <v>93</v>
      </c>
      <c r="U307" s="16" t="s">
        <v>140</v>
      </c>
      <c r="V307" s="21">
        <v>3220810</v>
      </c>
      <c r="W307" s="21">
        <f>V307*X307</f>
        <v>19324860</v>
      </c>
      <c r="X307" s="16">
        <v>6</v>
      </c>
      <c r="Y307" s="22">
        <v>80111607</v>
      </c>
      <c r="Z307"/>
      <c r="AA307"/>
    </row>
    <row r="308" spans="1:27" x14ac:dyDescent="0.2">
      <c r="A308" s="14">
        <v>308</v>
      </c>
      <c r="B308" s="15" t="s">
        <v>1177</v>
      </c>
      <c r="C308" s="16" t="s">
        <v>27</v>
      </c>
      <c r="D308" s="16" t="s">
        <v>1178</v>
      </c>
      <c r="E308" s="16" t="s">
        <v>1179</v>
      </c>
      <c r="F308" s="17" t="s">
        <v>30</v>
      </c>
      <c r="G308" s="16" t="s">
        <v>30</v>
      </c>
      <c r="H308" s="16">
        <f>Tabla8[[#This Row],[Precio 2026]]/Tabla8[[#This Row],[HONORARIOS 2026]]</f>
        <v>6</v>
      </c>
      <c r="I308" s="16" t="s">
        <v>2399</v>
      </c>
      <c r="J308" s="16" t="s">
        <v>31</v>
      </c>
      <c r="K308" s="20">
        <v>2018011000655</v>
      </c>
      <c r="L308" s="16" t="s">
        <v>528</v>
      </c>
      <c r="M308" s="16" t="s">
        <v>1141</v>
      </c>
      <c r="N308" s="16" t="s">
        <v>575</v>
      </c>
      <c r="O308" s="16" t="s">
        <v>534</v>
      </c>
      <c r="P308" s="16" t="s">
        <v>535</v>
      </c>
      <c r="Q308" s="16" t="s">
        <v>1158</v>
      </c>
      <c r="R308" s="16" t="s">
        <v>33</v>
      </c>
      <c r="S308" s="16" t="s">
        <v>1180</v>
      </c>
      <c r="T308" s="16" t="s">
        <v>44</v>
      </c>
      <c r="U308" s="16" t="s">
        <v>140</v>
      </c>
      <c r="V308" s="21">
        <v>3220810</v>
      </c>
      <c r="W308" s="21">
        <f>V308*X308</f>
        <v>19324860</v>
      </c>
      <c r="X308" s="16">
        <v>6</v>
      </c>
      <c r="Y308" s="22">
        <v>80111607</v>
      </c>
      <c r="Z308"/>
      <c r="AA308"/>
    </row>
    <row r="309" spans="1:27" x14ac:dyDescent="0.2">
      <c r="A309" s="14">
        <v>309</v>
      </c>
      <c r="B309" s="15" t="s">
        <v>1181</v>
      </c>
      <c r="C309" s="16" t="s">
        <v>27</v>
      </c>
      <c r="D309" s="16" t="s">
        <v>1182</v>
      </c>
      <c r="E309" s="16" t="s">
        <v>1183</v>
      </c>
      <c r="F309" s="17" t="s">
        <v>30</v>
      </c>
      <c r="G309" s="16" t="s">
        <v>30</v>
      </c>
      <c r="H309" s="16">
        <f>Tabla8[[#This Row],[Precio 2026]]/Tabla8[[#This Row],[HONORARIOS 2026]]</f>
        <v>8</v>
      </c>
      <c r="I309" s="16" t="s">
        <v>2399</v>
      </c>
      <c r="J309" s="16" t="s">
        <v>31</v>
      </c>
      <c r="K309" s="20">
        <v>2018011000655</v>
      </c>
      <c r="L309" s="16" t="s">
        <v>528</v>
      </c>
      <c r="M309" s="16" t="s">
        <v>532</v>
      </c>
      <c r="N309" s="16" t="s">
        <v>575</v>
      </c>
      <c r="O309" s="16" t="s">
        <v>534</v>
      </c>
      <c r="P309" s="16" t="s">
        <v>535</v>
      </c>
      <c r="Q309" s="16" t="s">
        <v>1184</v>
      </c>
      <c r="R309" s="16" t="s">
        <v>33</v>
      </c>
      <c r="S309" s="29" t="s">
        <v>1185</v>
      </c>
      <c r="T309" s="16" t="s">
        <v>50</v>
      </c>
      <c r="U309" s="16" t="s">
        <v>52</v>
      </c>
      <c r="V309" s="21">
        <v>9127448</v>
      </c>
      <c r="W309" s="21">
        <v>73019584</v>
      </c>
      <c r="X309" s="16">
        <v>8</v>
      </c>
      <c r="Y309" s="22">
        <v>80111607</v>
      </c>
      <c r="Z309"/>
      <c r="AA309"/>
    </row>
    <row r="310" spans="1:27" x14ac:dyDescent="0.2">
      <c r="A310" s="14">
        <v>310</v>
      </c>
      <c r="B310" s="15" t="s">
        <v>1186</v>
      </c>
      <c r="C310" s="16" t="s">
        <v>27</v>
      </c>
      <c r="D310" s="16" t="s">
        <v>1187</v>
      </c>
      <c r="E310" s="16" t="s">
        <v>1188</v>
      </c>
      <c r="F310" s="17" t="s">
        <v>30</v>
      </c>
      <c r="G310" s="16" t="s">
        <v>30</v>
      </c>
      <c r="H310" s="16">
        <f>Tabla8[[#This Row],[Precio 2026]]/Tabla8[[#This Row],[HONORARIOS 2026]]</f>
        <v>8</v>
      </c>
      <c r="I310" s="16" t="s">
        <v>2399</v>
      </c>
      <c r="J310" s="16" t="s">
        <v>31</v>
      </c>
      <c r="K310" s="20">
        <v>2018011000655</v>
      </c>
      <c r="L310" s="16" t="s">
        <v>528</v>
      </c>
      <c r="M310" s="16" t="s">
        <v>532</v>
      </c>
      <c r="N310" s="16" t="s">
        <v>575</v>
      </c>
      <c r="O310" s="16" t="s">
        <v>534</v>
      </c>
      <c r="P310" s="16" t="s">
        <v>535</v>
      </c>
      <c r="Q310" s="16" t="s">
        <v>1184</v>
      </c>
      <c r="R310" s="16" t="s">
        <v>33</v>
      </c>
      <c r="S310" s="16" t="s">
        <v>1189</v>
      </c>
      <c r="T310" s="16" t="s">
        <v>44</v>
      </c>
      <c r="U310" s="16" t="s">
        <v>337</v>
      </c>
      <c r="V310" s="21">
        <v>6692734</v>
      </c>
      <c r="W310" s="21">
        <v>53541872</v>
      </c>
      <c r="X310" s="16">
        <v>8</v>
      </c>
      <c r="Y310" s="22">
        <v>80111607</v>
      </c>
      <c r="Z310"/>
      <c r="AA310"/>
    </row>
    <row r="311" spans="1:27" x14ac:dyDescent="0.2">
      <c r="A311" s="14">
        <v>311</v>
      </c>
      <c r="B311" s="15" t="s">
        <v>1190</v>
      </c>
      <c r="C311" s="16" t="s">
        <v>27</v>
      </c>
      <c r="D311" s="16" t="s">
        <v>1191</v>
      </c>
      <c r="E311" s="16" t="s">
        <v>1192</v>
      </c>
      <c r="F311" s="17" t="s">
        <v>30</v>
      </c>
      <c r="G311" s="16" t="s">
        <v>30</v>
      </c>
      <c r="H311" s="16">
        <f>Tabla8[[#This Row],[Precio 2026]]/Tabla8[[#This Row],[HONORARIOS 2026]]</f>
        <v>8</v>
      </c>
      <c r="I311" s="16" t="s">
        <v>2399</v>
      </c>
      <c r="J311" s="16" t="s">
        <v>31</v>
      </c>
      <c r="K311" s="20">
        <v>2018011000655</v>
      </c>
      <c r="L311" s="16" t="s">
        <v>528</v>
      </c>
      <c r="M311" s="16" t="s">
        <v>532</v>
      </c>
      <c r="N311" s="16" t="s">
        <v>575</v>
      </c>
      <c r="O311" s="16" t="s">
        <v>534</v>
      </c>
      <c r="P311" s="16" t="s">
        <v>535</v>
      </c>
      <c r="Q311" s="16" t="s">
        <v>1184</v>
      </c>
      <c r="R311" s="16" t="s">
        <v>33</v>
      </c>
      <c r="S311" s="16" t="s">
        <v>1193</v>
      </c>
      <c r="T311" s="16" t="s">
        <v>44</v>
      </c>
      <c r="U311" s="16" t="s">
        <v>52</v>
      </c>
      <c r="V311" s="21">
        <v>9127448</v>
      </c>
      <c r="W311" s="21">
        <v>73019584</v>
      </c>
      <c r="X311" s="16">
        <v>8</v>
      </c>
      <c r="Y311" s="22">
        <v>80111607</v>
      </c>
      <c r="Z311"/>
      <c r="AA311"/>
    </row>
    <row r="312" spans="1:27" x14ac:dyDescent="0.2">
      <c r="A312" s="14">
        <v>312</v>
      </c>
      <c r="B312" s="15" t="s">
        <v>1194</v>
      </c>
      <c r="C312" s="16" t="s">
        <v>27</v>
      </c>
      <c r="D312" s="16" t="s">
        <v>1195</v>
      </c>
      <c r="E312" s="16" t="s">
        <v>1188</v>
      </c>
      <c r="F312" s="17" t="s">
        <v>30</v>
      </c>
      <c r="G312" s="16" t="s">
        <v>30</v>
      </c>
      <c r="H312" s="16">
        <f>Tabla8[[#This Row],[Precio 2026]]/Tabla8[[#This Row],[HONORARIOS 2026]]</f>
        <v>8</v>
      </c>
      <c r="I312" s="16" t="s">
        <v>2399</v>
      </c>
      <c r="J312" s="16" t="s">
        <v>31</v>
      </c>
      <c r="K312" s="20">
        <v>2018011000655</v>
      </c>
      <c r="L312" s="16" t="s">
        <v>528</v>
      </c>
      <c r="M312" s="16" t="s">
        <v>532</v>
      </c>
      <c r="N312" s="16" t="s">
        <v>575</v>
      </c>
      <c r="O312" s="16" t="s">
        <v>534</v>
      </c>
      <c r="P312" s="16" t="s">
        <v>535</v>
      </c>
      <c r="Q312" s="16" t="s">
        <v>1184</v>
      </c>
      <c r="R312" s="16" t="s">
        <v>33</v>
      </c>
      <c r="S312" s="16" t="s">
        <v>1196</v>
      </c>
      <c r="T312" s="16" t="s">
        <v>44</v>
      </c>
      <c r="U312" s="16" t="s">
        <v>249</v>
      </c>
      <c r="V312" s="21">
        <v>6692734</v>
      </c>
      <c r="W312" s="21">
        <v>53541872</v>
      </c>
      <c r="X312" s="16">
        <v>8</v>
      </c>
      <c r="Y312" s="22">
        <v>80111607</v>
      </c>
      <c r="Z312"/>
      <c r="AA312"/>
    </row>
    <row r="313" spans="1:27" x14ac:dyDescent="0.2">
      <c r="A313" s="14">
        <v>313</v>
      </c>
      <c r="B313" s="15" t="s">
        <v>1197</v>
      </c>
      <c r="C313" s="16" t="s">
        <v>27</v>
      </c>
      <c r="D313" s="16" t="s">
        <v>1198</v>
      </c>
      <c r="E313" s="16" t="s">
        <v>1199</v>
      </c>
      <c r="F313" s="17" t="s">
        <v>30</v>
      </c>
      <c r="G313" s="16" t="s">
        <v>30</v>
      </c>
      <c r="H313" s="16">
        <f>Tabla8[[#This Row],[Precio 2026]]/Tabla8[[#This Row],[HONORARIOS 2026]]</f>
        <v>8</v>
      </c>
      <c r="I313" s="16" t="s">
        <v>2399</v>
      </c>
      <c r="J313" s="16" t="s">
        <v>31</v>
      </c>
      <c r="K313" s="20">
        <v>2018011000655</v>
      </c>
      <c r="L313" s="16" t="s">
        <v>528</v>
      </c>
      <c r="M313" s="16" t="s">
        <v>532</v>
      </c>
      <c r="N313" s="16" t="s">
        <v>575</v>
      </c>
      <c r="O313" s="16" t="s">
        <v>534</v>
      </c>
      <c r="P313" s="16" t="s">
        <v>535</v>
      </c>
      <c r="Q313" s="16" t="s">
        <v>1184</v>
      </c>
      <c r="R313" s="16" t="s">
        <v>33</v>
      </c>
      <c r="S313" s="16" t="s">
        <v>1200</v>
      </c>
      <c r="T313" s="16" t="s">
        <v>44</v>
      </c>
      <c r="U313" s="16" t="s">
        <v>113</v>
      </c>
      <c r="V313" s="21">
        <v>7970140</v>
      </c>
      <c r="W313" s="21">
        <v>63761120</v>
      </c>
      <c r="X313" s="16">
        <v>8</v>
      </c>
      <c r="Y313" s="22">
        <v>80111607</v>
      </c>
      <c r="Z313"/>
      <c r="AA313"/>
    </row>
    <row r="314" spans="1:27" x14ac:dyDescent="0.2">
      <c r="A314" s="14">
        <v>314</v>
      </c>
      <c r="B314" s="15" t="s">
        <v>1201</v>
      </c>
      <c r="C314" s="16" t="s">
        <v>27</v>
      </c>
      <c r="D314" s="16" t="s">
        <v>1202</v>
      </c>
      <c r="E314" s="16" t="s">
        <v>1203</v>
      </c>
      <c r="F314" s="17" t="s">
        <v>30</v>
      </c>
      <c r="G314" s="16" t="s">
        <v>30</v>
      </c>
      <c r="H314" s="16">
        <f>Tabla8[[#This Row],[Precio 2026]]/Tabla8[[#This Row],[HONORARIOS 2026]]</f>
        <v>8</v>
      </c>
      <c r="I314" s="16" t="s">
        <v>2399</v>
      </c>
      <c r="J314" s="16" t="s">
        <v>31</v>
      </c>
      <c r="K314" s="20">
        <v>2018011000655</v>
      </c>
      <c r="L314" s="16" t="s">
        <v>528</v>
      </c>
      <c r="M314" s="16" t="s">
        <v>532</v>
      </c>
      <c r="N314" s="16" t="s">
        <v>575</v>
      </c>
      <c r="O314" s="16" t="s">
        <v>534</v>
      </c>
      <c r="P314" s="16" t="s">
        <v>535</v>
      </c>
      <c r="Q314" s="16" t="s">
        <v>1184</v>
      </c>
      <c r="R314" s="16" t="s">
        <v>33</v>
      </c>
      <c r="S314" s="16" t="s">
        <v>1204</v>
      </c>
      <c r="T314" s="16" t="s">
        <v>50</v>
      </c>
      <c r="U314" s="16" t="s">
        <v>146</v>
      </c>
      <c r="V314" s="21">
        <v>5207886</v>
      </c>
      <c r="W314" s="21">
        <v>41663088</v>
      </c>
      <c r="X314" s="16">
        <v>8</v>
      </c>
      <c r="Y314" s="22">
        <v>80111607</v>
      </c>
      <c r="Z314"/>
      <c r="AA314"/>
    </row>
    <row r="315" spans="1:27" x14ac:dyDescent="0.2">
      <c r="A315" s="14">
        <v>315</v>
      </c>
      <c r="B315" s="15" t="s">
        <v>1205</v>
      </c>
      <c r="C315" s="16" t="s">
        <v>27</v>
      </c>
      <c r="D315" s="16" t="s">
        <v>1206</v>
      </c>
      <c r="E315" s="16" t="s">
        <v>1207</v>
      </c>
      <c r="F315" s="17" t="s">
        <v>30</v>
      </c>
      <c r="G315" s="16" t="s">
        <v>30</v>
      </c>
      <c r="H315" s="16">
        <f>Tabla8[[#This Row],[Precio 2026]]/Tabla8[[#This Row],[HONORARIOS 2026]]</f>
        <v>8</v>
      </c>
      <c r="I315" s="16" t="s">
        <v>2399</v>
      </c>
      <c r="J315" s="16" t="s">
        <v>31</v>
      </c>
      <c r="K315" s="20">
        <v>2018011000655</v>
      </c>
      <c r="L315" s="16" t="s">
        <v>528</v>
      </c>
      <c r="M315" s="16" t="s">
        <v>532</v>
      </c>
      <c r="N315" s="16" t="s">
        <v>575</v>
      </c>
      <c r="O315" s="16" t="s">
        <v>534</v>
      </c>
      <c r="P315" s="16" t="s">
        <v>535</v>
      </c>
      <c r="Q315" s="16" t="s">
        <v>1184</v>
      </c>
      <c r="R315" s="16" t="s">
        <v>33</v>
      </c>
      <c r="S315" s="16" t="s">
        <v>1208</v>
      </c>
      <c r="T315" s="16" t="s">
        <v>50</v>
      </c>
      <c r="U315" s="16" t="s">
        <v>146</v>
      </c>
      <c r="V315" s="21">
        <v>5207886</v>
      </c>
      <c r="W315" s="21">
        <v>41663088</v>
      </c>
      <c r="X315" s="16">
        <v>8</v>
      </c>
      <c r="Y315" s="22">
        <v>80111607</v>
      </c>
      <c r="Z315"/>
      <c r="AA315"/>
    </row>
    <row r="316" spans="1:27" x14ac:dyDescent="0.2">
      <c r="A316" s="14">
        <v>316</v>
      </c>
      <c r="B316" s="15" t="s">
        <v>1209</v>
      </c>
      <c r="C316" s="16" t="s">
        <v>27</v>
      </c>
      <c r="D316" s="16" t="s">
        <v>1210</v>
      </c>
      <c r="E316" s="16" t="s">
        <v>1211</v>
      </c>
      <c r="F316" s="17" t="s">
        <v>30</v>
      </c>
      <c r="G316" s="16" t="s">
        <v>30</v>
      </c>
      <c r="H316" s="16">
        <f>Tabla8[[#This Row],[Precio 2026]]/Tabla8[[#This Row],[HONORARIOS 2026]]</f>
        <v>6</v>
      </c>
      <c r="I316" s="16" t="s">
        <v>2399</v>
      </c>
      <c r="J316" s="16" t="s">
        <v>31</v>
      </c>
      <c r="K316" s="20">
        <v>2018011000655</v>
      </c>
      <c r="L316" s="16" t="s">
        <v>528</v>
      </c>
      <c r="M316" s="16" t="s">
        <v>532</v>
      </c>
      <c r="N316" s="16" t="s">
        <v>1103</v>
      </c>
      <c r="O316" s="16" t="s">
        <v>534</v>
      </c>
      <c r="P316" s="16" t="s">
        <v>535</v>
      </c>
      <c r="Q316" s="16" t="s">
        <v>523</v>
      </c>
      <c r="R316" s="16" t="s">
        <v>33</v>
      </c>
      <c r="S316" s="16" t="s">
        <v>1212</v>
      </c>
      <c r="T316" s="16" t="s">
        <v>93</v>
      </c>
      <c r="U316" s="16" t="s">
        <v>157</v>
      </c>
      <c r="V316" s="21">
        <v>3158270</v>
      </c>
      <c r="W316" s="21">
        <f>V316*X316</f>
        <v>18949620</v>
      </c>
      <c r="X316" s="16">
        <v>6</v>
      </c>
      <c r="Y316" s="22">
        <v>80111607</v>
      </c>
      <c r="Z316"/>
      <c r="AA316"/>
    </row>
    <row r="317" spans="1:27" x14ac:dyDescent="0.2">
      <c r="A317" s="14">
        <v>317</v>
      </c>
      <c r="B317" s="15" t="s">
        <v>1213</v>
      </c>
      <c r="C317" s="16" t="s">
        <v>27</v>
      </c>
      <c r="D317" s="16" t="s">
        <v>1214</v>
      </c>
      <c r="E317" s="16" t="s">
        <v>1215</v>
      </c>
      <c r="F317" s="17" t="s">
        <v>30</v>
      </c>
      <c r="G317" s="16" t="s">
        <v>30</v>
      </c>
      <c r="H317" s="16">
        <f>Tabla8[[#This Row],[Precio 2026]]/Tabla8[[#This Row],[HONORARIOS 2026]]</f>
        <v>8</v>
      </c>
      <c r="I317" s="16" t="s">
        <v>2399</v>
      </c>
      <c r="J317" s="16" t="s">
        <v>31</v>
      </c>
      <c r="K317" s="20">
        <v>2018011000655</v>
      </c>
      <c r="L317" s="16" t="s">
        <v>528</v>
      </c>
      <c r="M317" s="16" t="s">
        <v>532</v>
      </c>
      <c r="N317" s="16" t="s">
        <v>533</v>
      </c>
      <c r="O317" s="16" t="s">
        <v>534</v>
      </c>
      <c r="P317" s="16" t="s">
        <v>535</v>
      </c>
      <c r="Q317" s="16" t="s">
        <v>1158</v>
      </c>
      <c r="R317" s="16" t="s">
        <v>33</v>
      </c>
      <c r="S317" s="16" t="s">
        <v>1216</v>
      </c>
      <c r="T317" s="16" t="s">
        <v>74</v>
      </c>
      <c r="U317" s="16" t="s">
        <v>175</v>
      </c>
      <c r="V317" s="21">
        <v>3864972</v>
      </c>
      <c r="W317" s="21">
        <v>30919776</v>
      </c>
      <c r="X317" s="16">
        <v>8</v>
      </c>
      <c r="Y317" s="22">
        <v>80111601</v>
      </c>
      <c r="Z317"/>
      <c r="AA317"/>
    </row>
    <row r="318" spans="1:27" x14ac:dyDescent="0.2">
      <c r="A318" s="14">
        <v>318</v>
      </c>
      <c r="B318" s="15" t="s">
        <v>1217</v>
      </c>
      <c r="C318" s="16" t="s">
        <v>27</v>
      </c>
      <c r="D318" s="16" t="s">
        <v>1218</v>
      </c>
      <c r="E318" s="16" t="s">
        <v>1219</v>
      </c>
      <c r="F318" s="17" t="s">
        <v>30</v>
      </c>
      <c r="G318" s="16" t="s">
        <v>30</v>
      </c>
      <c r="H318" s="16">
        <f>Tabla8[[#This Row],[Precio 2026]]/Tabla8[[#This Row],[HONORARIOS 2026]]</f>
        <v>7</v>
      </c>
      <c r="I318" s="16" t="s">
        <v>2399</v>
      </c>
      <c r="J318" s="16" t="s">
        <v>31</v>
      </c>
      <c r="K318" s="20">
        <v>2018011000655</v>
      </c>
      <c r="L318" s="16" t="s">
        <v>528</v>
      </c>
      <c r="M318" s="16" t="s">
        <v>532</v>
      </c>
      <c r="N318" s="16" t="s">
        <v>533</v>
      </c>
      <c r="O318" s="16" t="s">
        <v>534</v>
      </c>
      <c r="P318" s="16" t="s">
        <v>535</v>
      </c>
      <c r="Q318" s="16" t="s">
        <v>1158</v>
      </c>
      <c r="R318" s="16" t="s">
        <v>33</v>
      </c>
      <c r="S318" s="16" t="s">
        <v>1220</v>
      </c>
      <c r="T318" s="16" t="s">
        <v>44</v>
      </c>
      <c r="U318" s="16" t="s">
        <v>152</v>
      </c>
      <c r="V318" s="21">
        <v>2150000</v>
      </c>
      <c r="W318" s="21">
        <f>V318*X318</f>
        <v>15050000</v>
      </c>
      <c r="X318" s="16">
        <v>7</v>
      </c>
      <c r="Y318" s="22">
        <v>80111601</v>
      </c>
      <c r="Z318"/>
      <c r="AA318"/>
    </row>
    <row r="319" spans="1:27" x14ac:dyDescent="0.2">
      <c r="A319" s="14">
        <v>319</v>
      </c>
      <c r="B319" s="15" t="s">
        <v>1221</v>
      </c>
      <c r="C319" s="16" t="s">
        <v>27</v>
      </c>
      <c r="D319" s="16" t="s">
        <v>1222</v>
      </c>
      <c r="E319" s="16" t="s">
        <v>1223</v>
      </c>
      <c r="F319" s="17" t="s">
        <v>30</v>
      </c>
      <c r="G319" s="16" t="s">
        <v>30</v>
      </c>
      <c r="H319" s="16">
        <f>Tabla8[[#This Row],[Precio 2026]]/Tabla8[[#This Row],[HONORARIOS 2026]]</f>
        <v>8</v>
      </c>
      <c r="I319" s="16" t="s">
        <v>2399</v>
      </c>
      <c r="J319" s="16" t="s">
        <v>31</v>
      </c>
      <c r="K319" s="20">
        <v>2018011000655</v>
      </c>
      <c r="L319" s="16" t="s">
        <v>528</v>
      </c>
      <c r="M319" s="16" t="s">
        <v>532</v>
      </c>
      <c r="N319" s="16" t="s">
        <v>533</v>
      </c>
      <c r="O319" s="16" t="s">
        <v>534</v>
      </c>
      <c r="P319" s="16" t="s">
        <v>535</v>
      </c>
      <c r="Q319" s="16" t="s">
        <v>1158</v>
      </c>
      <c r="R319" s="16" t="s">
        <v>33</v>
      </c>
      <c r="S319" s="16" t="s">
        <v>1224</v>
      </c>
      <c r="T319" s="16" t="s">
        <v>74</v>
      </c>
      <c r="U319" s="16" t="s">
        <v>1225</v>
      </c>
      <c r="V319" s="21">
        <v>7358732</v>
      </c>
      <c r="W319" s="21">
        <v>58869856</v>
      </c>
      <c r="X319" s="16">
        <v>8</v>
      </c>
      <c r="Y319" s="22">
        <v>80111607</v>
      </c>
      <c r="Z319"/>
      <c r="AA319"/>
    </row>
    <row r="320" spans="1:27" x14ac:dyDescent="0.2">
      <c r="A320" s="14">
        <v>320</v>
      </c>
      <c r="B320" s="15" t="s">
        <v>1226</v>
      </c>
      <c r="C320" s="16" t="s">
        <v>27</v>
      </c>
      <c r="D320" s="16" t="s">
        <v>1227</v>
      </c>
      <c r="E320" s="16" t="s">
        <v>1228</v>
      </c>
      <c r="F320" s="17" t="s">
        <v>30</v>
      </c>
      <c r="G320" s="16" t="s">
        <v>30</v>
      </c>
      <c r="H320" s="16">
        <f>Tabla8[[#This Row],[Precio 2026]]/Tabla8[[#This Row],[HONORARIOS 2026]]</f>
        <v>8</v>
      </c>
      <c r="I320" s="16" t="s">
        <v>2399</v>
      </c>
      <c r="J320" s="16" t="s">
        <v>31</v>
      </c>
      <c r="K320" s="20">
        <v>2018011000655</v>
      </c>
      <c r="L320" s="16" t="s">
        <v>528</v>
      </c>
      <c r="M320" s="16" t="s">
        <v>532</v>
      </c>
      <c r="N320" s="16" t="s">
        <v>533</v>
      </c>
      <c r="O320" s="16" t="s">
        <v>534</v>
      </c>
      <c r="P320" s="16" t="s">
        <v>535</v>
      </c>
      <c r="Q320" s="16" t="s">
        <v>1158</v>
      </c>
      <c r="R320" s="16" t="s">
        <v>33</v>
      </c>
      <c r="S320" s="16" t="s">
        <v>1229</v>
      </c>
      <c r="T320" s="16" t="s">
        <v>74</v>
      </c>
      <c r="U320" s="16" t="s">
        <v>180</v>
      </c>
      <c r="V320" s="21">
        <v>3158270</v>
      </c>
      <c r="W320" s="21">
        <v>25266160</v>
      </c>
      <c r="X320" s="16">
        <v>8</v>
      </c>
      <c r="Y320" s="22">
        <v>80111601</v>
      </c>
      <c r="Z320"/>
      <c r="AA320"/>
    </row>
    <row r="321" spans="1:27" x14ac:dyDescent="0.2">
      <c r="A321" s="14">
        <v>321</v>
      </c>
      <c r="B321" s="15" t="s">
        <v>1230</v>
      </c>
      <c r="C321" s="16" t="s">
        <v>27</v>
      </c>
      <c r="D321" s="16" t="s">
        <v>1231</v>
      </c>
      <c r="E321" s="16" t="s">
        <v>1232</v>
      </c>
      <c r="F321" s="17" t="s">
        <v>30</v>
      </c>
      <c r="G321" s="16" t="s">
        <v>30</v>
      </c>
      <c r="H321" s="16">
        <f>Tabla8[[#This Row],[Precio 2026]]/Tabla8[[#This Row],[HONORARIOS 2026]]</f>
        <v>8</v>
      </c>
      <c r="I321" s="16" t="s">
        <v>2399</v>
      </c>
      <c r="J321" s="16" t="s">
        <v>31</v>
      </c>
      <c r="K321" s="20">
        <v>2018011000655</v>
      </c>
      <c r="L321" s="16" t="s">
        <v>528</v>
      </c>
      <c r="M321" s="16" t="s">
        <v>532</v>
      </c>
      <c r="N321" s="16" t="s">
        <v>533</v>
      </c>
      <c r="O321" s="16" t="s">
        <v>534</v>
      </c>
      <c r="P321" s="16" t="s">
        <v>535</v>
      </c>
      <c r="Q321" s="16" t="s">
        <v>1158</v>
      </c>
      <c r="R321" s="16" t="s">
        <v>33</v>
      </c>
      <c r="S321" s="16" t="s">
        <v>1233</v>
      </c>
      <c r="T321" s="16" t="s">
        <v>50</v>
      </c>
      <c r="U321" s="16" t="s">
        <v>337</v>
      </c>
      <c r="V321" s="21">
        <v>6692734</v>
      </c>
      <c r="W321" s="21">
        <v>53541872</v>
      </c>
      <c r="X321" s="16">
        <v>8</v>
      </c>
      <c r="Y321" s="22">
        <v>80111614</v>
      </c>
      <c r="Z321"/>
      <c r="AA321"/>
    </row>
    <row r="322" spans="1:27" x14ac:dyDescent="0.2">
      <c r="A322" s="14">
        <v>322</v>
      </c>
      <c r="B322" s="15" t="s">
        <v>1234</v>
      </c>
      <c r="C322" s="16" t="s">
        <v>27</v>
      </c>
      <c r="D322" s="16" t="s">
        <v>1235</v>
      </c>
      <c r="E322" s="16" t="s">
        <v>1236</v>
      </c>
      <c r="F322" s="17" t="s">
        <v>30</v>
      </c>
      <c r="G322" s="16" t="s">
        <v>30</v>
      </c>
      <c r="H322" s="16">
        <f>Tabla8[[#This Row],[Precio 2026]]/Tabla8[[#This Row],[HONORARIOS 2026]]</f>
        <v>8</v>
      </c>
      <c r="I322" s="16" t="s">
        <v>2399</v>
      </c>
      <c r="J322" s="16" t="s">
        <v>31</v>
      </c>
      <c r="K322" s="20">
        <v>2018011000655</v>
      </c>
      <c r="L322" s="16" t="s">
        <v>528</v>
      </c>
      <c r="M322" s="16" t="s">
        <v>532</v>
      </c>
      <c r="N322" s="16" t="s">
        <v>533</v>
      </c>
      <c r="O322" s="16" t="s">
        <v>534</v>
      </c>
      <c r="P322" s="16" t="s">
        <v>535</v>
      </c>
      <c r="Q322" s="16" t="s">
        <v>1158</v>
      </c>
      <c r="R322" s="16" t="s">
        <v>33</v>
      </c>
      <c r="S322" s="16" t="s">
        <v>1237</v>
      </c>
      <c r="T322" s="16" t="s">
        <v>50</v>
      </c>
      <c r="U322" s="16" t="s">
        <v>75</v>
      </c>
      <c r="V322" s="21">
        <v>5207886</v>
      </c>
      <c r="W322" s="21">
        <v>41663088</v>
      </c>
      <c r="X322" s="16">
        <v>8</v>
      </c>
      <c r="Y322" s="22">
        <v>80111614</v>
      </c>
      <c r="Z322"/>
      <c r="AA322"/>
    </row>
    <row r="323" spans="1:27" x14ac:dyDescent="0.2">
      <c r="A323" s="14">
        <v>323</v>
      </c>
      <c r="B323" s="15" t="s">
        <v>1238</v>
      </c>
      <c r="C323" s="16" t="s">
        <v>27</v>
      </c>
      <c r="D323" s="16" t="s">
        <v>1239</v>
      </c>
      <c r="E323" s="16" t="s">
        <v>1240</v>
      </c>
      <c r="F323" s="17" t="s">
        <v>30</v>
      </c>
      <c r="G323" s="16" t="s">
        <v>30</v>
      </c>
      <c r="H323" s="16">
        <f>Tabla8[[#This Row],[Precio 2026]]/Tabla8[[#This Row],[HONORARIOS 2026]]</f>
        <v>8</v>
      </c>
      <c r="I323" s="16" t="s">
        <v>2399</v>
      </c>
      <c r="J323" s="16" t="s">
        <v>31</v>
      </c>
      <c r="K323" s="20">
        <v>2018011000655</v>
      </c>
      <c r="L323" s="16" t="s">
        <v>528</v>
      </c>
      <c r="M323" s="16" t="s">
        <v>532</v>
      </c>
      <c r="N323" s="16" t="s">
        <v>533</v>
      </c>
      <c r="O323" s="16" t="s">
        <v>534</v>
      </c>
      <c r="P323" s="16" t="s">
        <v>535</v>
      </c>
      <c r="Q323" s="16" t="s">
        <v>1158</v>
      </c>
      <c r="R323" s="16" t="s">
        <v>33</v>
      </c>
      <c r="S323" s="16" t="s">
        <v>1241</v>
      </c>
      <c r="T323" s="16" t="s">
        <v>74</v>
      </c>
      <c r="U323" s="16" t="s">
        <v>1242</v>
      </c>
      <c r="V323" s="21">
        <v>4618314</v>
      </c>
      <c r="W323" s="21">
        <v>36946512</v>
      </c>
      <c r="X323" s="16">
        <v>8</v>
      </c>
      <c r="Y323" s="22">
        <v>80111614</v>
      </c>
      <c r="Z323"/>
      <c r="AA323"/>
    </row>
    <row r="324" spans="1:27" x14ac:dyDescent="0.2">
      <c r="A324" s="14">
        <v>324</v>
      </c>
      <c r="B324" s="15" t="s">
        <v>1243</v>
      </c>
      <c r="C324" s="16" t="s">
        <v>27</v>
      </c>
      <c r="D324" s="16" t="s">
        <v>1244</v>
      </c>
      <c r="E324" s="16" t="s">
        <v>1245</v>
      </c>
      <c r="F324" s="17" t="s">
        <v>30</v>
      </c>
      <c r="G324" s="16" t="s">
        <v>30</v>
      </c>
      <c r="H324" s="16">
        <f>Tabla8[[#This Row],[Precio 2026]]/Tabla8[[#This Row],[HONORARIOS 2026]]</f>
        <v>8</v>
      </c>
      <c r="I324" s="16" t="s">
        <v>2399</v>
      </c>
      <c r="J324" s="16" t="s">
        <v>31</v>
      </c>
      <c r="K324" s="20">
        <v>2018011000655</v>
      </c>
      <c r="L324" s="16" t="s">
        <v>528</v>
      </c>
      <c r="M324" s="16" t="s">
        <v>532</v>
      </c>
      <c r="N324" s="16" t="s">
        <v>533</v>
      </c>
      <c r="O324" s="16" t="s">
        <v>534</v>
      </c>
      <c r="P324" s="16" t="s">
        <v>535</v>
      </c>
      <c r="Q324" s="16" t="s">
        <v>1158</v>
      </c>
      <c r="R324" s="16" t="s">
        <v>33</v>
      </c>
      <c r="S324" s="16" t="s">
        <v>1246</v>
      </c>
      <c r="T324" s="16" t="s">
        <v>50</v>
      </c>
      <c r="U324" s="16" t="s">
        <v>108</v>
      </c>
      <c r="V324" s="21">
        <v>6026736</v>
      </c>
      <c r="W324" s="21">
        <v>48213888</v>
      </c>
      <c r="X324" s="16">
        <v>8</v>
      </c>
      <c r="Y324" s="22">
        <v>80111614</v>
      </c>
      <c r="Z324"/>
      <c r="AA324"/>
    </row>
    <row r="325" spans="1:27" x14ac:dyDescent="0.2">
      <c r="A325" s="14">
        <v>325</v>
      </c>
      <c r="B325" s="15" t="s">
        <v>1247</v>
      </c>
      <c r="C325" s="16" t="s">
        <v>27</v>
      </c>
      <c r="D325" s="16" t="s">
        <v>1248</v>
      </c>
      <c r="E325" s="16" t="s">
        <v>1249</v>
      </c>
      <c r="F325" s="17" t="s">
        <v>30</v>
      </c>
      <c r="G325" s="16" t="s">
        <v>30</v>
      </c>
      <c r="H325" s="16">
        <f>Tabla8[[#This Row],[Precio 2026]]/Tabla8[[#This Row],[HONORARIOS 2026]]</f>
        <v>8</v>
      </c>
      <c r="I325" s="16" t="s">
        <v>2399</v>
      </c>
      <c r="J325" s="16" t="s">
        <v>31</v>
      </c>
      <c r="K325" s="20">
        <v>2018011000655</v>
      </c>
      <c r="L325" s="16" t="s">
        <v>528</v>
      </c>
      <c r="M325" s="16" t="s">
        <v>532</v>
      </c>
      <c r="N325" s="16" t="s">
        <v>533</v>
      </c>
      <c r="O325" s="16" t="s">
        <v>534</v>
      </c>
      <c r="P325" s="16" t="s">
        <v>535</v>
      </c>
      <c r="Q325" s="16" t="s">
        <v>1158</v>
      </c>
      <c r="R325" s="16" t="s">
        <v>33</v>
      </c>
      <c r="S325" s="16" t="s">
        <v>1250</v>
      </c>
      <c r="T325" s="16" t="s">
        <v>50</v>
      </c>
      <c r="U325" s="16" t="s">
        <v>98</v>
      </c>
      <c r="V325" s="21">
        <v>3220810</v>
      </c>
      <c r="W325" s="21">
        <v>25766480</v>
      </c>
      <c r="X325" s="16">
        <v>8</v>
      </c>
      <c r="Y325" s="22">
        <v>80111614</v>
      </c>
      <c r="Z325"/>
      <c r="AA325"/>
    </row>
    <row r="326" spans="1:27" x14ac:dyDescent="0.2">
      <c r="A326" s="14">
        <v>326</v>
      </c>
      <c r="B326" s="15" t="s">
        <v>1251</v>
      </c>
      <c r="C326" s="16" t="s">
        <v>27</v>
      </c>
      <c r="D326" s="16" t="s">
        <v>1252</v>
      </c>
      <c r="E326" s="16" t="s">
        <v>1253</v>
      </c>
      <c r="F326" s="17" t="s">
        <v>30</v>
      </c>
      <c r="G326" s="16" t="s">
        <v>30</v>
      </c>
      <c r="H326" s="16">
        <f>Tabla8[[#This Row],[Precio 2026]]/Tabla8[[#This Row],[HONORARIOS 2026]]</f>
        <v>8</v>
      </c>
      <c r="I326" s="16" t="s">
        <v>2399</v>
      </c>
      <c r="J326" s="16" t="s">
        <v>31</v>
      </c>
      <c r="K326" s="20">
        <v>2018011000655</v>
      </c>
      <c r="L326" s="16" t="s">
        <v>528</v>
      </c>
      <c r="M326" s="16" t="s">
        <v>532</v>
      </c>
      <c r="N326" s="16" t="s">
        <v>533</v>
      </c>
      <c r="O326" s="16" t="s">
        <v>534</v>
      </c>
      <c r="P326" s="16" t="s">
        <v>535</v>
      </c>
      <c r="Q326" s="16" t="s">
        <v>1158</v>
      </c>
      <c r="R326" s="16" t="s">
        <v>33</v>
      </c>
      <c r="S326" s="16" t="s">
        <v>1254</v>
      </c>
      <c r="T326" s="16" t="s">
        <v>50</v>
      </c>
      <c r="U326" s="16" t="s">
        <v>113</v>
      </c>
      <c r="V326" s="21">
        <v>7970140</v>
      </c>
      <c r="W326" s="21">
        <v>63761120</v>
      </c>
      <c r="X326" s="16">
        <v>8</v>
      </c>
      <c r="Y326" s="22">
        <v>80111614</v>
      </c>
      <c r="Z326"/>
      <c r="AA326"/>
    </row>
    <row r="327" spans="1:27" x14ac:dyDescent="0.2">
      <c r="A327" s="14">
        <v>327</v>
      </c>
      <c r="B327" s="15" t="s">
        <v>1255</v>
      </c>
      <c r="C327" s="16" t="s">
        <v>27</v>
      </c>
      <c r="D327" s="16" t="s">
        <v>1256</v>
      </c>
      <c r="E327" s="16" t="s">
        <v>1257</v>
      </c>
      <c r="F327" s="17" t="s">
        <v>30</v>
      </c>
      <c r="G327" s="16" t="s">
        <v>30</v>
      </c>
      <c r="H327" s="16">
        <f>Tabla8[[#This Row],[Precio 2026]]/Tabla8[[#This Row],[HONORARIOS 2026]]</f>
        <v>8</v>
      </c>
      <c r="I327" s="16" t="s">
        <v>2399</v>
      </c>
      <c r="J327" s="16" t="s">
        <v>31</v>
      </c>
      <c r="K327" s="20">
        <v>2018011000655</v>
      </c>
      <c r="L327" s="16" t="s">
        <v>528</v>
      </c>
      <c r="M327" s="16" t="s">
        <v>532</v>
      </c>
      <c r="N327" s="16" t="s">
        <v>533</v>
      </c>
      <c r="O327" s="16" t="s">
        <v>534</v>
      </c>
      <c r="P327" s="16" t="s">
        <v>535</v>
      </c>
      <c r="Q327" s="16" t="s">
        <v>1158</v>
      </c>
      <c r="R327" s="16" t="s">
        <v>33</v>
      </c>
      <c r="S327" s="16" t="s">
        <v>1258</v>
      </c>
      <c r="T327" s="16" t="s">
        <v>44</v>
      </c>
      <c r="U327" s="16" t="s">
        <v>82</v>
      </c>
      <c r="V327" s="21">
        <v>4618314</v>
      </c>
      <c r="W327" s="21">
        <f>V327*X327</f>
        <v>36946512</v>
      </c>
      <c r="X327" s="16">
        <v>8</v>
      </c>
      <c r="Y327" s="22">
        <v>80111614</v>
      </c>
      <c r="Z327"/>
      <c r="AA327"/>
    </row>
    <row r="328" spans="1:27" x14ac:dyDescent="0.2">
      <c r="A328" s="14">
        <v>328</v>
      </c>
      <c r="B328" s="15" t="s">
        <v>1259</v>
      </c>
      <c r="C328" s="16" t="s">
        <v>27</v>
      </c>
      <c r="D328" s="16" t="s">
        <v>1260</v>
      </c>
      <c r="E328" s="16" t="s">
        <v>1245</v>
      </c>
      <c r="F328" s="17" t="s">
        <v>30</v>
      </c>
      <c r="G328" s="16" t="s">
        <v>30</v>
      </c>
      <c r="H328" s="16">
        <f>Tabla8[[#This Row],[Precio 2026]]/Tabla8[[#This Row],[HONORARIOS 2026]]</f>
        <v>8</v>
      </c>
      <c r="I328" s="16" t="s">
        <v>2399</v>
      </c>
      <c r="J328" s="16" t="s">
        <v>31</v>
      </c>
      <c r="K328" s="20">
        <v>2018011000655</v>
      </c>
      <c r="L328" s="16" t="s">
        <v>528</v>
      </c>
      <c r="M328" s="16" t="s">
        <v>532</v>
      </c>
      <c r="N328" s="16" t="s">
        <v>533</v>
      </c>
      <c r="O328" s="16" t="s">
        <v>534</v>
      </c>
      <c r="P328" s="16" t="s">
        <v>535</v>
      </c>
      <c r="Q328" s="16" t="s">
        <v>1158</v>
      </c>
      <c r="R328" s="16" t="s">
        <v>33</v>
      </c>
      <c r="S328" s="16" t="s">
        <v>1261</v>
      </c>
      <c r="T328" s="16" t="s">
        <v>50</v>
      </c>
      <c r="U328" s="16" t="s">
        <v>108</v>
      </c>
      <c r="V328" s="21">
        <v>6026736</v>
      </c>
      <c r="W328" s="21">
        <v>48213888</v>
      </c>
      <c r="X328" s="16">
        <v>8</v>
      </c>
      <c r="Y328" s="22">
        <v>80111614</v>
      </c>
      <c r="Z328"/>
      <c r="AA328"/>
    </row>
    <row r="329" spans="1:27" x14ac:dyDescent="0.2">
      <c r="A329" s="14">
        <v>329</v>
      </c>
      <c r="B329" s="15" t="s">
        <v>1262</v>
      </c>
      <c r="C329" s="16" t="s">
        <v>27</v>
      </c>
      <c r="D329" s="16" t="s">
        <v>1263</v>
      </c>
      <c r="E329" s="16" t="s">
        <v>1249</v>
      </c>
      <c r="F329" s="17" t="s">
        <v>30</v>
      </c>
      <c r="G329" s="16" t="s">
        <v>30</v>
      </c>
      <c r="H329" s="16">
        <f>Tabla8[[#This Row],[Precio 2026]]/Tabla8[[#This Row],[HONORARIOS 2026]]</f>
        <v>8</v>
      </c>
      <c r="I329" s="16" t="s">
        <v>2399</v>
      </c>
      <c r="J329" s="16" t="s">
        <v>31</v>
      </c>
      <c r="K329" s="20">
        <v>2018011000655</v>
      </c>
      <c r="L329" s="16" t="s">
        <v>528</v>
      </c>
      <c r="M329" s="16" t="s">
        <v>532</v>
      </c>
      <c r="N329" s="16" t="s">
        <v>533</v>
      </c>
      <c r="O329" s="16" t="s">
        <v>534</v>
      </c>
      <c r="P329" s="16" t="s">
        <v>535</v>
      </c>
      <c r="Q329" s="16" t="s">
        <v>1158</v>
      </c>
      <c r="R329" s="16" t="s">
        <v>33</v>
      </c>
      <c r="S329" s="16" t="s">
        <v>1264</v>
      </c>
      <c r="T329" s="16" t="s">
        <v>50</v>
      </c>
      <c r="U329" s="16" t="s">
        <v>98</v>
      </c>
      <c r="V329" s="21">
        <v>3220810</v>
      </c>
      <c r="W329" s="21">
        <v>25766480</v>
      </c>
      <c r="X329" s="16">
        <v>8</v>
      </c>
      <c r="Y329" s="22">
        <v>80111617</v>
      </c>
      <c r="Z329"/>
      <c r="AA329"/>
    </row>
    <row r="330" spans="1:27" x14ac:dyDescent="0.2">
      <c r="A330" s="14">
        <v>330</v>
      </c>
      <c r="B330" s="15" t="s">
        <v>1265</v>
      </c>
      <c r="C330" s="16" t="s">
        <v>27</v>
      </c>
      <c r="D330" s="16" t="s">
        <v>1266</v>
      </c>
      <c r="E330" s="16" t="s">
        <v>1267</v>
      </c>
      <c r="F330" s="17" t="s">
        <v>30</v>
      </c>
      <c r="G330" s="16" t="s">
        <v>30</v>
      </c>
      <c r="H330" s="16">
        <f>Tabla8[[#This Row],[Precio 2026]]/Tabla8[[#This Row],[HONORARIOS 2026]]</f>
        <v>8</v>
      </c>
      <c r="I330" s="16" t="s">
        <v>2399</v>
      </c>
      <c r="J330" s="16" t="s">
        <v>31</v>
      </c>
      <c r="K330" s="20">
        <v>2018011000655</v>
      </c>
      <c r="L330" s="16" t="s">
        <v>528</v>
      </c>
      <c r="M330" s="16" t="s">
        <v>532</v>
      </c>
      <c r="N330" s="16" t="s">
        <v>533</v>
      </c>
      <c r="O330" s="16" t="s">
        <v>534</v>
      </c>
      <c r="P330" s="16" t="s">
        <v>535</v>
      </c>
      <c r="Q330" s="16" t="s">
        <v>1158</v>
      </c>
      <c r="R330" s="16" t="s">
        <v>33</v>
      </c>
      <c r="S330" s="16" t="s">
        <v>1268</v>
      </c>
      <c r="T330" s="16" t="s">
        <v>50</v>
      </c>
      <c r="U330" s="16" t="s">
        <v>307</v>
      </c>
      <c r="V330" s="21">
        <v>3482842</v>
      </c>
      <c r="W330" s="21">
        <v>27862736</v>
      </c>
      <c r="X330" s="16">
        <v>8</v>
      </c>
      <c r="Y330" s="22">
        <v>80111614</v>
      </c>
      <c r="Z330"/>
      <c r="AA330"/>
    </row>
    <row r="331" spans="1:27" x14ac:dyDescent="0.2">
      <c r="A331" s="14">
        <v>331</v>
      </c>
      <c r="B331" s="15" t="s">
        <v>1269</v>
      </c>
      <c r="C331" s="16" t="s">
        <v>27</v>
      </c>
      <c r="D331" s="16" t="s">
        <v>1270</v>
      </c>
      <c r="E331" s="16" t="s">
        <v>1245</v>
      </c>
      <c r="F331" s="17" t="s">
        <v>30</v>
      </c>
      <c r="G331" s="16" t="s">
        <v>30</v>
      </c>
      <c r="H331" s="16">
        <f>Tabla8[[#This Row],[Precio 2026]]/Tabla8[[#This Row],[HONORARIOS 2026]]</f>
        <v>8</v>
      </c>
      <c r="I331" s="16" t="s">
        <v>2399</v>
      </c>
      <c r="J331" s="16" t="s">
        <v>31</v>
      </c>
      <c r="K331" s="20">
        <v>2018011000655</v>
      </c>
      <c r="L331" s="16" t="s">
        <v>528</v>
      </c>
      <c r="M331" s="16" t="s">
        <v>532</v>
      </c>
      <c r="N331" s="16" t="s">
        <v>533</v>
      </c>
      <c r="O331" s="16" t="s">
        <v>534</v>
      </c>
      <c r="P331" s="16" t="s">
        <v>535</v>
      </c>
      <c r="Q331" s="16" t="s">
        <v>1158</v>
      </c>
      <c r="R331" s="16" t="s">
        <v>33</v>
      </c>
      <c r="S331" s="16" t="s">
        <v>1271</v>
      </c>
      <c r="T331" s="16" t="s">
        <v>44</v>
      </c>
      <c r="U331" s="16" t="s">
        <v>412</v>
      </c>
      <c r="V331" s="21">
        <v>6026736</v>
      </c>
      <c r="W331" s="21">
        <v>48213888</v>
      </c>
      <c r="X331" s="16">
        <v>8</v>
      </c>
      <c r="Y331" s="22">
        <v>80111617</v>
      </c>
      <c r="Z331"/>
      <c r="AA331"/>
    </row>
    <row r="332" spans="1:27" x14ac:dyDescent="0.2">
      <c r="A332" s="14">
        <v>332</v>
      </c>
      <c r="B332" s="15" t="s">
        <v>1272</v>
      </c>
      <c r="C332" s="16" t="s">
        <v>27</v>
      </c>
      <c r="D332" s="16" t="s">
        <v>1273</v>
      </c>
      <c r="E332" s="16" t="s">
        <v>1274</v>
      </c>
      <c r="F332" s="17" t="s">
        <v>30</v>
      </c>
      <c r="G332" s="16" t="s">
        <v>30</v>
      </c>
      <c r="H332" s="16">
        <f>Tabla8[[#This Row],[Precio 2026]]/Tabla8[[#This Row],[HONORARIOS 2026]]</f>
        <v>8</v>
      </c>
      <c r="I332" s="16" t="s">
        <v>2399</v>
      </c>
      <c r="J332" s="16" t="s">
        <v>31</v>
      </c>
      <c r="K332" s="20">
        <v>2018011000655</v>
      </c>
      <c r="L332" s="16" t="s">
        <v>528</v>
      </c>
      <c r="M332" s="16" t="s">
        <v>532</v>
      </c>
      <c r="N332" s="16" t="s">
        <v>533</v>
      </c>
      <c r="O332" s="16" t="s">
        <v>534</v>
      </c>
      <c r="P332" s="16" t="s">
        <v>535</v>
      </c>
      <c r="Q332" s="16" t="s">
        <v>1158</v>
      </c>
      <c r="R332" s="16" t="s">
        <v>33</v>
      </c>
      <c r="S332" s="16" t="s">
        <v>1275</v>
      </c>
      <c r="T332" s="16" t="s">
        <v>44</v>
      </c>
      <c r="U332" s="16" t="s">
        <v>52</v>
      </c>
      <c r="V332" s="21">
        <v>9127448</v>
      </c>
      <c r="W332" s="21">
        <v>73019584</v>
      </c>
      <c r="X332" s="16">
        <v>8</v>
      </c>
      <c r="Y332" s="22">
        <v>80111614</v>
      </c>
      <c r="Z332"/>
      <c r="AA332"/>
    </row>
    <row r="333" spans="1:27" x14ac:dyDescent="0.2">
      <c r="A333" s="14">
        <v>333</v>
      </c>
      <c r="B333" s="15" t="s">
        <v>1276</v>
      </c>
      <c r="C333" s="16" t="s">
        <v>27</v>
      </c>
      <c r="D333" s="16" t="s">
        <v>1277</v>
      </c>
      <c r="E333" s="16" t="s">
        <v>1278</v>
      </c>
      <c r="F333" s="17" t="s">
        <v>30</v>
      </c>
      <c r="G333" s="16" t="s">
        <v>30</v>
      </c>
      <c r="H333" s="16">
        <f>Tabla8[[#This Row],[Precio 2026]]/Tabla8[[#This Row],[HONORARIOS 2026]]</f>
        <v>8</v>
      </c>
      <c r="I333" s="16" t="s">
        <v>2399</v>
      </c>
      <c r="J333" s="16" t="s">
        <v>31</v>
      </c>
      <c r="K333" s="20">
        <v>2018011000655</v>
      </c>
      <c r="L333" s="16" t="s">
        <v>528</v>
      </c>
      <c r="M333" s="16" t="s">
        <v>532</v>
      </c>
      <c r="N333" s="16" t="s">
        <v>533</v>
      </c>
      <c r="O333" s="16" t="s">
        <v>534</v>
      </c>
      <c r="P333" s="16" t="s">
        <v>535</v>
      </c>
      <c r="Q333" s="16" t="s">
        <v>1158</v>
      </c>
      <c r="R333" s="16" t="s">
        <v>33</v>
      </c>
      <c r="S333" s="16" t="s">
        <v>1279</v>
      </c>
      <c r="T333" s="16" t="s">
        <v>50</v>
      </c>
      <c r="U333" s="16" t="s">
        <v>82</v>
      </c>
      <c r="V333" s="21">
        <v>4618314</v>
      </c>
      <c r="W333" s="21">
        <v>36946512</v>
      </c>
      <c r="X333" s="16">
        <v>8</v>
      </c>
      <c r="Y333" s="22">
        <v>80111614</v>
      </c>
      <c r="Z333"/>
      <c r="AA333"/>
    </row>
    <row r="334" spans="1:27" x14ac:dyDescent="0.2">
      <c r="A334" s="14">
        <v>334</v>
      </c>
      <c r="B334" s="15" t="s">
        <v>1280</v>
      </c>
      <c r="C334" s="16" t="s">
        <v>27</v>
      </c>
      <c r="D334" s="16" t="s">
        <v>1281</v>
      </c>
      <c r="E334" s="16" t="s">
        <v>1282</v>
      </c>
      <c r="F334" s="17" t="s">
        <v>30</v>
      </c>
      <c r="G334" s="16" t="s">
        <v>30</v>
      </c>
      <c r="H334" s="16">
        <f>Tabla8[[#This Row],[Precio 2026]]/Tabla8[[#This Row],[HONORARIOS 2026]]</f>
        <v>8</v>
      </c>
      <c r="I334" s="16" t="s">
        <v>2399</v>
      </c>
      <c r="J334" s="16" t="s">
        <v>31</v>
      </c>
      <c r="K334" s="20">
        <v>2018011000655</v>
      </c>
      <c r="L334" s="16" t="s">
        <v>528</v>
      </c>
      <c r="M334" s="16" t="s">
        <v>532</v>
      </c>
      <c r="N334" s="16" t="s">
        <v>533</v>
      </c>
      <c r="O334" s="16" t="s">
        <v>534</v>
      </c>
      <c r="P334" s="16" t="s">
        <v>535</v>
      </c>
      <c r="Q334" s="16" t="s">
        <v>1158</v>
      </c>
      <c r="R334" s="16" t="s">
        <v>33</v>
      </c>
      <c r="S334" s="16" t="s">
        <v>1283</v>
      </c>
      <c r="T334" s="16" t="s">
        <v>44</v>
      </c>
      <c r="U334" s="16" t="s">
        <v>52</v>
      </c>
      <c r="V334" s="21">
        <v>9127448</v>
      </c>
      <c r="W334" s="21">
        <v>73019584</v>
      </c>
      <c r="X334" s="16">
        <v>8</v>
      </c>
      <c r="Y334" s="22">
        <v>80111605</v>
      </c>
      <c r="Z334"/>
      <c r="AA334"/>
    </row>
    <row r="335" spans="1:27" x14ac:dyDescent="0.2">
      <c r="A335" s="14">
        <v>335</v>
      </c>
      <c r="B335" s="15" t="s">
        <v>1284</v>
      </c>
      <c r="C335" s="16" t="s">
        <v>27</v>
      </c>
      <c r="D335" s="16" t="s">
        <v>1285</v>
      </c>
      <c r="E335" s="16" t="s">
        <v>1282</v>
      </c>
      <c r="F335" s="17" t="s">
        <v>30</v>
      </c>
      <c r="G335" s="16" t="s">
        <v>30</v>
      </c>
      <c r="H335" s="16">
        <f>Tabla8[[#This Row],[Precio 2026]]/Tabla8[[#This Row],[HONORARIOS 2026]]</f>
        <v>8</v>
      </c>
      <c r="I335" s="16" t="s">
        <v>2399</v>
      </c>
      <c r="J335" s="16" t="s">
        <v>31</v>
      </c>
      <c r="K335" s="20">
        <v>2018011000655</v>
      </c>
      <c r="L335" s="16" t="s">
        <v>528</v>
      </c>
      <c r="M335" s="16" t="s">
        <v>532</v>
      </c>
      <c r="N335" s="16" t="s">
        <v>533</v>
      </c>
      <c r="O335" s="16" t="s">
        <v>534</v>
      </c>
      <c r="P335" s="16" t="s">
        <v>535</v>
      </c>
      <c r="Q335" s="16" t="s">
        <v>1158</v>
      </c>
      <c r="R335" s="16" t="s">
        <v>33</v>
      </c>
      <c r="S335" s="16" t="s">
        <v>1286</v>
      </c>
      <c r="T335" s="16" t="s">
        <v>44</v>
      </c>
      <c r="U335" s="16" t="s">
        <v>52</v>
      </c>
      <c r="V335" s="21">
        <v>9127448</v>
      </c>
      <c r="W335" s="21">
        <v>73019584</v>
      </c>
      <c r="X335" s="16">
        <v>8</v>
      </c>
      <c r="Y335" s="22">
        <v>80111605</v>
      </c>
      <c r="Z335"/>
      <c r="AA335"/>
    </row>
    <row r="336" spans="1:27" x14ac:dyDescent="0.2">
      <c r="A336" s="14">
        <v>336</v>
      </c>
      <c r="B336" s="15" t="s">
        <v>1287</v>
      </c>
      <c r="C336" s="16" t="s">
        <v>27</v>
      </c>
      <c r="D336" s="16" t="s">
        <v>1288</v>
      </c>
      <c r="E336" s="16" t="s">
        <v>1249</v>
      </c>
      <c r="F336" s="17" t="s">
        <v>30</v>
      </c>
      <c r="G336" s="16" t="s">
        <v>30</v>
      </c>
      <c r="H336" s="16">
        <f>Tabla8[[#This Row],[Precio 2026]]/Tabla8[[#This Row],[HONORARIOS 2026]]</f>
        <v>8</v>
      </c>
      <c r="I336" s="16" t="s">
        <v>2399</v>
      </c>
      <c r="J336" s="16" t="s">
        <v>31</v>
      </c>
      <c r="K336" s="20">
        <v>2018011000655</v>
      </c>
      <c r="L336" s="16" t="s">
        <v>528</v>
      </c>
      <c r="M336" s="16" t="s">
        <v>532</v>
      </c>
      <c r="N336" s="16" t="s">
        <v>533</v>
      </c>
      <c r="O336" s="16" t="s">
        <v>534</v>
      </c>
      <c r="P336" s="16" t="s">
        <v>535</v>
      </c>
      <c r="Q336" s="16" t="s">
        <v>1158</v>
      </c>
      <c r="R336" s="16" t="s">
        <v>33</v>
      </c>
      <c r="S336" s="16" t="s">
        <v>1289</v>
      </c>
      <c r="T336" s="16" t="s">
        <v>44</v>
      </c>
      <c r="U336" s="16" t="s">
        <v>140</v>
      </c>
      <c r="V336" s="21">
        <v>3220810</v>
      </c>
      <c r="W336" s="21">
        <v>25766480</v>
      </c>
      <c r="X336" s="16">
        <v>8</v>
      </c>
      <c r="Y336" s="22"/>
      <c r="Z336"/>
      <c r="AA336"/>
    </row>
    <row r="337" spans="1:27" x14ac:dyDescent="0.2">
      <c r="A337" s="14">
        <v>337</v>
      </c>
      <c r="B337" s="15" t="s">
        <v>1290</v>
      </c>
      <c r="C337" s="16" t="s">
        <v>27</v>
      </c>
      <c r="D337" s="16" t="s">
        <v>1291</v>
      </c>
      <c r="E337" s="16" t="s">
        <v>1292</v>
      </c>
      <c r="F337" s="17" t="s">
        <v>30</v>
      </c>
      <c r="G337" s="16" t="s">
        <v>30</v>
      </c>
      <c r="H337" s="16">
        <f>Tabla8[[#This Row],[Precio 2026]]/Tabla8[[#This Row],[HONORARIOS 2026]]</f>
        <v>8</v>
      </c>
      <c r="I337" s="16" t="s">
        <v>2399</v>
      </c>
      <c r="J337" s="16" t="s">
        <v>31</v>
      </c>
      <c r="K337" s="20">
        <v>2018011000655</v>
      </c>
      <c r="L337" s="16" t="s">
        <v>528</v>
      </c>
      <c r="M337" s="16" t="s">
        <v>532</v>
      </c>
      <c r="N337" s="16" t="s">
        <v>533</v>
      </c>
      <c r="O337" s="16" t="s">
        <v>534</v>
      </c>
      <c r="P337" s="16" t="s">
        <v>535</v>
      </c>
      <c r="Q337" s="16" t="s">
        <v>1158</v>
      </c>
      <c r="R337" s="16" t="s">
        <v>33</v>
      </c>
      <c r="S337" s="16" t="s">
        <v>1293</v>
      </c>
      <c r="T337" s="16" t="s">
        <v>50</v>
      </c>
      <c r="U337" s="16" t="s">
        <v>108</v>
      </c>
      <c r="V337" s="21">
        <v>6026736</v>
      </c>
      <c r="W337" s="21">
        <v>48213888</v>
      </c>
      <c r="X337" s="16">
        <v>8</v>
      </c>
      <c r="Y337" s="22">
        <v>80111607</v>
      </c>
      <c r="Z337"/>
      <c r="AA337"/>
    </row>
    <row r="338" spans="1:27" x14ac:dyDescent="0.2">
      <c r="A338" s="14">
        <v>338</v>
      </c>
      <c r="B338" s="15" t="s">
        <v>1294</v>
      </c>
      <c r="C338" s="16" t="s">
        <v>27</v>
      </c>
      <c r="D338" s="16" t="s">
        <v>1295</v>
      </c>
      <c r="E338" s="16" t="s">
        <v>1245</v>
      </c>
      <c r="F338" s="17" t="s">
        <v>30</v>
      </c>
      <c r="G338" s="16" t="s">
        <v>30</v>
      </c>
      <c r="H338" s="16">
        <f>Tabla8[[#This Row],[Precio 2026]]/Tabla8[[#This Row],[HONORARIOS 2026]]</f>
        <v>8</v>
      </c>
      <c r="I338" s="16" t="s">
        <v>2399</v>
      </c>
      <c r="J338" s="16" t="s">
        <v>31</v>
      </c>
      <c r="K338" s="20">
        <v>2018011000655</v>
      </c>
      <c r="L338" s="16" t="s">
        <v>528</v>
      </c>
      <c r="M338" s="16" t="s">
        <v>532</v>
      </c>
      <c r="N338" s="16" t="s">
        <v>533</v>
      </c>
      <c r="O338" s="16" t="s">
        <v>534</v>
      </c>
      <c r="P338" s="16" t="s">
        <v>535</v>
      </c>
      <c r="Q338" s="16" t="s">
        <v>1158</v>
      </c>
      <c r="R338" s="16" t="s">
        <v>33</v>
      </c>
      <c r="S338" s="16" t="s">
        <v>1296</v>
      </c>
      <c r="T338" s="16" t="s">
        <v>50</v>
      </c>
      <c r="U338" s="16" t="s">
        <v>108</v>
      </c>
      <c r="V338" s="21">
        <v>6026736</v>
      </c>
      <c r="W338" s="21">
        <v>48213888</v>
      </c>
      <c r="X338" s="16">
        <v>8</v>
      </c>
      <c r="Y338" s="22">
        <v>80111614</v>
      </c>
      <c r="Z338"/>
      <c r="AA338"/>
    </row>
    <row r="339" spans="1:27" x14ac:dyDescent="0.2">
      <c r="A339" s="14">
        <v>339</v>
      </c>
      <c r="B339" s="15" t="s">
        <v>1297</v>
      </c>
      <c r="C339" s="16" t="s">
        <v>27</v>
      </c>
      <c r="D339" s="16" t="s">
        <v>1298</v>
      </c>
      <c r="E339" s="16" t="s">
        <v>1245</v>
      </c>
      <c r="F339" s="17" t="s">
        <v>30</v>
      </c>
      <c r="G339" s="16" t="s">
        <v>30</v>
      </c>
      <c r="H339" s="16">
        <f>Tabla8[[#This Row],[Precio 2026]]/Tabla8[[#This Row],[HONORARIOS 2026]]</f>
        <v>8</v>
      </c>
      <c r="I339" s="16" t="s">
        <v>2399</v>
      </c>
      <c r="J339" s="16" t="s">
        <v>31</v>
      </c>
      <c r="K339" s="20">
        <v>2018011000655</v>
      </c>
      <c r="L339" s="16" t="s">
        <v>528</v>
      </c>
      <c r="M339" s="16" t="s">
        <v>532</v>
      </c>
      <c r="N339" s="16" t="s">
        <v>533</v>
      </c>
      <c r="O339" s="16" t="s">
        <v>534</v>
      </c>
      <c r="P339" s="16" t="s">
        <v>535</v>
      </c>
      <c r="Q339" s="16" t="s">
        <v>1158</v>
      </c>
      <c r="R339" s="16" t="s">
        <v>33</v>
      </c>
      <c r="S339" s="16" t="s">
        <v>1299</v>
      </c>
      <c r="T339" s="16" t="s">
        <v>50</v>
      </c>
      <c r="U339" s="16" t="s">
        <v>108</v>
      </c>
      <c r="V339" s="21">
        <v>6026736</v>
      </c>
      <c r="W339" s="21">
        <v>48213888</v>
      </c>
      <c r="X339" s="16">
        <v>8</v>
      </c>
      <c r="Y339" s="22">
        <v>80111607</v>
      </c>
      <c r="Z339"/>
      <c r="AA339"/>
    </row>
    <row r="340" spans="1:27" x14ac:dyDescent="0.2">
      <c r="A340" s="14">
        <v>340</v>
      </c>
      <c r="B340" s="15" t="s">
        <v>1300</v>
      </c>
      <c r="C340" s="16" t="s">
        <v>27</v>
      </c>
      <c r="D340" s="16" t="s">
        <v>1301</v>
      </c>
      <c r="E340" s="16" t="s">
        <v>1249</v>
      </c>
      <c r="F340" s="17" t="s">
        <v>30</v>
      </c>
      <c r="G340" s="16" t="s">
        <v>30</v>
      </c>
      <c r="H340" s="16">
        <f>Tabla8[[#This Row],[Precio 2026]]/Tabla8[[#This Row],[HONORARIOS 2026]]</f>
        <v>8</v>
      </c>
      <c r="I340" s="16" t="s">
        <v>2399</v>
      </c>
      <c r="J340" s="16" t="s">
        <v>31</v>
      </c>
      <c r="K340" s="20">
        <v>2018011000655</v>
      </c>
      <c r="L340" s="16" t="s">
        <v>528</v>
      </c>
      <c r="M340" s="16" t="s">
        <v>532</v>
      </c>
      <c r="N340" s="16" t="s">
        <v>533</v>
      </c>
      <c r="O340" s="16" t="s">
        <v>534</v>
      </c>
      <c r="P340" s="16" t="s">
        <v>535</v>
      </c>
      <c r="Q340" s="16" t="s">
        <v>1158</v>
      </c>
      <c r="R340" s="16" t="s">
        <v>33</v>
      </c>
      <c r="S340" s="16" t="s">
        <v>1302</v>
      </c>
      <c r="T340" s="16" t="s">
        <v>50</v>
      </c>
      <c r="U340" s="16" t="s">
        <v>98</v>
      </c>
      <c r="V340" s="21">
        <v>3220810</v>
      </c>
      <c r="W340" s="21">
        <v>25766480</v>
      </c>
      <c r="X340" s="16">
        <v>8</v>
      </c>
      <c r="Y340" s="22">
        <v>80111614</v>
      </c>
      <c r="Z340"/>
      <c r="AA340"/>
    </row>
    <row r="341" spans="1:27" x14ac:dyDescent="0.2">
      <c r="A341" s="14">
        <v>341</v>
      </c>
      <c r="B341" s="15" t="s">
        <v>1303</v>
      </c>
      <c r="C341" s="16" t="s">
        <v>27</v>
      </c>
      <c r="D341" s="16" t="s">
        <v>1304</v>
      </c>
      <c r="E341" s="16" t="s">
        <v>1245</v>
      </c>
      <c r="F341" s="17" t="s">
        <v>30</v>
      </c>
      <c r="G341" s="16" t="s">
        <v>30</v>
      </c>
      <c r="H341" s="16">
        <f>Tabla8[[#This Row],[Precio 2026]]/Tabla8[[#This Row],[HONORARIOS 2026]]</f>
        <v>8</v>
      </c>
      <c r="I341" s="16" t="s">
        <v>2399</v>
      </c>
      <c r="J341" s="16" t="s">
        <v>31</v>
      </c>
      <c r="K341" s="20">
        <v>2018011000655</v>
      </c>
      <c r="L341" s="16" t="s">
        <v>528</v>
      </c>
      <c r="M341" s="16" t="s">
        <v>532</v>
      </c>
      <c r="N341" s="16" t="s">
        <v>533</v>
      </c>
      <c r="O341" s="16" t="s">
        <v>534</v>
      </c>
      <c r="P341" s="16" t="s">
        <v>535</v>
      </c>
      <c r="Q341" s="16" t="s">
        <v>1158</v>
      </c>
      <c r="R341" s="16" t="s">
        <v>33</v>
      </c>
      <c r="S341" s="16" t="s">
        <v>1305</v>
      </c>
      <c r="T341" s="16" t="s">
        <v>44</v>
      </c>
      <c r="U341" s="16" t="s">
        <v>108</v>
      </c>
      <c r="V341" s="21">
        <v>6026736</v>
      </c>
      <c r="W341" s="21">
        <v>48213888</v>
      </c>
      <c r="X341" s="16">
        <v>8</v>
      </c>
      <c r="Y341" s="22">
        <v>80111614</v>
      </c>
      <c r="Z341"/>
      <c r="AA341"/>
    </row>
    <row r="342" spans="1:27" x14ac:dyDescent="0.2">
      <c r="A342" s="14">
        <v>342</v>
      </c>
      <c r="B342" s="15" t="s">
        <v>1306</v>
      </c>
      <c r="C342" s="16" t="s">
        <v>27</v>
      </c>
      <c r="D342" s="16" t="s">
        <v>1307</v>
      </c>
      <c r="E342" s="16" t="s">
        <v>1308</v>
      </c>
      <c r="F342" s="17" t="s">
        <v>30</v>
      </c>
      <c r="G342" s="16" t="s">
        <v>30</v>
      </c>
      <c r="H342" s="16">
        <f>Tabla8[[#This Row],[Precio 2026]]/Tabla8[[#This Row],[HONORARIOS 2026]]</f>
        <v>8</v>
      </c>
      <c r="I342" s="16" t="s">
        <v>2399</v>
      </c>
      <c r="J342" s="16" t="s">
        <v>31</v>
      </c>
      <c r="K342" s="20">
        <v>2018011000655</v>
      </c>
      <c r="L342" s="16" t="s">
        <v>528</v>
      </c>
      <c r="M342" s="16" t="s">
        <v>532</v>
      </c>
      <c r="N342" s="16" t="s">
        <v>533</v>
      </c>
      <c r="O342" s="16" t="s">
        <v>534</v>
      </c>
      <c r="P342" s="16" t="s">
        <v>535</v>
      </c>
      <c r="Q342" s="16" t="s">
        <v>1158</v>
      </c>
      <c r="R342" s="16" t="s">
        <v>33</v>
      </c>
      <c r="S342" s="16" t="s">
        <v>1309</v>
      </c>
      <c r="T342" s="16" t="s">
        <v>50</v>
      </c>
      <c r="U342" s="16" t="s">
        <v>383</v>
      </c>
      <c r="V342" s="21">
        <v>3220810</v>
      </c>
      <c r="W342" s="21">
        <v>25766480</v>
      </c>
      <c r="X342" s="16">
        <v>8</v>
      </c>
      <c r="Y342" s="22">
        <v>80111601</v>
      </c>
      <c r="Z342"/>
      <c r="AA342"/>
    </row>
    <row r="343" spans="1:27" x14ac:dyDescent="0.2">
      <c r="A343" s="14">
        <v>343</v>
      </c>
      <c r="B343" s="15" t="s">
        <v>1310</v>
      </c>
      <c r="C343" s="16" t="s">
        <v>27</v>
      </c>
      <c r="D343" s="16" t="s">
        <v>1311</v>
      </c>
      <c r="E343" s="16" t="s">
        <v>1312</v>
      </c>
      <c r="F343" s="17" t="s">
        <v>30</v>
      </c>
      <c r="G343" s="16" t="s">
        <v>30</v>
      </c>
      <c r="H343" s="16">
        <f>Tabla8[[#This Row],[Precio 2026]]/Tabla8[[#This Row],[HONORARIOS 2026]]</f>
        <v>8</v>
      </c>
      <c r="I343" s="16" t="s">
        <v>2399</v>
      </c>
      <c r="J343" s="16" t="s">
        <v>31</v>
      </c>
      <c r="K343" s="20">
        <v>2018011000655</v>
      </c>
      <c r="L343" s="16" t="s">
        <v>528</v>
      </c>
      <c r="M343" s="16" t="s">
        <v>532</v>
      </c>
      <c r="N343" s="16" t="s">
        <v>551</v>
      </c>
      <c r="O343" s="16" t="s">
        <v>534</v>
      </c>
      <c r="P343" s="16" t="s">
        <v>535</v>
      </c>
      <c r="Q343" s="16" t="s">
        <v>1313</v>
      </c>
      <c r="R343" s="16" t="s">
        <v>33</v>
      </c>
      <c r="S343" s="16" t="s">
        <v>1314</v>
      </c>
      <c r="T343" s="16" t="s">
        <v>50</v>
      </c>
      <c r="U343" s="16" t="s">
        <v>98</v>
      </c>
      <c r="V343" s="21">
        <v>3220810</v>
      </c>
      <c r="W343" s="21">
        <v>25766480</v>
      </c>
      <c r="X343" s="16">
        <v>8</v>
      </c>
      <c r="Y343" s="22">
        <v>80111614</v>
      </c>
      <c r="Z343"/>
      <c r="AA343"/>
    </row>
    <row r="344" spans="1:27" x14ac:dyDescent="0.2">
      <c r="A344" s="14">
        <v>344</v>
      </c>
      <c r="B344" s="15" t="s">
        <v>1315</v>
      </c>
      <c r="C344" s="16" t="s">
        <v>27</v>
      </c>
      <c r="D344" s="16" t="s">
        <v>1316</v>
      </c>
      <c r="E344" s="16" t="s">
        <v>1317</v>
      </c>
      <c r="F344" s="17" t="s">
        <v>30</v>
      </c>
      <c r="G344" s="16" t="s">
        <v>30</v>
      </c>
      <c r="H344" s="16">
        <f>Tabla8[[#This Row],[Precio 2026]]/Tabla8[[#This Row],[HONORARIOS 2026]]</f>
        <v>8</v>
      </c>
      <c r="I344" s="16" t="s">
        <v>2399</v>
      </c>
      <c r="J344" s="16" t="s">
        <v>31</v>
      </c>
      <c r="K344" s="20">
        <v>2018011000655</v>
      </c>
      <c r="L344" s="16" t="s">
        <v>528</v>
      </c>
      <c r="M344" s="16" t="s">
        <v>532</v>
      </c>
      <c r="N344" s="16" t="s">
        <v>551</v>
      </c>
      <c r="O344" s="16" t="s">
        <v>534</v>
      </c>
      <c r="P344" s="16" t="s">
        <v>535</v>
      </c>
      <c r="Q344" s="16" t="s">
        <v>1313</v>
      </c>
      <c r="R344" s="16" t="s">
        <v>33</v>
      </c>
      <c r="S344" s="16" t="s">
        <v>1318</v>
      </c>
      <c r="T344" s="16" t="s">
        <v>44</v>
      </c>
      <c r="U344" s="16" t="s">
        <v>75</v>
      </c>
      <c r="V344" s="21">
        <v>5207886</v>
      </c>
      <c r="W344" s="21">
        <v>41663088</v>
      </c>
      <c r="X344" s="16">
        <v>8</v>
      </c>
      <c r="Y344" s="22">
        <v>80111601</v>
      </c>
      <c r="Z344"/>
      <c r="AA344"/>
    </row>
    <row r="345" spans="1:27" x14ac:dyDescent="0.2">
      <c r="A345" s="14">
        <v>345</v>
      </c>
      <c r="B345" s="15" t="s">
        <v>1319</v>
      </c>
      <c r="C345" s="16" t="s">
        <v>27</v>
      </c>
      <c r="D345" s="16" t="s">
        <v>1320</v>
      </c>
      <c r="E345" s="16" t="s">
        <v>1321</v>
      </c>
      <c r="F345" s="17" t="s">
        <v>30</v>
      </c>
      <c r="G345" s="16" t="s">
        <v>30</v>
      </c>
      <c r="H345" s="16">
        <f>Tabla8[[#This Row],[Precio 2026]]/Tabla8[[#This Row],[HONORARIOS 2026]]</f>
        <v>8</v>
      </c>
      <c r="I345" s="16" t="s">
        <v>2399</v>
      </c>
      <c r="J345" s="16" t="s">
        <v>31</v>
      </c>
      <c r="K345" s="20">
        <v>2018011000655</v>
      </c>
      <c r="L345" s="16" t="s">
        <v>528</v>
      </c>
      <c r="M345" s="16" t="s">
        <v>532</v>
      </c>
      <c r="N345" s="16" t="s">
        <v>551</v>
      </c>
      <c r="O345" s="16" t="s">
        <v>534</v>
      </c>
      <c r="P345" s="16" t="s">
        <v>535</v>
      </c>
      <c r="Q345" s="16" t="s">
        <v>1313</v>
      </c>
      <c r="R345" s="16" t="s">
        <v>33</v>
      </c>
      <c r="S345" s="16" t="s">
        <v>1322</v>
      </c>
      <c r="T345" s="16" t="s">
        <v>44</v>
      </c>
      <c r="U345" s="16" t="s">
        <v>1323</v>
      </c>
      <c r="V345" s="21">
        <v>3158270</v>
      </c>
      <c r="W345" s="21">
        <v>25266160</v>
      </c>
      <c r="X345" s="16">
        <v>8</v>
      </c>
      <c r="Y345" s="22">
        <v>80111601</v>
      </c>
      <c r="Z345"/>
      <c r="AA345"/>
    </row>
    <row r="346" spans="1:27" x14ac:dyDescent="0.2">
      <c r="A346" s="14">
        <v>346</v>
      </c>
      <c r="B346" s="15" t="s">
        <v>1324</v>
      </c>
      <c r="C346" s="16" t="s">
        <v>27</v>
      </c>
      <c r="D346" s="16" t="s">
        <v>1325</v>
      </c>
      <c r="E346" s="16" t="s">
        <v>1326</v>
      </c>
      <c r="F346" s="17" t="s">
        <v>30</v>
      </c>
      <c r="G346" s="16" t="s">
        <v>30</v>
      </c>
      <c r="H346" s="16">
        <f>Tabla8[[#This Row],[Precio 2026]]/Tabla8[[#This Row],[HONORARIOS 2026]]</f>
        <v>8</v>
      </c>
      <c r="I346" s="16" t="s">
        <v>2399</v>
      </c>
      <c r="J346" s="16" t="s">
        <v>31</v>
      </c>
      <c r="K346" s="20">
        <v>2018011000655</v>
      </c>
      <c r="L346" s="16" t="s">
        <v>528</v>
      </c>
      <c r="M346" s="16" t="s">
        <v>532</v>
      </c>
      <c r="N346" s="16" t="s">
        <v>551</v>
      </c>
      <c r="O346" s="16" t="s">
        <v>534</v>
      </c>
      <c r="P346" s="16" t="s">
        <v>535</v>
      </c>
      <c r="Q346" s="16" t="s">
        <v>1313</v>
      </c>
      <c r="R346" s="16" t="s">
        <v>33</v>
      </c>
      <c r="S346" s="16" t="s">
        <v>1327</v>
      </c>
      <c r="T346" s="16" t="s">
        <v>50</v>
      </c>
      <c r="U346" s="16" t="s">
        <v>329</v>
      </c>
      <c r="V346" s="21">
        <v>4618314</v>
      </c>
      <c r="W346" s="21">
        <v>36946512</v>
      </c>
      <c r="X346" s="16">
        <v>8</v>
      </c>
      <c r="Y346" s="22">
        <v>80111605</v>
      </c>
      <c r="Z346"/>
      <c r="AA346"/>
    </row>
    <row r="347" spans="1:27" x14ac:dyDescent="0.2">
      <c r="A347" s="14">
        <v>347</v>
      </c>
      <c r="B347" s="15" t="s">
        <v>1328</v>
      </c>
      <c r="C347" s="16" t="s">
        <v>27</v>
      </c>
      <c r="D347" s="16" t="s">
        <v>1329</v>
      </c>
      <c r="E347" s="16" t="s">
        <v>1330</v>
      </c>
      <c r="F347" s="17" t="s">
        <v>30</v>
      </c>
      <c r="G347" s="16" t="s">
        <v>30</v>
      </c>
      <c r="H347" s="16">
        <f>Tabla8[[#This Row],[Precio 2026]]/Tabla8[[#This Row],[HONORARIOS 2026]]</f>
        <v>8</v>
      </c>
      <c r="I347" s="16" t="s">
        <v>2399</v>
      </c>
      <c r="J347" s="16" t="s">
        <v>31</v>
      </c>
      <c r="K347" s="20">
        <v>2018011000655</v>
      </c>
      <c r="L347" s="16" t="s">
        <v>528</v>
      </c>
      <c r="M347" s="16" t="s">
        <v>532</v>
      </c>
      <c r="N347" s="16" t="s">
        <v>551</v>
      </c>
      <c r="O347" s="16" t="s">
        <v>534</v>
      </c>
      <c r="P347" s="16" t="s">
        <v>535</v>
      </c>
      <c r="Q347" s="16" t="s">
        <v>1313</v>
      </c>
      <c r="R347" s="16" t="s">
        <v>33</v>
      </c>
      <c r="S347" s="16" t="s">
        <v>1331</v>
      </c>
      <c r="T347" s="16" t="s">
        <v>44</v>
      </c>
      <c r="U347" s="16" t="s">
        <v>113</v>
      </c>
      <c r="V347" s="21">
        <v>7970140</v>
      </c>
      <c r="W347" s="21">
        <v>63761120</v>
      </c>
      <c r="X347" s="16">
        <v>8</v>
      </c>
      <c r="Y347" s="22">
        <v>80111605</v>
      </c>
      <c r="Z347"/>
      <c r="AA347"/>
    </row>
    <row r="348" spans="1:27" x14ac:dyDescent="0.2">
      <c r="A348" s="14">
        <v>348</v>
      </c>
      <c r="B348" s="15" t="s">
        <v>1332</v>
      </c>
      <c r="C348" s="16" t="s">
        <v>27</v>
      </c>
      <c r="D348" s="16" t="s">
        <v>1333</v>
      </c>
      <c r="E348" s="16" t="s">
        <v>1334</v>
      </c>
      <c r="F348" s="17" t="s">
        <v>30</v>
      </c>
      <c r="G348" s="16" t="s">
        <v>30</v>
      </c>
      <c r="H348" s="16">
        <f>Tabla8[[#This Row],[Precio 2026]]/Tabla8[[#This Row],[HONORARIOS 2026]]</f>
        <v>8</v>
      </c>
      <c r="I348" s="16" t="s">
        <v>2399</v>
      </c>
      <c r="J348" s="16" t="s">
        <v>31</v>
      </c>
      <c r="K348" s="20">
        <v>2018011000655</v>
      </c>
      <c r="L348" s="16" t="s">
        <v>528</v>
      </c>
      <c r="M348" s="16" t="s">
        <v>532</v>
      </c>
      <c r="N348" s="16" t="s">
        <v>551</v>
      </c>
      <c r="O348" s="16" t="s">
        <v>534</v>
      </c>
      <c r="P348" s="16" t="s">
        <v>535</v>
      </c>
      <c r="Q348" s="16" t="s">
        <v>1313</v>
      </c>
      <c r="R348" s="16" t="s">
        <v>33</v>
      </c>
      <c r="S348" s="16" t="s">
        <v>1335</v>
      </c>
      <c r="T348" s="16" t="s">
        <v>44</v>
      </c>
      <c r="U348" s="16" t="s">
        <v>214</v>
      </c>
      <c r="V348" s="21">
        <v>12505519</v>
      </c>
      <c r="W348" s="21">
        <v>100044152</v>
      </c>
      <c r="X348" s="16">
        <v>8</v>
      </c>
      <c r="Y348" s="22">
        <v>80111605</v>
      </c>
      <c r="Z348"/>
      <c r="AA348"/>
    </row>
    <row r="349" spans="1:27" x14ac:dyDescent="0.2">
      <c r="A349" s="14">
        <v>349</v>
      </c>
      <c r="B349" s="15" t="s">
        <v>1336</v>
      </c>
      <c r="C349" s="16" t="s">
        <v>27</v>
      </c>
      <c r="D349" s="16" t="s">
        <v>1337</v>
      </c>
      <c r="E349" s="16" t="s">
        <v>1338</v>
      </c>
      <c r="F349" s="17" t="s">
        <v>30</v>
      </c>
      <c r="G349" s="16" t="s">
        <v>30</v>
      </c>
      <c r="H349" s="16">
        <f>Tabla8[[#This Row],[Precio 2026]]/Tabla8[[#This Row],[HONORARIOS 2026]]</f>
        <v>8</v>
      </c>
      <c r="I349" s="16" t="s">
        <v>2399</v>
      </c>
      <c r="J349" s="16" t="s">
        <v>31</v>
      </c>
      <c r="K349" s="20">
        <v>2018011000655</v>
      </c>
      <c r="L349" s="16" t="s">
        <v>528</v>
      </c>
      <c r="M349" s="16" t="s">
        <v>532</v>
      </c>
      <c r="N349" s="16" t="s">
        <v>551</v>
      </c>
      <c r="O349" s="16" t="s">
        <v>534</v>
      </c>
      <c r="P349" s="16" t="s">
        <v>535</v>
      </c>
      <c r="Q349" s="16" t="s">
        <v>1313</v>
      </c>
      <c r="R349" s="16" t="s">
        <v>33</v>
      </c>
      <c r="S349" s="16" t="s">
        <v>1339</v>
      </c>
      <c r="T349" s="16" t="s">
        <v>44</v>
      </c>
      <c r="U349" s="16" t="s">
        <v>57</v>
      </c>
      <c r="V349" s="21">
        <v>10940248</v>
      </c>
      <c r="W349" s="21">
        <v>87521984</v>
      </c>
      <c r="X349" s="16">
        <v>8</v>
      </c>
      <c r="Y349" s="22">
        <v>80111605</v>
      </c>
      <c r="Z349"/>
      <c r="AA349"/>
    </row>
    <row r="350" spans="1:27" x14ac:dyDescent="0.2">
      <c r="A350" s="14">
        <v>350</v>
      </c>
      <c r="B350" s="15" t="s">
        <v>1340</v>
      </c>
      <c r="C350" s="16" t="s">
        <v>27</v>
      </c>
      <c r="D350" s="16" t="s">
        <v>1341</v>
      </c>
      <c r="E350" s="16" t="s">
        <v>1326</v>
      </c>
      <c r="F350" s="17" t="s">
        <v>30</v>
      </c>
      <c r="G350" s="16" t="s">
        <v>30</v>
      </c>
      <c r="H350" s="16">
        <f>Tabla8[[#This Row],[Precio 2026]]/Tabla8[[#This Row],[HONORARIOS 2026]]</f>
        <v>8</v>
      </c>
      <c r="I350" s="16" t="s">
        <v>2399</v>
      </c>
      <c r="J350" s="16" t="s">
        <v>31</v>
      </c>
      <c r="K350" s="20">
        <v>2018011000655</v>
      </c>
      <c r="L350" s="16" t="s">
        <v>528</v>
      </c>
      <c r="M350" s="16" t="s">
        <v>532</v>
      </c>
      <c r="N350" s="16" t="s">
        <v>551</v>
      </c>
      <c r="O350" s="16" t="s">
        <v>534</v>
      </c>
      <c r="P350" s="16" t="s">
        <v>535</v>
      </c>
      <c r="Q350" s="16" t="s">
        <v>1313</v>
      </c>
      <c r="R350" s="16" t="s">
        <v>33</v>
      </c>
      <c r="S350" s="16" t="s">
        <v>1342</v>
      </c>
      <c r="T350" s="16" t="s">
        <v>50</v>
      </c>
      <c r="U350" s="16" t="s">
        <v>329</v>
      </c>
      <c r="V350" s="21">
        <v>4618314</v>
      </c>
      <c r="W350" s="21">
        <v>36946512</v>
      </c>
      <c r="X350" s="16">
        <v>8</v>
      </c>
      <c r="Y350" s="22">
        <v>80111605</v>
      </c>
      <c r="Z350"/>
      <c r="AA350"/>
    </row>
    <row r="351" spans="1:27" x14ac:dyDescent="0.2">
      <c r="A351" s="14">
        <v>351</v>
      </c>
      <c r="B351" s="15" t="s">
        <v>1343</v>
      </c>
      <c r="C351" s="16" t="s">
        <v>27</v>
      </c>
      <c r="D351" s="16" t="s">
        <v>1344</v>
      </c>
      <c r="E351" s="16" t="s">
        <v>1345</v>
      </c>
      <c r="F351" s="17" t="s">
        <v>30</v>
      </c>
      <c r="G351" s="16" t="s">
        <v>30</v>
      </c>
      <c r="H351" s="16">
        <f>Tabla8[[#This Row],[Precio 2026]]/Tabla8[[#This Row],[HONORARIOS 2026]]</f>
        <v>8</v>
      </c>
      <c r="I351" s="16" t="s">
        <v>2399</v>
      </c>
      <c r="J351" s="16" t="s">
        <v>31</v>
      </c>
      <c r="K351" s="20">
        <v>2018011000655</v>
      </c>
      <c r="L351" s="16" t="s">
        <v>528</v>
      </c>
      <c r="M351" s="16" t="s">
        <v>532</v>
      </c>
      <c r="N351" s="16" t="s">
        <v>551</v>
      </c>
      <c r="O351" s="16" t="s">
        <v>534</v>
      </c>
      <c r="P351" s="16" t="s">
        <v>535</v>
      </c>
      <c r="Q351" s="16" t="s">
        <v>1313</v>
      </c>
      <c r="R351" s="16" t="s">
        <v>33</v>
      </c>
      <c r="S351" s="16" t="s">
        <v>1346</v>
      </c>
      <c r="T351" s="16" t="s">
        <v>50</v>
      </c>
      <c r="U351" s="16" t="s">
        <v>75</v>
      </c>
      <c r="V351" s="21">
        <v>5207886</v>
      </c>
      <c r="W351" s="21">
        <v>41663088</v>
      </c>
      <c r="X351" s="16">
        <v>8</v>
      </c>
      <c r="Y351" s="22">
        <v>80111607</v>
      </c>
      <c r="Z351"/>
      <c r="AA351"/>
    </row>
    <row r="352" spans="1:27" x14ac:dyDescent="0.2">
      <c r="A352" s="14">
        <v>352</v>
      </c>
      <c r="B352" s="15" t="s">
        <v>1347</v>
      </c>
      <c r="C352" s="16" t="s">
        <v>27</v>
      </c>
      <c r="D352" s="16" t="s">
        <v>1348</v>
      </c>
      <c r="E352" s="16" t="s">
        <v>1349</v>
      </c>
      <c r="F352" s="17" t="s">
        <v>30</v>
      </c>
      <c r="G352" s="16" t="s">
        <v>30</v>
      </c>
      <c r="H352" s="16">
        <f>Tabla8[[#This Row],[Precio 2026]]/Tabla8[[#This Row],[HONORARIOS 2026]]</f>
        <v>8</v>
      </c>
      <c r="I352" s="16" t="s">
        <v>2399</v>
      </c>
      <c r="J352" s="16" t="s">
        <v>31</v>
      </c>
      <c r="K352" s="20">
        <v>2018011000655</v>
      </c>
      <c r="L352" s="16" t="s">
        <v>528</v>
      </c>
      <c r="M352" s="16" t="s">
        <v>532</v>
      </c>
      <c r="N352" s="16" t="s">
        <v>551</v>
      </c>
      <c r="O352" s="16" t="s">
        <v>534</v>
      </c>
      <c r="P352" s="16" t="s">
        <v>535</v>
      </c>
      <c r="Q352" s="16" t="s">
        <v>1313</v>
      </c>
      <c r="R352" s="16" t="s">
        <v>33</v>
      </c>
      <c r="S352" s="16" t="s">
        <v>1350</v>
      </c>
      <c r="T352" s="16" t="s">
        <v>50</v>
      </c>
      <c r="U352" s="16" t="s">
        <v>75</v>
      </c>
      <c r="V352" s="21">
        <v>5207886</v>
      </c>
      <c r="W352" s="21">
        <v>41663088</v>
      </c>
      <c r="X352" s="16">
        <v>8</v>
      </c>
      <c r="Y352" s="22">
        <v>80111607</v>
      </c>
      <c r="Z352"/>
      <c r="AA352"/>
    </row>
    <row r="353" spans="1:27" x14ac:dyDescent="0.2">
      <c r="A353" s="14">
        <v>353</v>
      </c>
      <c r="B353" s="15" t="s">
        <v>1351</v>
      </c>
      <c r="C353" s="16" t="s">
        <v>27</v>
      </c>
      <c r="D353" s="16" t="s">
        <v>1352</v>
      </c>
      <c r="E353" s="16" t="s">
        <v>1353</v>
      </c>
      <c r="F353" s="17" t="s">
        <v>30</v>
      </c>
      <c r="G353" s="16" t="s">
        <v>30</v>
      </c>
      <c r="H353" s="16">
        <f>Tabla8[[#This Row],[Precio 2026]]/Tabla8[[#This Row],[HONORARIOS 2026]]</f>
        <v>8</v>
      </c>
      <c r="I353" s="16" t="s">
        <v>2399</v>
      </c>
      <c r="J353" s="16" t="s">
        <v>31</v>
      </c>
      <c r="K353" s="20">
        <v>2018011000655</v>
      </c>
      <c r="L353" s="16" t="s">
        <v>528</v>
      </c>
      <c r="M353" s="16" t="s">
        <v>532</v>
      </c>
      <c r="N353" s="16" t="s">
        <v>551</v>
      </c>
      <c r="O353" s="16" t="s">
        <v>534</v>
      </c>
      <c r="P353" s="16" t="s">
        <v>535</v>
      </c>
      <c r="Q353" s="16" t="s">
        <v>1313</v>
      </c>
      <c r="R353" s="16" t="s">
        <v>33</v>
      </c>
      <c r="S353" s="16" t="s">
        <v>1354</v>
      </c>
      <c r="T353" s="16" t="s">
        <v>74</v>
      </c>
      <c r="U353" s="16" t="s">
        <v>108</v>
      </c>
      <c r="V353" s="21">
        <v>6026736</v>
      </c>
      <c r="W353" s="21">
        <v>48213888</v>
      </c>
      <c r="X353" s="16">
        <v>8</v>
      </c>
      <c r="Y353" s="22">
        <v>80111607</v>
      </c>
      <c r="Z353"/>
      <c r="AA353"/>
    </row>
    <row r="354" spans="1:27" x14ac:dyDescent="0.2">
      <c r="A354" s="14">
        <v>354</v>
      </c>
      <c r="B354" s="15" t="s">
        <v>1355</v>
      </c>
      <c r="C354" s="16" t="s">
        <v>27</v>
      </c>
      <c r="D354" s="16" t="s">
        <v>1356</v>
      </c>
      <c r="E354" s="16" t="s">
        <v>1357</v>
      </c>
      <c r="F354" s="17" t="s">
        <v>30</v>
      </c>
      <c r="G354" s="16" t="s">
        <v>30</v>
      </c>
      <c r="H354" s="16">
        <f>Tabla8[[#This Row],[Precio 2026]]/Tabla8[[#This Row],[HONORARIOS 2026]]</f>
        <v>8</v>
      </c>
      <c r="I354" s="16" t="s">
        <v>2399</v>
      </c>
      <c r="J354" s="16" t="s">
        <v>31</v>
      </c>
      <c r="K354" s="20">
        <v>2018011000655</v>
      </c>
      <c r="L354" s="16" t="s">
        <v>528</v>
      </c>
      <c r="M354" s="16" t="s">
        <v>532</v>
      </c>
      <c r="N354" s="16" t="s">
        <v>551</v>
      </c>
      <c r="O354" s="16" t="s">
        <v>534</v>
      </c>
      <c r="P354" s="16" t="s">
        <v>535</v>
      </c>
      <c r="Q354" s="16" t="s">
        <v>1313</v>
      </c>
      <c r="R354" s="16" t="s">
        <v>33</v>
      </c>
      <c r="S354" s="16" t="s">
        <v>1358</v>
      </c>
      <c r="T354" s="16" t="s">
        <v>50</v>
      </c>
      <c r="U354" s="16" t="s">
        <v>307</v>
      </c>
      <c r="V354" s="21">
        <v>3482842</v>
      </c>
      <c r="W354" s="21">
        <v>27862736</v>
      </c>
      <c r="X354" s="16">
        <v>8</v>
      </c>
      <c r="Y354" s="22">
        <v>80111607</v>
      </c>
      <c r="Z354"/>
      <c r="AA354"/>
    </row>
    <row r="355" spans="1:27" x14ac:dyDescent="0.2">
      <c r="A355" s="14">
        <v>355</v>
      </c>
      <c r="B355" s="15" t="s">
        <v>1359</v>
      </c>
      <c r="C355" s="16" t="s">
        <v>27</v>
      </c>
      <c r="D355" s="16" t="s">
        <v>1360</v>
      </c>
      <c r="E355" s="16" t="s">
        <v>1361</v>
      </c>
      <c r="F355" s="17" t="s">
        <v>30</v>
      </c>
      <c r="G355" s="16" t="s">
        <v>30</v>
      </c>
      <c r="H355" s="16">
        <f>Tabla8[[#This Row],[Precio 2026]]/Tabla8[[#This Row],[HONORARIOS 2026]]</f>
        <v>8</v>
      </c>
      <c r="I355" s="16" t="s">
        <v>2399</v>
      </c>
      <c r="J355" s="16" t="s">
        <v>31</v>
      </c>
      <c r="K355" s="20">
        <v>2018011000655</v>
      </c>
      <c r="L355" s="16" t="s">
        <v>528</v>
      </c>
      <c r="M355" s="16" t="s">
        <v>532</v>
      </c>
      <c r="N355" s="16" t="s">
        <v>551</v>
      </c>
      <c r="O355" s="16" t="s">
        <v>534</v>
      </c>
      <c r="P355" s="16" t="s">
        <v>535</v>
      </c>
      <c r="Q355" s="16" t="s">
        <v>1313</v>
      </c>
      <c r="R355" s="16" t="s">
        <v>33</v>
      </c>
      <c r="S355" s="16" t="s">
        <v>1362</v>
      </c>
      <c r="T355" s="16" t="s">
        <v>74</v>
      </c>
      <c r="U355" s="16" t="s">
        <v>75</v>
      </c>
      <c r="V355" s="21">
        <v>5207886</v>
      </c>
      <c r="W355" s="21">
        <v>41663088</v>
      </c>
      <c r="X355" s="16">
        <v>8</v>
      </c>
      <c r="Y355" s="22">
        <v>80111607</v>
      </c>
      <c r="Z355"/>
      <c r="AA355"/>
    </row>
    <row r="356" spans="1:27" x14ac:dyDescent="0.2">
      <c r="A356" s="14">
        <v>356</v>
      </c>
      <c r="B356" s="15" t="s">
        <v>1363</v>
      </c>
      <c r="C356" s="16" t="s">
        <v>27</v>
      </c>
      <c r="D356" s="16" t="s">
        <v>1364</v>
      </c>
      <c r="E356" s="16" t="s">
        <v>1365</v>
      </c>
      <c r="F356" s="17" t="s">
        <v>30</v>
      </c>
      <c r="G356" s="16" t="s">
        <v>30</v>
      </c>
      <c r="H356" s="16">
        <f>Tabla8[[#This Row],[Precio 2026]]/Tabla8[[#This Row],[HONORARIOS 2026]]</f>
        <v>8</v>
      </c>
      <c r="I356" s="16" t="s">
        <v>2399</v>
      </c>
      <c r="J356" s="16" t="s">
        <v>31</v>
      </c>
      <c r="K356" s="20">
        <v>2018011000655</v>
      </c>
      <c r="L356" s="16" t="s">
        <v>528</v>
      </c>
      <c r="M356" s="16" t="s">
        <v>532</v>
      </c>
      <c r="N356" s="16" t="s">
        <v>551</v>
      </c>
      <c r="O356" s="16" t="s">
        <v>534</v>
      </c>
      <c r="P356" s="16" t="s">
        <v>535</v>
      </c>
      <c r="Q356" s="16" t="s">
        <v>1313</v>
      </c>
      <c r="R356" s="16" t="s">
        <v>33</v>
      </c>
      <c r="S356" s="16" t="s">
        <v>1366</v>
      </c>
      <c r="T356" s="16" t="s">
        <v>50</v>
      </c>
      <c r="U356" s="16" t="s">
        <v>307</v>
      </c>
      <c r="V356" s="21">
        <v>3482842</v>
      </c>
      <c r="W356" s="21">
        <v>27862736</v>
      </c>
      <c r="X356" s="16">
        <v>8</v>
      </c>
      <c r="Y356" s="22">
        <v>80111607</v>
      </c>
      <c r="Z356"/>
      <c r="AA356"/>
    </row>
    <row r="357" spans="1:27" x14ac:dyDescent="0.2">
      <c r="A357" s="14">
        <v>357</v>
      </c>
      <c r="B357" s="15" t="s">
        <v>1367</v>
      </c>
      <c r="C357" s="16" t="s">
        <v>27</v>
      </c>
      <c r="D357" s="16" t="s">
        <v>1368</v>
      </c>
      <c r="E357" s="16" t="s">
        <v>1369</v>
      </c>
      <c r="F357" s="17" t="s">
        <v>30</v>
      </c>
      <c r="G357" s="16" t="s">
        <v>30</v>
      </c>
      <c r="H357" s="16">
        <f>Tabla8[[#This Row],[Precio 2026]]/Tabla8[[#This Row],[HONORARIOS 2026]]</f>
        <v>8</v>
      </c>
      <c r="I357" s="16" t="s">
        <v>2399</v>
      </c>
      <c r="J357" s="16" t="s">
        <v>31</v>
      </c>
      <c r="K357" s="20">
        <v>2018011000655</v>
      </c>
      <c r="L357" s="16" t="s">
        <v>528</v>
      </c>
      <c r="M357" s="16" t="s">
        <v>532</v>
      </c>
      <c r="N357" s="16" t="s">
        <v>551</v>
      </c>
      <c r="O357" s="16" t="s">
        <v>534</v>
      </c>
      <c r="P357" s="16" t="s">
        <v>535</v>
      </c>
      <c r="Q357" s="16" t="s">
        <v>1313</v>
      </c>
      <c r="R357" s="16" t="s">
        <v>33</v>
      </c>
      <c r="S357" s="16" t="s">
        <v>1370</v>
      </c>
      <c r="T357" s="16" t="s">
        <v>50</v>
      </c>
      <c r="U357" s="16" t="s">
        <v>98</v>
      </c>
      <c r="V357" s="21">
        <v>3220810</v>
      </c>
      <c r="W357" s="21">
        <v>25766480</v>
      </c>
      <c r="X357" s="16">
        <v>8</v>
      </c>
      <c r="Y357" s="22">
        <v>80111607</v>
      </c>
      <c r="Z357"/>
      <c r="AA357"/>
    </row>
    <row r="358" spans="1:27" x14ac:dyDescent="0.2">
      <c r="A358" s="14">
        <v>358</v>
      </c>
      <c r="B358" s="15" t="s">
        <v>1371</v>
      </c>
      <c r="C358" s="16" t="s">
        <v>27</v>
      </c>
      <c r="D358" s="16" t="s">
        <v>1372</v>
      </c>
      <c r="E358" s="16" t="s">
        <v>1373</v>
      </c>
      <c r="F358" s="17" t="s">
        <v>30</v>
      </c>
      <c r="G358" s="16" t="s">
        <v>30</v>
      </c>
      <c r="H358" s="16">
        <f>Tabla8[[#This Row],[Precio 2026]]/Tabla8[[#This Row],[HONORARIOS 2026]]</f>
        <v>8</v>
      </c>
      <c r="I358" s="16" t="s">
        <v>2399</v>
      </c>
      <c r="J358" s="16" t="s">
        <v>31</v>
      </c>
      <c r="K358" s="20">
        <v>2018011000655</v>
      </c>
      <c r="L358" s="16" t="s">
        <v>528</v>
      </c>
      <c r="M358" s="16" t="s">
        <v>532</v>
      </c>
      <c r="N358" s="16" t="s">
        <v>551</v>
      </c>
      <c r="O358" s="16" t="s">
        <v>534</v>
      </c>
      <c r="P358" s="16" t="s">
        <v>535</v>
      </c>
      <c r="Q358" s="16" t="s">
        <v>1313</v>
      </c>
      <c r="R358" s="16" t="s">
        <v>33</v>
      </c>
      <c r="S358" s="16" t="s">
        <v>1374</v>
      </c>
      <c r="T358" s="16" t="s">
        <v>50</v>
      </c>
      <c r="U358" s="16" t="s">
        <v>329</v>
      </c>
      <c r="V358" s="21">
        <v>4618314</v>
      </c>
      <c r="W358" s="21">
        <v>36946512</v>
      </c>
      <c r="X358" s="16">
        <v>8</v>
      </c>
      <c r="Y358" s="22">
        <v>80111614</v>
      </c>
      <c r="Z358"/>
      <c r="AA358"/>
    </row>
    <row r="359" spans="1:27" x14ac:dyDescent="0.2">
      <c r="A359" s="14">
        <v>359</v>
      </c>
      <c r="B359" s="15" t="s">
        <v>1375</v>
      </c>
      <c r="C359" s="16" t="s">
        <v>27</v>
      </c>
      <c r="D359" s="16" t="s">
        <v>1376</v>
      </c>
      <c r="E359" s="16" t="s">
        <v>1377</v>
      </c>
      <c r="F359" s="17" t="s">
        <v>30</v>
      </c>
      <c r="G359" s="16" t="s">
        <v>30</v>
      </c>
      <c r="H359" s="16">
        <f>Tabla8[[#This Row],[Precio 2026]]/Tabla8[[#This Row],[HONORARIOS 2026]]</f>
        <v>8</v>
      </c>
      <c r="I359" s="16" t="s">
        <v>2399</v>
      </c>
      <c r="J359" s="16" t="s">
        <v>31</v>
      </c>
      <c r="K359" s="20">
        <v>2018011000655</v>
      </c>
      <c r="L359" s="16" t="s">
        <v>528</v>
      </c>
      <c r="M359" s="16" t="s">
        <v>532</v>
      </c>
      <c r="N359" s="16" t="s">
        <v>551</v>
      </c>
      <c r="O359" s="16" t="s">
        <v>534</v>
      </c>
      <c r="P359" s="16" t="s">
        <v>535</v>
      </c>
      <c r="Q359" s="16" t="s">
        <v>1313</v>
      </c>
      <c r="R359" s="16" t="s">
        <v>33</v>
      </c>
      <c r="S359" s="16" t="s">
        <v>1378</v>
      </c>
      <c r="T359" s="16" t="s">
        <v>44</v>
      </c>
      <c r="U359" s="16" t="s">
        <v>307</v>
      </c>
      <c r="V359" s="21">
        <v>3482842</v>
      </c>
      <c r="W359" s="21">
        <v>27862736</v>
      </c>
      <c r="X359" s="16">
        <v>8</v>
      </c>
      <c r="Y359" s="22">
        <v>80111614</v>
      </c>
      <c r="Z359"/>
      <c r="AA359"/>
    </row>
    <row r="360" spans="1:27" x14ac:dyDescent="0.2">
      <c r="A360" s="14">
        <v>360</v>
      </c>
      <c r="B360" s="15" t="s">
        <v>1379</v>
      </c>
      <c r="C360" s="16" t="s">
        <v>27</v>
      </c>
      <c r="D360" s="16" t="s">
        <v>1380</v>
      </c>
      <c r="E360" s="16" t="s">
        <v>1381</v>
      </c>
      <c r="F360" s="17" t="s">
        <v>30</v>
      </c>
      <c r="G360" s="16" t="s">
        <v>30</v>
      </c>
      <c r="H360" s="16">
        <f>Tabla8[[#This Row],[Precio 2026]]/Tabla8[[#This Row],[HONORARIOS 2026]]</f>
        <v>8</v>
      </c>
      <c r="I360" s="16" t="s">
        <v>2399</v>
      </c>
      <c r="J360" s="16" t="s">
        <v>31</v>
      </c>
      <c r="K360" s="20">
        <v>2018011000655</v>
      </c>
      <c r="L360" s="16" t="s">
        <v>528</v>
      </c>
      <c r="M360" s="16" t="s">
        <v>532</v>
      </c>
      <c r="N360" s="16" t="s">
        <v>551</v>
      </c>
      <c r="O360" s="16" t="s">
        <v>534</v>
      </c>
      <c r="P360" s="16" t="s">
        <v>535</v>
      </c>
      <c r="Q360" s="16" t="s">
        <v>1313</v>
      </c>
      <c r="R360" s="16" t="s">
        <v>33</v>
      </c>
      <c r="S360" s="16" t="s">
        <v>1382</v>
      </c>
      <c r="T360" s="16" t="s">
        <v>44</v>
      </c>
      <c r="U360" s="16" t="s">
        <v>329</v>
      </c>
      <c r="V360" s="21">
        <v>4618314</v>
      </c>
      <c r="W360" s="21">
        <v>36946512</v>
      </c>
      <c r="X360" s="16">
        <v>8</v>
      </c>
      <c r="Y360" s="22">
        <v>80111614</v>
      </c>
      <c r="Z360"/>
      <c r="AA360"/>
    </row>
    <row r="361" spans="1:27" x14ac:dyDescent="0.2">
      <c r="A361" s="14">
        <v>361</v>
      </c>
      <c r="B361" s="15" t="s">
        <v>1383</v>
      </c>
      <c r="C361" s="16" t="s">
        <v>27</v>
      </c>
      <c r="D361" s="16" t="s">
        <v>1384</v>
      </c>
      <c r="E361" s="16" t="s">
        <v>1385</v>
      </c>
      <c r="F361" s="17" t="s">
        <v>30</v>
      </c>
      <c r="G361" s="16" t="s">
        <v>30</v>
      </c>
      <c r="H361" s="16">
        <f>Tabla8[[#This Row],[Precio 2026]]/Tabla8[[#This Row],[HONORARIOS 2026]]</f>
        <v>8</v>
      </c>
      <c r="I361" s="16" t="s">
        <v>2399</v>
      </c>
      <c r="J361" s="16" t="s">
        <v>31</v>
      </c>
      <c r="K361" s="20">
        <v>2018011000655</v>
      </c>
      <c r="L361" s="16" t="s">
        <v>528</v>
      </c>
      <c r="M361" s="16" t="s">
        <v>532</v>
      </c>
      <c r="N361" s="16" t="s">
        <v>551</v>
      </c>
      <c r="O361" s="16" t="s">
        <v>534</v>
      </c>
      <c r="P361" s="16" t="s">
        <v>535</v>
      </c>
      <c r="Q361" s="16" t="s">
        <v>1313</v>
      </c>
      <c r="R361" s="16" t="s">
        <v>33</v>
      </c>
      <c r="S361" s="16" t="s">
        <v>1386</v>
      </c>
      <c r="T361" s="16" t="s">
        <v>44</v>
      </c>
      <c r="U361" s="16" t="s">
        <v>307</v>
      </c>
      <c r="V361" s="21">
        <v>3482842</v>
      </c>
      <c r="W361" s="21">
        <v>27862736</v>
      </c>
      <c r="X361" s="16">
        <v>8</v>
      </c>
      <c r="Y361" s="22">
        <v>80111614</v>
      </c>
      <c r="Z361"/>
      <c r="AA361"/>
    </row>
    <row r="362" spans="1:27" x14ac:dyDescent="0.2">
      <c r="A362" s="14">
        <v>362</v>
      </c>
      <c r="B362" s="15" t="s">
        <v>1387</v>
      </c>
      <c r="C362" s="16" t="s">
        <v>27</v>
      </c>
      <c r="D362" s="16" t="s">
        <v>1388</v>
      </c>
      <c r="E362" s="16" t="s">
        <v>1389</v>
      </c>
      <c r="F362" s="17" t="s">
        <v>30</v>
      </c>
      <c r="G362" s="16" t="s">
        <v>30</v>
      </c>
      <c r="H362" s="16">
        <f>Tabla8[[#This Row],[Precio 2026]]/Tabla8[[#This Row],[HONORARIOS 2026]]</f>
        <v>8</v>
      </c>
      <c r="I362" s="16" t="s">
        <v>2399</v>
      </c>
      <c r="J362" s="16" t="s">
        <v>31</v>
      </c>
      <c r="K362" s="20">
        <v>2018011000655</v>
      </c>
      <c r="L362" s="16" t="s">
        <v>528</v>
      </c>
      <c r="M362" s="16" t="s">
        <v>532</v>
      </c>
      <c r="N362" s="16" t="s">
        <v>551</v>
      </c>
      <c r="O362" s="16" t="s">
        <v>534</v>
      </c>
      <c r="P362" s="16" t="s">
        <v>535</v>
      </c>
      <c r="Q362" s="16" t="s">
        <v>1313</v>
      </c>
      <c r="R362" s="16" t="s">
        <v>33</v>
      </c>
      <c r="S362" s="16" t="s">
        <v>1390</v>
      </c>
      <c r="T362" s="16" t="s">
        <v>44</v>
      </c>
      <c r="U362" s="16" t="s">
        <v>328</v>
      </c>
      <c r="V362" s="21">
        <v>3864972</v>
      </c>
      <c r="W362" s="21">
        <v>30919776</v>
      </c>
      <c r="X362" s="16">
        <v>8</v>
      </c>
      <c r="Y362" s="22">
        <v>80111614</v>
      </c>
      <c r="Z362"/>
      <c r="AA362"/>
    </row>
    <row r="363" spans="1:27" x14ac:dyDescent="0.2">
      <c r="A363" s="14">
        <v>363</v>
      </c>
      <c r="B363" s="15" t="s">
        <v>1391</v>
      </c>
      <c r="C363" s="16" t="s">
        <v>27</v>
      </c>
      <c r="D363" s="16" t="s">
        <v>1392</v>
      </c>
      <c r="E363" s="16" t="s">
        <v>1393</v>
      </c>
      <c r="F363" s="17" t="s">
        <v>30</v>
      </c>
      <c r="G363" s="16" t="s">
        <v>30</v>
      </c>
      <c r="H363" s="16">
        <f>Tabla8[[#This Row],[Precio 2026]]/Tabla8[[#This Row],[HONORARIOS 2026]]</f>
        <v>8</v>
      </c>
      <c r="I363" s="16" t="s">
        <v>2399</v>
      </c>
      <c r="J363" s="16" t="s">
        <v>31</v>
      </c>
      <c r="K363" s="20">
        <v>2018011000655</v>
      </c>
      <c r="L363" s="16" t="s">
        <v>528</v>
      </c>
      <c r="M363" s="16" t="s">
        <v>532</v>
      </c>
      <c r="N363" s="16" t="s">
        <v>551</v>
      </c>
      <c r="O363" s="16" t="s">
        <v>534</v>
      </c>
      <c r="P363" s="16" t="s">
        <v>535</v>
      </c>
      <c r="Q363" s="16" t="s">
        <v>1313</v>
      </c>
      <c r="R363" s="16" t="s">
        <v>33</v>
      </c>
      <c r="S363" s="16" t="s">
        <v>1394</v>
      </c>
      <c r="T363" s="16" t="s">
        <v>44</v>
      </c>
      <c r="U363" s="16" t="s">
        <v>87</v>
      </c>
      <c r="V363" s="21">
        <v>7358732</v>
      </c>
      <c r="W363" s="21">
        <v>58869856</v>
      </c>
      <c r="X363" s="16">
        <v>8</v>
      </c>
      <c r="Y363" s="22">
        <v>80111607</v>
      </c>
      <c r="Z363"/>
      <c r="AA363"/>
    </row>
    <row r="364" spans="1:27" x14ac:dyDescent="0.2">
      <c r="A364" s="14">
        <v>364</v>
      </c>
      <c r="B364" s="15" t="s">
        <v>1395</v>
      </c>
      <c r="C364" s="16" t="s">
        <v>27</v>
      </c>
      <c r="D364" s="16" t="s">
        <v>1396</v>
      </c>
      <c r="E364" s="16" t="s">
        <v>1381</v>
      </c>
      <c r="F364" s="17" t="s">
        <v>30</v>
      </c>
      <c r="G364" s="16" t="s">
        <v>30</v>
      </c>
      <c r="H364" s="16">
        <f>Tabla8[[#This Row],[Precio 2026]]/Tabla8[[#This Row],[HONORARIOS 2026]]</f>
        <v>8</v>
      </c>
      <c r="I364" s="16" t="s">
        <v>2399</v>
      </c>
      <c r="J364" s="16" t="s">
        <v>31</v>
      </c>
      <c r="K364" s="20">
        <v>2018011000655</v>
      </c>
      <c r="L364" s="16" t="s">
        <v>528</v>
      </c>
      <c r="M364" s="16" t="s">
        <v>532</v>
      </c>
      <c r="N364" s="16" t="s">
        <v>551</v>
      </c>
      <c r="O364" s="16" t="s">
        <v>534</v>
      </c>
      <c r="P364" s="16" t="s">
        <v>535</v>
      </c>
      <c r="Q364" s="16" t="s">
        <v>1313</v>
      </c>
      <c r="R364" s="16" t="s">
        <v>33</v>
      </c>
      <c r="S364" s="16" t="s">
        <v>1397</v>
      </c>
      <c r="T364" s="16" t="s">
        <v>50</v>
      </c>
      <c r="U364" s="16" t="s">
        <v>329</v>
      </c>
      <c r="V364" s="21">
        <v>4618314</v>
      </c>
      <c r="W364" s="21">
        <v>36946512</v>
      </c>
      <c r="X364" s="16">
        <v>8</v>
      </c>
      <c r="Y364" s="22">
        <v>80111614</v>
      </c>
      <c r="Z364"/>
      <c r="AA364"/>
    </row>
    <row r="365" spans="1:27" x14ac:dyDescent="0.2">
      <c r="A365" s="14">
        <v>365</v>
      </c>
      <c r="B365" s="15" t="s">
        <v>1398</v>
      </c>
      <c r="C365" s="16" t="s">
        <v>27</v>
      </c>
      <c r="D365" s="16" t="s">
        <v>1399</v>
      </c>
      <c r="E365" s="16" t="s">
        <v>1400</v>
      </c>
      <c r="F365" s="17" t="s">
        <v>30</v>
      </c>
      <c r="G365" s="16" t="s">
        <v>30</v>
      </c>
      <c r="H365" s="16">
        <f>Tabla8[[#This Row],[Precio 2026]]/Tabla8[[#This Row],[HONORARIOS 2026]]</f>
        <v>8</v>
      </c>
      <c r="I365" s="16" t="s">
        <v>2399</v>
      </c>
      <c r="J365" s="16" t="s">
        <v>31</v>
      </c>
      <c r="K365" s="20">
        <v>2018011000655</v>
      </c>
      <c r="L365" s="16" t="s">
        <v>528</v>
      </c>
      <c r="M365" s="16" t="s">
        <v>532</v>
      </c>
      <c r="N365" s="16" t="s">
        <v>551</v>
      </c>
      <c r="O365" s="16" t="s">
        <v>534</v>
      </c>
      <c r="P365" s="16" t="s">
        <v>535</v>
      </c>
      <c r="Q365" s="16" t="s">
        <v>1313</v>
      </c>
      <c r="R365" s="16" t="s">
        <v>33</v>
      </c>
      <c r="S365" s="16" t="s">
        <v>1401</v>
      </c>
      <c r="T365" s="16" t="s">
        <v>44</v>
      </c>
      <c r="U365" s="16" t="s">
        <v>57</v>
      </c>
      <c r="V365" s="21">
        <v>10940248</v>
      </c>
      <c r="W365" s="21">
        <v>87521984</v>
      </c>
      <c r="X365" s="16">
        <v>8</v>
      </c>
      <c r="Y365" s="22">
        <v>80111607</v>
      </c>
      <c r="Z365"/>
      <c r="AA365"/>
    </row>
    <row r="366" spans="1:27" x14ac:dyDescent="0.2">
      <c r="A366" s="14">
        <v>366</v>
      </c>
      <c r="B366" s="15" t="s">
        <v>1402</v>
      </c>
      <c r="C366" s="16" t="s">
        <v>27</v>
      </c>
      <c r="D366" s="16" t="s">
        <v>1403</v>
      </c>
      <c r="E366" s="16" t="s">
        <v>1404</v>
      </c>
      <c r="F366" s="17" t="s">
        <v>30</v>
      </c>
      <c r="G366" s="16" t="s">
        <v>30</v>
      </c>
      <c r="H366" s="16">
        <f>Tabla8[[#This Row],[Precio 2026]]/Tabla8[[#This Row],[HONORARIOS 2026]]</f>
        <v>8</v>
      </c>
      <c r="I366" s="16" t="s">
        <v>2399</v>
      </c>
      <c r="J366" s="16" t="s">
        <v>31</v>
      </c>
      <c r="K366" s="20">
        <v>2018011000655</v>
      </c>
      <c r="L366" s="16" t="s">
        <v>528</v>
      </c>
      <c r="M366" s="16" t="s">
        <v>532</v>
      </c>
      <c r="N366" s="16" t="s">
        <v>551</v>
      </c>
      <c r="O366" s="16" t="s">
        <v>534</v>
      </c>
      <c r="P366" s="16" t="s">
        <v>535</v>
      </c>
      <c r="Q366" s="16" t="s">
        <v>1313</v>
      </c>
      <c r="R366" s="16" t="s">
        <v>33</v>
      </c>
      <c r="S366" s="16" t="s">
        <v>1405</v>
      </c>
      <c r="T366" s="16" t="s">
        <v>44</v>
      </c>
      <c r="U366" s="16" t="s">
        <v>329</v>
      </c>
      <c r="V366" s="21">
        <v>4618314</v>
      </c>
      <c r="W366" s="21">
        <v>36946512</v>
      </c>
      <c r="X366" s="16">
        <v>8</v>
      </c>
      <c r="Y366" s="22">
        <v>80111601</v>
      </c>
      <c r="Z366"/>
      <c r="AA366"/>
    </row>
    <row r="367" spans="1:27" x14ac:dyDescent="0.2">
      <c r="A367" s="14">
        <v>367</v>
      </c>
      <c r="B367" s="15" t="s">
        <v>1406</v>
      </c>
      <c r="C367" s="16" t="s">
        <v>27</v>
      </c>
      <c r="D367" s="16" t="s">
        <v>1407</v>
      </c>
      <c r="E367" s="16" t="s">
        <v>1408</v>
      </c>
      <c r="F367" s="17" t="s">
        <v>30</v>
      </c>
      <c r="G367" s="16" t="s">
        <v>30</v>
      </c>
      <c r="H367" s="16">
        <f>Tabla8[[#This Row],[Precio 2026]]/Tabla8[[#This Row],[HONORARIOS 2026]]</f>
        <v>8</v>
      </c>
      <c r="I367" s="16" t="s">
        <v>2399</v>
      </c>
      <c r="J367" s="16" t="s">
        <v>31</v>
      </c>
      <c r="K367" s="20">
        <v>2018011000655</v>
      </c>
      <c r="L367" s="16" t="s">
        <v>528</v>
      </c>
      <c r="M367" s="16" t="s">
        <v>532</v>
      </c>
      <c r="N367" s="16" t="s">
        <v>551</v>
      </c>
      <c r="O367" s="16" t="s">
        <v>534</v>
      </c>
      <c r="P367" s="16" t="s">
        <v>535</v>
      </c>
      <c r="Q367" s="16" t="s">
        <v>1313</v>
      </c>
      <c r="R367" s="16" t="s">
        <v>33</v>
      </c>
      <c r="S367" s="16" t="s">
        <v>1409</v>
      </c>
      <c r="T367" s="16" t="s">
        <v>44</v>
      </c>
      <c r="U367" s="16" t="s">
        <v>1323</v>
      </c>
      <c r="V367" s="21">
        <v>3158270</v>
      </c>
      <c r="W367" s="21">
        <v>25266160</v>
      </c>
      <c r="X367" s="16">
        <v>8</v>
      </c>
      <c r="Y367" s="22">
        <v>80111601</v>
      </c>
      <c r="Z367"/>
      <c r="AA367"/>
    </row>
    <row r="368" spans="1:27" x14ac:dyDescent="0.2">
      <c r="A368" s="14">
        <v>368</v>
      </c>
      <c r="B368" s="15" t="s">
        <v>1410</v>
      </c>
      <c r="C368" s="16" t="s">
        <v>27</v>
      </c>
      <c r="D368" s="16" t="s">
        <v>1411</v>
      </c>
      <c r="E368" s="16" t="s">
        <v>1412</v>
      </c>
      <c r="F368" s="17" t="s">
        <v>30</v>
      </c>
      <c r="G368" s="16" t="s">
        <v>30</v>
      </c>
      <c r="H368" s="16">
        <f>Tabla8[[#This Row],[Precio 2026]]/Tabla8[[#This Row],[HONORARIOS 2026]]</f>
        <v>8</v>
      </c>
      <c r="I368" s="16" t="s">
        <v>2399</v>
      </c>
      <c r="J368" s="16" t="s">
        <v>31</v>
      </c>
      <c r="K368" s="20">
        <v>2018011000655</v>
      </c>
      <c r="L368" s="16" t="s">
        <v>528</v>
      </c>
      <c r="M368" s="16" t="s">
        <v>532</v>
      </c>
      <c r="N368" s="16" t="s">
        <v>551</v>
      </c>
      <c r="O368" s="16" t="s">
        <v>534</v>
      </c>
      <c r="P368" s="16" t="s">
        <v>535</v>
      </c>
      <c r="Q368" s="16" t="s">
        <v>1313</v>
      </c>
      <c r="R368" s="16" t="s">
        <v>33</v>
      </c>
      <c r="S368" s="16" t="s">
        <v>1413</v>
      </c>
      <c r="T368" s="16" t="s">
        <v>50</v>
      </c>
      <c r="U368" s="16" t="s">
        <v>98</v>
      </c>
      <c r="V368" s="21">
        <v>3220810</v>
      </c>
      <c r="W368" s="21">
        <v>25766480</v>
      </c>
      <c r="X368" s="16">
        <v>8</v>
      </c>
      <c r="Y368" s="22">
        <v>80111601</v>
      </c>
      <c r="Z368"/>
      <c r="AA368"/>
    </row>
    <row r="369" spans="1:27" x14ac:dyDescent="0.2">
      <c r="A369" s="14">
        <v>369</v>
      </c>
      <c r="B369" s="15" t="s">
        <v>1414</v>
      </c>
      <c r="C369" s="16" t="s">
        <v>27</v>
      </c>
      <c r="D369" s="16" t="s">
        <v>1415</v>
      </c>
      <c r="E369" s="16" t="s">
        <v>1416</v>
      </c>
      <c r="F369" s="17" t="s">
        <v>30</v>
      </c>
      <c r="G369" s="16" t="s">
        <v>30</v>
      </c>
      <c r="H369" s="16">
        <f>Tabla8[[#This Row],[Precio 2026]]/Tabla8[[#This Row],[HONORARIOS 2026]]</f>
        <v>7</v>
      </c>
      <c r="I369" s="16" t="s">
        <v>2399</v>
      </c>
      <c r="J369" s="16" t="s">
        <v>31</v>
      </c>
      <c r="K369" s="20">
        <v>2018011000655</v>
      </c>
      <c r="L369" s="16" t="s">
        <v>528</v>
      </c>
      <c r="M369" s="16" t="s">
        <v>532</v>
      </c>
      <c r="N369" s="16" t="s">
        <v>551</v>
      </c>
      <c r="O369" s="16" t="s">
        <v>534</v>
      </c>
      <c r="P369" s="16" t="s">
        <v>535</v>
      </c>
      <c r="Q369" s="16" t="s">
        <v>1313</v>
      </c>
      <c r="R369" s="16" t="s">
        <v>33</v>
      </c>
      <c r="S369" s="16" t="s">
        <v>1417</v>
      </c>
      <c r="T369" s="16" t="s">
        <v>50</v>
      </c>
      <c r="U369" s="16" t="s">
        <v>267</v>
      </c>
      <c r="V369" s="21">
        <v>2150000</v>
      </c>
      <c r="W369" s="21">
        <f>V369*X369</f>
        <v>15050000</v>
      </c>
      <c r="X369" s="16">
        <v>7</v>
      </c>
      <c r="Y369" s="22">
        <v>80111601</v>
      </c>
      <c r="Z369"/>
      <c r="AA369"/>
    </row>
    <row r="370" spans="1:27" x14ac:dyDescent="0.2">
      <c r="A370" s="14">
        <v>370</v>
      </c>
      <c r="B370" s="15" t="s">
        <v>1418</v>
      </c>
      <c r="C370" s="16" t="s">
        <v>27</v>
      </c>
      <c r="D370" s="16" t="s">
        <v>1419</v>
      </c>
      <c r="E370" s="16" t="s">
        <v>1373</v>
      </c>
      <c r="F370" s="17" t="s">
        <v>30</v>
      </c>
      <c r="G370" s="16" t="s">
        <v>30</v>
      </c>
      <c r="H370" s="16">
        <f>Tabla8[[#This Row],[Precio 2026]]/Tabla8[[#This Row],[HONORARIOS 2026]]</f>
        <v>8</v>
      </c>
      <c r="I370" s="16" t="s">
        <v>2399</v>
      </c>
      <c r="J370" s="16" t="s">
        <v>31</v>
      </c>
      <c r="K370" s="20">
        <v>2018011000655</v>
      </c>
      <c r="L370" s="16" t="s">
        <v>528</v>
      </c>
      <c r="M370" s="16" t="s">
        <v>532</v>
      </c>
      <c r="N370" s="16" t="s">
        <v>551</v>
      </c>
      <c r="O370" s="16" t="s">
        <v>534</v>
      </c>
      <c r="P370" s="16" t="s">
        <v>535</v>
      </c>
      <c r="Q370" s="16" t="s">
        <v>1313</v>
      </c>
      <c r="R370" s="16" t="s">
        <v>33</v>
      </c>
      <c r="S370" s="16" t="s">
        <v>1420</v>
      </c>
      <c r="T370" s="16" t="s">
        <v>50</v>
      </c>
      <c r="U370" s="16" t="s">
        <v>329</v>
      </c>
      <c r="V370" s="21">
        <v>4618314</v>
      </c>
      <c r="W370" s="21">
        <v>36946512</v>
      </c>
      <c r="X370" s="16">
        <v>8</v>
      </c>
      <c r="Y370" s="22">
        <v>80111614</v>
      </c>
      <c r="Z370"/>
      <c r="AA370"/>
    </row>
    <row r="371" spans="1:27" x14ac:dyDescent="0.2">
      <c r="A371" s="14">
        <v>371</v>
      </c>
      <c r="B371" s="15" t="s">
        <v>1421</v>
      </c>
      <c r="C371" s="16" t="s">
        <v>27</v>
      </c>
      <c r="D371" s="16" t="s">
        <v>1422</v>
      </c>
      <c r="E371" s="16" t="s">
        <v>1423</v>
      </c>
      <c r="F371" s="17" t="s">
        <v>30</v>
      </c>
      <c r="G371" s="16" t="s">
        <v>30</v>
      </c>
      <c r="H371" s="16">
        <f>Tabla8[[#This Row],[Precio 2026]]/Tabla8[[#This Row],[HONORARIOS 2026]]</f>
        <v>8</v>
      </c>
      <c r="I371" s="16" t="s">
        <v>2399</v>
      </c>
      <c r="J371" s="16" t="s">
        <v>31</v>
      </c>
      <c r="K371" s="20">
        <v>2018011000655</v>
      </c>
      <c r="L371" s="16" t="s">
        <v>528</v>
      </c>
      <c r="M371" s="16" t="s">
        <v>532</v>
      </c>
      <c r="N371" s="16" t="s">
        <v>1103</v>
      </c>
      <c r="O371" s="16" t="s">
        <v>534</v>
      </c>
      <c r="P371" s="16" t="s">
        <v>535</v>
      </c>
      <c r="Q371" s="16" t="s">
        <v>523</v>
      </c>
      <c r="R371" s="16" t="s">
        <v>33</v>
      </c>
      <c r="S371" s="16" t="s">
        <v>1424</v>
      </c>
      <c r="T371" s="16" t="s">
        <v>50</v>
      </c>
      <c r="U371" s="16" t="s">
        <v>108</v>
      </c>
      <c r="V371" s="21">
        <v>6026736</v>
      </c>
      <c r="W371" s="21">
        <v>48213888</v>
      </c>
      <c r="X371" s="16">
        <v>8</v>
      </c>
      <c r="Y371" s="22">
        <v>80111607</v>
      </c>
      <c r="Z371"/>
      <c r="AA371"/>
    </row>
    <row r="372" spans="1:27" x14ac:dyDescent="0.2">
      <c r="A372" s="14">
        <v>372</v>
      </c>
      <c r="B372" s="15" t="s">
        <v>1425</v>
      </c>
      <c r="C372" s="16" t="s">
        <v>27</v>
      </c>
      <c r="D372" s="16" t="s">
        <v>1426</v>
      </c>
      <c r="E372" s="16" t="s">
        <v>1423</v>
      </c>
      <c r="F372" s="17" t="s">
        <v>30</v>
      </c>
      <c r="G372" s="16" t="s">
        <v>30</v>
      </c>
      <c r="H372" s="16">
        <f>Tabla8[[#This Row],[Precio 2026]]/Tabla8[[#This Row],[HONORARIOS 2026]]</f>
        <v>8</v>
      </c>
      <c r="I372" s="16" t="s">
        <v>2399</v>
      </c>
      <c r="J372" s="16" t="s">
        <v>31</v>
      </c>
      <c r="K372" s="20">
        <v>2018011000655</v>
      </c>
      <c r="L372" s="16" t="s">
        <v>528</v>
      </c>
      <c r="M372" s="16" t="s">
        <v>532</v>
      </c>
      <c r="N372" s="16" t="s">
        <v>1103</v>
      </c>
      <c r="O372" s="16" t="s">
        <v>534</v>
      </c>
      <c r="P372" s="16" t="s">
        <v>535</v>
      </c>
      <c r="Q372" s="16" t="s">
        <v>523</v>
      </c>
      <c r="R372" s="16" t="s">
        <v>33</v>
      </c>
      <c r="S372" s="16" t="s">
        <v>1427</v>
      </c>
      <c r="T372" s="16" t="s">
        <v>44</v>
      </c>
      <c r="U372" s="16" t="s">
        <v>108</v>
      </c>
      <c r="V372" s="21">
        <v>6026736</v>
      </c>
      <c r="W372" s="21">
        <v>48213888</v>
      </c>
      <c r="X372" s="16">
        <v>8</v>
      </c>
      <c r="Y372" s="22">
        <v>80111607</v>
      </c>
      <c r="Z372"/>
      <c r="AA372"/>
    </row>
    <row r="373" spans="1:27" x14ac:dyDescent="0.2">
      <c r="A373" s="14">
        <v>374</v>
      </c>
      <c r="B373" s="15" t="s">
        <v>1428</v>
      </c>
      <c r="C373" s="16" t="s">
        <v>27</v>
      </c>
      <c r="D373" s="16" t="s">
        <v>1429</v>
      </c>
      <c r="E373" s="16" t="s">
        <v>1430</v>
      </c>
      <c r="F373" s="17" t="s">
        <v>30</v>
      </c>
      <c r="G373" s="16" t="s">
        <v>30</v>
      </c>
      <c r="H373" s="16">
        <f>Tabla8[[#This Row],[Precio 2026]]/Tabla8[[#This Row],[HONORARIOS 2026]]</f>
        <v>8</v>
      </c>
      <c r="I373" s="16" t="s">
        <v>2399</v>
      </c>
      <c r="J373" s="16" t="s">
        <v>31</v>
      </c>
      <c r="K373" s="20">
        <v>2018011000655</v>
      </c>
      <c r="L373" s="16" t="s">
        <v>528</v>
      </c>
      <c r="M373" s="16" t="s">
        <v>532</v>
      </c>
      <c r="N373" s="16" t="s">
        <v>533</v>
      </c>
      <c r="O373" s="16" t="s">
        <v>534</v>
      </c>
      <c r="P373" s="16" t="s">
        <v>535</v>
      </c>
      <c r="Q373" s="16" t="s">
        <v>1431</v>
      </c>
      <c r="R373" s="16" t="s">
        <v>33</v>
      </c>
      <c r="S373" s="16" t="s">
        <v>1432</v>
      </c>
      <c r="T373" s="16" t="s">
        <v>50</v>
      </c>
      <c r="U373" s="16" t="s">
        <v>98</v>
      </c>
      <c r="V373" s="21">
        <v>3220810</v>
      </c>
      <c r="W373" s="21">
        <v>25766480</v>
      </c>
      <c r="X373" s="16">
        <v>8</v>
      </c>
      <c r="Y373" s="22">
        <v>80111601</v>
      </c>
      <c r="Z373"/>
      <c r="AA373"/>
    </row>
    <row r="374" spans="1:27" x14ac:dyDescent="0.2">
      <c r="A374" s="14">
        <v>375</v>
      </c>
      <c r="B374" s="15" t="s">
        <v>1433</v>
      </c>
      <c r="C374" s="16" t="s">
        <v>27</v>
      </c>
      <c r="D374" s="16" t="s">
        <v>1434</v>
      </c>
      <c r="E374" s="16" t="s">
        <v>1435</v>
      </c>
      <c r="F374" s="17" t="s">
        <v>30</v>
      </c>
      <c r="G374" s="16" t="s">
        <v>30</v>
      </c>
      <c r="H374" s="16">
        <f>Tabla8[[#This Row],[Precio 2026]]/Tabla8[[#This Row],[HONORARIOS 2026]]</f>
        <v>8</v>
      </c>
      <c r="I374" s="16" t="s">
        <v>2399</v>
      </c>
      <c r="J374" s="16" t="s">
        <v>31</v>
      </c>
      <c r="K374" s="20">
        <v>2018011000655</v>
      </c>
      <c r="L374" s="16" t="s">
        <v>528</v>
      </c>
      <c r="M374" s="16" t="s">
        <v>532</v>
      </c>
      <c r="N374" s="16" t="s">
        <v>533</v>
      </c>
      <c r="O374" s="16" t="s">
        <v>534</v>
      </c>
      <c r="P374" s="16" t="s">
        <v>535</v>
      </c>
      <c r="Q374" s="16" t="s">
        <v>1431</v>
      </c>
      <c r="R374" s="16" t="s">
        <v>33</v>
      </c>
      <c r="S374" s="16" t="s">
        <v>1436</v>
      </c>
      <c r="T374" s="16" t="s">
        <v>50</v>
      </c>
      <c r="U374" s="16" t="s">
        <v>180</v>
      </c>
      <c r="V374" s="21">
        <v>3158270</v>
      </c>
      <c r="W374" s="21">
        <v>25266160</v>
      </c>
      <c r="X374" s="16">
        <v>8</v>
      </c>
      <c r="Y374" s="22">
        <v>80111601</v>
      </c>
      <c r="Z374"/>
      <c r="AA374"/>
    </row>
    <row r="375" spans="1:27" x14ac:dyDescent="0.2">
      <c r="A375" s="14">
        <v>376</v>
      </c>
      <c r="B375" s="15" t="s">
        <v>1437</v>
      </c>
      <c r="C375" s="16" t="s">
        <v>27</v>
      </c>
      <c r="D375" s="16" t="s">
        <v>1438</v>
      </c>
      <c r="E375" s="16" t="s">
        <v>1439</v>
      </c>
      <c r="F375" s="17" t="s">
        <v>30</v>
      </c>
      <c r="G375" s="16" t="s">
        <v>30</v>
      </c>
      <c r="H375" s="16">
        <f>Tabla8[[#This Row],[Precio 2026]]/Tabla8[[#This Row],[HONORARIOS 2026]]</f>
        <v>8</v>
      </c>
      <c r="I375" s="16" t="s">
        <v>2399</v>
      </c>
      <c r="J375" s="16" t="s">
        <v>31</v>
      </c>
      <c r="K375" s="20">
        <v>2018011000655</v>
      </c>
      <c r="L375" s="16" t="s">
        <v>528</v>
      </c>
      <c r="M375" s="16" t="s">
        <v>532</v>
      </c>
      <c r="N375" s="16" t="s">
        <v>533</v>
      </c>
      <c r="O375" s="16" t="s">
        <v>534</v>
      </c>
      <c r="P375" s="16" t="s">
        <v>535</v>
      </c>
      <c r="Q375" s="16" t="s">
        <v>1431</v>
      </c>
      <c r="R375" s="16" t="s">
        <v>33</v>
      </c>
      <c r="S375" s="16" t="s">
        <v>1440</v>
      </c>
      <c r="T375" s="16" t="s">
        <v>74</v>
      </c>
      <c r="U375" s="16" t="s">
        <v>161</v>
      </c>
      <c r="V375" s="21">
        <v>2434714</v>
      </c>
      <c r="W375" s="21">
        <v>19477712</v>
      </c>
      <c r="X375" s="16">
        <v>8</v>
      </c>
      <c r="Y375" s="22">
        <v>80111601</v>
      </c>
      <c r="Z375"/>
      <c r="AA375"/>
    </row>
    <row r="376" spans="1:27" x14ac:dyDescent="0.2">
      <c r="A376" s="14">
        <v>377</v>
      </c>
      <c r="B376" s="15" t="s">
        <v>1441</v>
      </c>
      <c r="C376" s="16" t="s">
        <v>27</v>
      </c>
      <c r="D376" s="16" t="s">
        <v>1442</v>
      </c>
      <c r="E376" s="16" t="s">
        <v>1443</v>
      </c>
      <c r="F376" s="17" t="s">
        <v>30</v>
      </c>
      <c r="G376" s="16" t="s">
        <v>30</v>
      </c>
      <c r="H376" s="16">
        <f>Tabla8[[#This Row],[Precio 2026]]/Tabla8[[#This Row],[HONORARIOS 2026]]</f>
        <v>8</v>
      </c>
      <c r="I376" s="16" t="s">
        <v>2399</v>
      </c>
      <c r="J376" s="16" t="s">
        <v>31</v>
      </c>
      <c r="K376" s="20">
        <v>2018011000655</v>
      </c>
      <c r="L376" s="16" t="s">
        <v>528</v>
      </c>
      <c r="M376" s="16" t="s">
        <v>532</v>
      </c>
      <c r="N376" s="16" t="s">
        <v>551</v>
      </c>
      <c r="O376" s="16" t="s">
        <v>534</v>
      </c>
      <c r="P376" s="16" t="s">
        <v>535</v>
      </c>
      <c r="Q376" s="16" t="s">
        <v>387</v>
      </c>
      <c r="R376" s="16" t="s">
        <v>33</v>
      </c>
      <c r="S376" s="16" t="s">
        <v>1444</v>
      </c>
      <c r="T376" s="16" t="s">
        <v>93</v>
      </c>
      <c r="U376" s="16" t="s">
        <v>519</v>
      </c>
      <c r="V376" s="21">
        <v>3864972</v>
      </c>
      <c r="W376" s="21">
        <f>V376*X376</f>
        <v>30919776</v>
      </c>
      <c r="X376" s="16">
        <v>8</v>
      </c>
      <c r="Y376" s="22"/>
      <c r="Z376"/>
      <c r="AA376"/>
    </row>
    <row r="377" spans="1:27" x14ac:dyDescent="0.2">
      <c r="A377" s="14">
        <v>378</v>
      </c>
      <c r="B377" s="15" t="s">
        <v>1445</v>
      </c>
      <c r="C377" s="16" t="s">
        <v>27</v>
      </c>
      <c r="D377" s="16" t="s">
        <v>1446</v>
      </c>
      <c r="E377" s="16" t="s">
        <v>1447</v>
      </c>
      <c r="F377" s="17" t="s">
        <v>30</v>
      </c>
      <c r="G377" s="16" t="s">
        <v>30</v>
      </c>
      <c r="H377" s="16">
        <f>Tabla8[[#This Row],[Precio 2026]]/Tabla8[[#This Row],[HONORARIOS 2026]]</f>
        <v>8</v>
      </c>
      <c r="I377" s="16" t="s">
        <v>2399</v>
      </c>
      <c r="J377" s="16" t="s">
        <v>31</v>
      </c>
      <c r="K377" s="20">
        <v>2018011000655</v>
      </c>
      <c r="L377" s="16" t="s">
        <v>528</v>
      </c>
      <c r="M377" s="16" t="s">
        <v>532</v>
      </c>
      <c r="N377" s="16" t="s">
        <v>551</v>
      </c>
      <c r="O377" s="16" t="s">
        <v>534</v>
      </c>
      <c r="P377" s="16" t="s">
        <v>535</v>
      </c>
      <c r="Q377" s="16" t="s">
        <v>387</v>
      </c>
      <c r="R377" s="16" t="s">
        <v>33</v>
      </c>
      <c r="S377" s="16" t="s">
        <v>1448</v>
      </c>
      <c r="T377" s="16" t="s">
        <v>74</v>
      </c>
      <c r="U377" s="16" t="s">
        <v>51</v>
      </c>
      <c r="V377" s="21">
        <v>10940248</v>
      </c>
      <c r="W377" s="21">
        <v>87521984</v>
      </c>
      <c r="X377" s="16">
        <v>8</v>
      </c>
      <c r="Y377" s="22"/>
      <c r="Z377"/>
      <c r="AA377"/>
    </row>
    <row r="378" spans="1:27" x14ac:dyDescent="0.2">
      <c r="A378" s="14">
        <v>379</v>
      </c>
      <c r="B378" s="15" t="s">
        <v>1449</v>
      </c>
      <c r="C378" s="16" t="s">
        <v>27</v>
      </c>
      <c r="D378" s="16" t="s">
        <v>1450</v>
      </c>
      <c r="E378" s="16" t="s">
        <v>1451</v>
      </c>
      <c r="F378" s="17" t="s">
        <v>30</v>
      </c>
      <c r="G378" s="16" t="s">
        <v>30</v>
      </c>
      <c r="H378" s="16">
        <f>Tabla8[[#This Row],[Precio 2026]]/Tabla8[[#This Row],[HONORARIOS 2026]]</f>
        <v>8</v>
      </c>
      <c r="I378" s="16" t="s">
        <v>2399</v>
      </c>
      <c r="J378" s="16" t="s">
        <v>31</v>
      </c>
      <c r="K378" s="20">
        <v>2018011000655</v>
      </c>
      <c r="L378" s="16" t="s">
        <v>528</v>
      </c>
      <c r="M378" s="16" t="s">
        <v>532</v>
      </c>
      <c r="N378" s="16" t="s">
        <v>551</v>
      </c>
      <c r="O378" s="16" t="s">
        <v>534</v>
      </c>
      <c r="P378" s="16" t="s">
        <v>535</v>
      </c>
      <c r="Q378" s="16" t="s">
        <v>1163</v>
      </c>
      <c r="R378" s="16" t="s">
        <v>33</v>
      </c>
      <c r="S378" s="16" t="s">
        <v>1452</v>
      </c>
      <c r="T378" s="16" t="s">
        <v>44</v>
      </c>
      <c r="U378" s="16" t="s">
        <v>146</v>
      </c>
      <c r="V378" s="21">
        <v>5207886</v>
      </c>
      <c r="W378" s="21">
        <v>41663088</v>
      </c>
      <c r="X378" s="16">
        <v>8</v>
      </c>
      <c r="Y378" s="22">
        <v>80111607</v>
      </c>
      <c r="Z378"/>
      <c r="AA378"/>
    </row>
    <row r="379" spans="1:27" x14ac:dyDescent="0.2">
      <c r="A379" s="14">
        <v>380</v>
      </c>
      <c r="B379" s="15" t="s">
        <v>1453</v>
      </c>
      <c r="C379" s="16" t="s">
        <v>27</v>
      </c>
      <c r="D379" s="16" t="s">
        <v>1454</v>
      </c>
      <c r="E379" s="16" t="s">
        <v>1451</v>
      </c>
      <c r="F379" s="17" t="s">
        <v>30</v>
      </c>
      <c r="G379" s="16" t="s">
        <v>30</v>
      </c>
      <c r="H379" s="16">
        <f>Tabla8[[#This Row],[Precio 2026]]/Tabla8[[#This Row],[HONORARIOS 2026]]</f>
        <v>8</v>
      </c>
      <c r="I379" s="16" t="s">
        <v>2399</v>
      </c>
      <c r="J379" s="16" t="s">
        <v>31</v>
      </c>
      <c r="K379" s="20">
        <v>2018011000655</v>
      </c>
      <c r="L379" s="16" t="s">
        <v>528</v>
      </c>
      <c r="M379" s="16" t="s">
        <v>532</v>
      </c>
      <c r="N379" s="16" t="s">
        <v>551</v>
      </c>
      <c r="O379" s="16" t="s">
        <v>534</v>
      </c>
      <c r="P379" s="16" t="s">
        <v>535</v>
      </c>
      <c r="Q379" s="16" t="s">
        <v>1163</v>
      </c>
      <c r="R379" s="16" t="s">
        <v>33</v>
      </c>
      <c r="S379" s="16" t="s">
        <v>1455</v>
      </c>
      <c r="T379" s="16" t="s">
        <v>44</v>
      </c>
      <c r="U379" s="16" t="s">
        <v>146</v>
      </c>
      <c r="V379" s="21">
        <v>5207886</v>
      </c>
      <c r="W379" s="21">
        <v>41663088</v>
      </c>
      <c r="X379" s="16">
        <v>8</v>
      </c>
      <c r="Y379" s="22">
        <v>80111607</v>
      </c>
      <c r="Z379"/>
      <c r="AA379"/>
    </row>
    <row r="380" spans="1:27" x14ac:dyDescent="0.2">
      <c r="A380" s="14">
        <v>381</v>
      </c>
      <c r="B380" s="15" t="s">
        <v>1456</v>
      </c>
      <c r="C380" s="16" t="s">
        <v>27</v>
      </c>
      <c r="D380" s="16" t="s">
        <v>1457</v>
      </c>
      <c r="E380" s="16" t="s">
        <v>1458</v>
      </c>
      <c r="F380" s="17" t="s">
        <v>30</v>
      </c>
      <c r="G380" s="16" t="s">
        <v>30</v>
      </c>
      <c r="H380" s="16">
        <f>Tabla8[[#This Row],[Precio 2026]]/Tabla8[[#This Row],[HONORARIOS 2026]]</f>
        <v>8</v>
      </c>
      <c r="I380" s="16" t="s">
        <v>2399</v>
      </c>
      <c r="J380" s="16" t="s">
        <v>31</v>
      </c>
      <c r="K380" s="20">
        <v>2018011000655</v>
      </c>
      <c r="L380" s="16" t="s">
        <v>528</v>
      </c>
      <c r="M380" s="16" t="s">
        <v>532</v>
      </c>
      <c r="N380" s="16" t="s">
        <v>551</v>
      </c>
      <c r="O380" s="16" t="s">
        <v>534</v>
      </c>
      <c r="P380" s="16" t="s">
        <v>535</v>
      </c>
      <c r="Q380" s="16" t="s">
        <v>1163</v>
      </c>
      <c r="R380" s="16" t="s">
        <v>33</v>
      </c>
      <c r="S380" s="16" t="s">
        <v>1459</v>
      </c>
      <c r="T380" s="16" t="s">
        <v>44</v>
      </c>
      <c r="U380" s="16" t="s">
        <v>82</v>
      </c>
      <c r="V380" s="21">
        <v>4618314</v>
      </c>
      <c r="W380" s="21">
        <v>36946512</v>
      </c>
      <c r="X380" s="16">
        <v>8</v>
      </c>
      <c r="Y380" s="22">
        <v>80111607</v>
      </c>
      <c r="Z380"/>
      <c r="AA380"/>
    </row>
    <row r="381" spans="1:27" x14ac:dyDescent="0.2">
      <c r="A381" s="14">
        <v>382</v>
      </c>
      <c r="B381" s="15" t="s">
        <v>1460</v>
      </c>
      <c r="C381" s="16" t="s">
        <v>27</v>
      </c>
      <c r="D381" s="16" t="s">
        <v>1461</v>
      </c>
      <c r="E381" s="16" t="s">
        <v>1462</v>
      </c>
      <c r="F381" s="17" t="s">
        <v>30</v>
      </c>
      <c r="G381" s="16" t="s">
        <v>30</v>
      </c>
      <c r="H381" s="16">
        <f>Tabla8[[#This Row],[Precio 2026]]/Tabla8[[#This Row],[HONORARIOS 2026]]</f>
        <v>8</v>
      </c>
      <c r="I381" s="16" t="s">
        <v>2399</v>
      </c>
      <c r="J381" s="16" t="s">
        <v>31</v>
      </c>
      <c r="K381" s="20">
        <v>2018011000655</v>
      </c>
      <c r="L381" s="16" t="s">
        <v>528</v>
      </c>
      <c r="M381" s="16" t="s">
        <v>532</v>
      </c>
      <c r="N381" s="16" t="s">
        <v>551</v>
      </c>
      <c r="O381" s="16" t="s">
        <v>534</v>
      </c>
      <c r="P381" s="16" t="s">
        <v>535</v>
      </c>
      <c r="Q381" s="16" t="s">
        <v>1163</v>
      </c>
      <c r="R381" s="16" t="s">
        <v>33</v>
      </c>
      <c r="S381" s="16" t="s">
        <v>1463</v>
      </c>
      <c r="T381" s="16" t="s">
        <v>74</v>
      </c>
      <c r="U381" s="16" t="s">
        <v>367</v>
      </c>
      <c r="V381" s="21">
        <v>7358732</v>
      </c>
      <c r="W381" s="21">
        <v>58869856</v>
      </c>
      <c r="X381" s="16">
        <v>8</v>
      </c>
      <c r="Y381" s="22">
        <v>80111607</v>
      </c>
      <c r="Z381"/>
      <c r="AA381"/>
    </row>
    <row r="382" spans="1:27" x14ac:dyDescent="0.2">
      <c r="A382" s="14">
        <v>383</v>
      </c>
      <c r="B382" s="15" t="s">
        <v>1464</v>
      </c>
      <c r="C382" s="16" t="s">
        <v>27</v>
      </c>
      <c r="D382" s="16" t="s">
        <v>1465</v>
      </c>
      <c r="E382" s="16" t="s">
        <v>1466</v>
      </c>
      <c r="F382" s="17" t="s">
        <v>30</v>
      </c>
      <c r="G382" s="16" t="s">
        <v>30</v>
      </c>
      <c r="H382" s="16">
        <f>Tabla8[[#This Row],[Precio 2026]]/Tabla8[[#This Row],[HONORARIOS 2026]]</f>
        <v>8</v>
      </c>
      <c r="I382" s="16" t="s">
        <v>2399</v>
      </c>
      <c r="J382" s="16" t="s">
        <v>31</v>
      </c>
      <c r="K382" s="20">
        <v>2018011000655</v>
      </c>
      <c r="L382" s="16" t="s">
        <v>528</v>
      </c>
      <c r="M382" s="16" t="s">
        <v>532</v>
      </c>
      <c r="N382" s="16" t="s">
        <v>551</v>
      </c>
      <c r="O382" s="16" t="s">
        <v>534</v>
      </c>
      <c r="P382" s="16" t="s">
        <v>535</v>
      </c>
      <c r="Q382" s="16" t="s">
        <v>1163</v>
      </c>
      <c r="R382" s="16" t="s">
        <v>33</v>
      </c>
      <c r="S382" s="16" t="s">
        <v>1467</v>
      </c>
      <c r="T382" s="16" t="s">
        <v>74</v>
      </c>
      <c r="U382" s="16" t="s">
        <v>1468</v>
      </c>
      <c r="V382" s="21">
        <v>14070791</v>
      </c>
      <c r="W382" s="21">
        <v>112566328</v>
      </c>
      <c r="X382" s="16">
        <v>8</v>
      </c>
      <c r="Y382" s="22">
        <v>80111607</v>
      </c>
      <c r="Z382"/>
      <c r="AA382"/>
    </row>
    <row r="383" spans="1:27" x14ac:dyDescent="0.2">
      <c r="A383" s="14">
        <v>384</v>
      </c>
      <c r="B383" s="15" t="s">
        <v>1469</v>
      </c>
      <c r="C383" s="16" t="s">
        <v>27</v>
      </c>
      <c r="D383" s="16" t="s">
        <v>1470</v>
      </c>
      <c r="E383" s="16" t="s">
        <v>1471</v>
      </c>
      <c r="F383" s="17" t="s">
        <v>30</v>
      </c>
      <c r="G383" s="16" t="s">
        <v>30</v>
      </c>
      <c r="H383" s="16">
        <f>Tabla8[[#This Row],[Precio 2026]]/Tabla8[[#This Row],[HONORARIOS 2026]]</f>
        <v>8</v>
      </c>
      <c r="I383" s="16" t="s">
        <v>2399</v>
      </c>
      <c r="J383" s="16" t="s">
        <v>31</v>
      </c>
      <c r="K383" s="20">
        <v>2018011000655</v>
      </c>
      <c r="L383" s="16" t="s">
        <v>528</v>
      </c>
      <c r="M383" s="16" t="s">
        <v>532</v>
      </c>
      <c r="N383" s="16" t="s">
        <v>551</v>
      </c>
      <c r="O383" s="16" t="s">
        <v>534</v>
      </c>
      <c r="P383" s="16" t="s">
        <v>535</v>
      </c>
      <c r="Q383" s="16" t="s">
        <v>1163</v>
      </c>
      <c r="R383" s="16" t="s">
        <v>33</v>
      </c>
      <c r="S383" s="16" t="s">
        <v>1472</v>
      </c>
      <c r="T383" s="16" t="s">
        <v>44</v>
      </c>
      <c r="U383" s="16" t="s">
        <v>1468</v>
      </c>
      <c r="V383" s="21">
        <v>14070791</v>
      </c>
      <c r="W383" s="21">
        <v>112566328</v>
      </c>
      <c r="X383" s="16">
        <v>8</v>
      </c>
      <c r="Y383" s="22">
        <v>80111607</v>
      </c>
      <c r="Z383"/>
      <c r="AA383"/>
    </row>
    <row r="384" spans="1:27" x14ac:dyDescent="0.2">
      <c r="A384" s="14">
        <v>385</v>
      </c>
      <c r="B384" s="15" t="s">
        <v>1473</v>
      </c>
      <c r="C384" s="16" t="s">
        <v>27</v>
      </c>
      <c r="D384" s="16" t="s">
        <v>1474</v>
      </c>
      <c r="E384" s="16" t="s">
        <v>1458</v>
      </c>
      <c r="F384" s="17" t="s">
        <v>30</v>
      </c>
      <c r="G384" s="16" t="s">
        <v>30</v>
      </c>
      <c r="H384" s="16">
        <f>Tabla8[[#This Row],[Precio 2026]]/Tabla8[[#This Row],[HONORARIOS 2026]]</f>
        <v>7</v>
      </c>
      <c r="I384" s="16" t="s">
        <v>2399</v>
      </c>
      <c r="J384" s="16" t="s">
        <v>31</v>
      </c>
      <c r="K384" s="20">
        <v>2018011000655</v>
      </c>
      <c r="L384" s="16" t="s">
        <v>528</v>
      </c>
      <c r="M384" s="16" t="s">
        <v>532</v>
      </c>
      <c r="N384" s="16" t="s">
        <v>551</v>
      </c>
      <c r="O384" s="16" t="s">
        <v>534</v>
      </c>
      <c r="P384" s="16" t="s">
        <v>535</v>
      </c>
      <c r="Q384" s="16" t="s">
        <v>1163</v>
      </c>
      <c r="R384" s="16" t="s">
        <v>33</v>
      </c>
      <c r="S384" s="16" t="s">
        <v>1475</v>
      </c>
      <c r="T384" s="16" t="s">
        <v>44</v>
      </c>
      <c r="U384" s="16" t="s">
        <v>82</v>
      </c>
      <c r="V384" s="21">
        <v>4618314</v>
      </c>
      <c r="W384" s="21">
        <f>V384*X384</f>
        <v>32328198</v>
      </c>
      <c r="X384" s="16">
        <v>7</v>
      </c>
      <c r="Y384" s="22">
        <v>80111607</v>
      </c>
      <c r="Z384"/>
      <c r="AA384"/>
    </row>
    <row r="385" spans="1:27" x14ac:dyDescent="0.2">
      <c r="A385" s="14">
        <v>386</v>
      </c>
      <c r="B385" s="15" t="s">
        <v>1476</v>
      </c>
      <c r="C385" s="16" t="s">
        <v>27</v>
      </c>
      <c r="D385" s="16" t="s">
        <v>1477</v>
      </c>
      <c r="E385" s="16" t="s">
        <v>1478</v>
      </c>
      <c r="F385" s="17" t="s">
        <v>30</v>
      </c>
      <c r="G385" s="16" t="s">
        <v>30</v>
      </c>
      <c r="H385" s="16">
        <f>Tabla8[[#This Row],[Precio 2026]]/Tabla8[[#This Row],[HONORARIOS 2026]]</f>
        <v>8</v>
      </c>
      <c r="I385" s="16" t="s">
        <v>2399</v>
      </c>
      <c r="J385" s="16" t="s">
        <v>31</v>
      </c>
      <c r="K385" s="20">
        <v>2018011000655</v>
      </c>
      <c r="L385" s="16" t="s">
        <v>528</v>
      </c>
      <c r="M385" s="16" t="s">
        <v>532</v>
      </c>
      <c r="N385" s="16" t="s">
        <v>551</v>
      </c>
      <c r="O385" s="16" t="s">
        <v>534</v>
      </c>
      <c r="P385" s="16" t="s">
        <v>535</v>
      </c>
      <c r="Q385" s="16" t="s">
        <v>1163</v>
      </c>
      <c r="R385" s="16" t="s">
        <v>33</v>
      </c>
      <c r="S385" s="16" t="s">
        <v>1479</v>
      </c>
      <c r="T385" s="16" t="s">
        <v>74</v>
      </c>
      <c r="U385" s="16" t="s">
        <v>1147</v>
      </c>
      <c r="V385" s="21">
        <v>3482842</v>
      </c>
      <c r="W385" s="21">
        <v>27862736</v>
      </c>
      <c r="X385" s="16">
        <v>8</v>
      </c>
      <c r="Y385" s="22">
        <v>80111607</v>
      </c>
      <c r="Z385"/>
      <c r="AA385"/>
    </row>
    <row r="386" spans="1:27" x14ac:dyDescent="0.2">
      <c r="A386" s="14">
        <v>387</v>
      </c>
      <c r="B386" s="15" t="s">
        <v>1480</v>
      </c>
      <c r="C386" s="16" t="s">
        <v>27</v>
      </c>
      <c r="D386" s="16" t="s">
        <v>1481</v>
      </c>
      <c r="E386" s="16" t="s">
        <v>1478</v>
      </c>
      <c r="F386" s="17" t="s">
        <v>30</v>
      </c>
      <c r="G386" s="16" t="s">
        <v>30</v>
      </c>
      <c r="H386" s="16">
        <f>Tabla8[[#This Row],[Precio 2026]]/Tabla8[[#This Row],[HONORARIOS 2026]]</f>
        <v>8</v>
      </c>
      <c r="I386" s="16" t="s">
        <v>2399</v>
      </c>
      <c r="J386" s="16" t="s">
        <v>31</v>
      </c>
      <c r="K386" s="20">
        <v>2018011000655</v>
      </c>
      <c r="L386" s="16" t="s">
        <v>528</v>
      </c>
      <c r="M386" s="16" t="s">
        <v>532</v>
      </c>
      <c r="N386" s="16" t="s">
        <v>551</v>
      </c>
      <c r="O386" s="16" t="s">
        <v>534</v>
      </c>
      <c r="P386" s="16" t="s">
        <v>535</v>
      </c>
      <c r="Q386" s="16" t="s">
        <v>1163</v>
      </c>
      <c r="R386" s="16" t="s">
        <v>33</v>
      </c>
      <c r="S386" s="16" t="s">
        <v>1482</v>
      </c>
      <c r="T386" s="16" t="s">
        <v>44</v>
      </c>
      <c r="U386" s="16" t="s">
        <v>1147</v>
      </c>
      <c r="V386" s="21">
        <v>3482842</v>
      </c>
      <c r="W386" s="21">
        <v>27862736</v>
      </c>
      <c r="X386" s="16">
        <v>8</v>
      </c>
      <c r="Y386" s="22">
        <v>80111607</v>
      </c>
      <c r="Z386"/>
      <c r="AA386"/>
    </row>
    <row r="387" spans="1:27" x14ac:dyDescent="0.2">
      <c r="A387" s="14">
        <v>388</v>
      </c>
      <c r="B387" s="15" t="s">
        <v>1483</v>
      </c>
      <c r="C387" s="16" t="s">
        <v>27</v>
      </c>
      <c r="D387" s="16" t="s">
        <v>1484</v>
      </c>
      <c r="E387" s="16" t="s">
        <v>1485</v>
      </c>
      <c r="F387" s="17" t="s">
        <v>30</v>
      </c>
      <c r="G387" s="16" t="s">
        <v>30</v>
      </c>
      <c r="H387" s="16">
        <f>Tabla8[[#This Row],[Precio 2026]]/Tabla8[[#This Row],[HONORARIOS 2026]]</f>
        <v>8</v>
      </c>
      <c r="I387" s="16" t="s">
        <v>2399</v>
      </c>
      <c r="J387" s="16" t="s">
        <v>31</v>
      </c>
      <c r="K387" s="20">
        <v>2018011000655</v>
      </c>
      <c r="L387" s="16" t="s">
        <v>528</v>
      </c>
      <c r="M387" s="16" t="s">
        <v>532</v>
      </c>
      <c r="N387" s="16" t="s">
        <v>551</v>
      </c>
      <c r="O387" s="16" t="s">
        <v>534</v>
      </c>
      <c r="P387" s="16" t="s">
        <v>535</v>
      </c>
      <c r="Q387" s="16" t="s">
        <v>1163</v>
      </c>
      <c r="R387" s="16" t="s">
        <v>33</v>
      </c>
      <c r="S387" s="16" t="s">
        <v>1486</v>
      </c>
      <c r="T387" s="16" t="s">
        <v>44</v>
      </c>
      <c r="U387" s="16" t="s">
        <v>1487</v>
      </c>
      <c r="V387" s="21">
        <v>3158270</v>
      </c>
      <c r="W387" s="21">
        <v>25266160</v>
      </c>
      <c r="X387" s="16">
        <v>8</v>
      </c>
      <c r="Y387" s="22">
        <v>80111607</v>
      </c>
      <c r="Z387"/>
      <c r="AA387"/>
    </row>
    <row r="388" spans="1:27" x14ac:dyDescent="0.2">
      <c r="A388" s="14">
        <v>389</v>
      </c>
      <c r="B388" s="15" t="s">
        <v>1488</v>
      </c>
      <c r="C388" s="16" t="s">
        <v>27</v>
      </c>
      <c r="D388" s="16" t="s">
        <v>1489</v>
      </c>
      <c r="E388" s="16" t="s">
        <v>1490</v>
      </c>
      <c r="F388" s="17" t="s">
        <v>30</v>
      </c>
      <c r="G388" s="16" t="s">
        <v>30</v>
      </c>
      <c r="H388" s="16">
        <f>Tabla8[[#This Row],[Precio 2026]]/Tabla8[[#This Row],[HONORARIOS 2026]]</f>
        <v>8</v>
      </c>
      <c r="I388" s="16" t="s">
        <v>2399</v>
      </c>
      <c r="J388" s="16" t="s">
        <v>31</v>
      </c>
      <c r="K388" s="20">
        <v>2018011000655</v>
      </c>
      <c r="L388" s="16" t="s">
        <v>528</v>
      </c>
      <c r="M388" s="16" t="s">
        <v>532</v>
      </c>
      <c r="N388" s="16" t="s">
        <v>551</v>
      </c>
      <c r="O388" s="16" t="s">
        <v>534</v>
      </c>
      <c r="P388" s="16" t="s">
        <v>535</v>
      </c>
      <c r="Q388" s="16" t="s">
        <v>1163</v>
      </c>
      <c r="R388" s="16" t="s">
        <v>33</v>
      </c>
      <c r="S388" s="16" t="s">
        <v>1491</v>
      </c>
      <c r="T388" s="16" t="s">
        <v>44</v>
      </c>
      <c r="U388" s="16" t="s">
        <v>1487</v>
      </c>
      <c r="V388" s="21">
        <v>3158270</v>
      </c>
      <c r="W388" s="21">
        <v>25266160</v>
      </c>
      <c r="X388" s="16">
        <v>8</v>
      </c>
      <c r="Y388" s="22" t="s">
        <v>538</v>
      </c>
      <c r="Z388"/>
      <c r="AA388"/>
    </row>
    <row r="389" spans="1:27" x14ac:dyDescent="0.2">
      <c r="A389" s="14">
        <v>390</v>
      </c>
      <c r="B389" s="15" t="s">
        <v>1492</v>
      </c>
      <c r="C389" s="16" t="s">
        <v>27</v>
      </c>
      <c r="D389" s="16" t="s">
        <v>1493</v>
      </c>
      <c r="E389" s="16" t="s">
        <v>1494</v>
      </c>
      <c r="F389" s="17" t="s">
        <v>30</v>
      </c>
      <c r="G389" s="16" t="s">
        <v>30</v>
      </c>
      <c r="H389" s="16">
        <f>Tabla8[[#This Row],[Precio 2026]]/Tabla8[[#This Row],[HONORARIOS 2026]]</f>
        <v>8</v>
      </c>
      <c r="I389" s="16" t="s">
        <v>2399</v>
      </c>
      <c r="J389" s="16" t="s">
        <v>31</v>
      </c>
      <c r="K389" s="20">
        <v>2018011000655</v>
      </c>
      <c r="L389" s="16" t="s">
        <v>528</v>
      </c>
      <c r="M389" s="16" t="s">
        <v>532</v>
      </c>
      <c r="N389" s="16" t="s">
        <v>551</v>
      </c>
      <c r="O389" s="16" t="s">
        <v>534</v>
      </c>
      <c r="P389" s="16" t="s">
        <v>535</v>
      </c>
      <c r="Q389" s="16" t="s">
        <v>1163</v>
      </c>
      <c r="R389" s="16" t="s">
        <v>33</v>
      </c>
      <c r="S389" s="16" t="s">
        <v>1495</v>
      </c>
      <c r="T389" s="16" t="s">
        <v>44</v>
      </c>
      <c r="U389" s="16" t="s">
        <v>603</v>
      </c>
      <c r="V389" s="21">
        <v>2434714</v>
      </c>
      <c r="W389" s="21">
        <v>19477712</v>
      </c>
      <c r="X389" s="16">
        <v>8</v>
      </c>
      <c r="Y389" s="22" t="s">
        <v>538</v>
      </c>
      <c r="Z389"/>
      <c r="AA389"/>
    </row>
    <row r="390" spans="1:27" x14ac:dyDescent="0.2">
      <c r="A390" s="14">
        <v>391</v>
      </c>
      <c r="B390" s="15" t="s">
        <v>1496</v>
      </c>
      <c r="C390" s="16" t="s">
        <v>27</v>
      </c>
      <c r="D390" s="16" t="s">
        <v>1497</v>
      </c>
      <c r="E390" s="16" t="s">
        <v>1494</v>
      </c>
      <c r="F390" s="17" t="s">
        <v>30</v>
      </c>
      <c r="G390" s="16" t="s">
        <v>30</v>
      </c>
      <c r="H390" s="16">
        <f>Tabla8[[#This Row],[Precio 2026]]/Tabla8[[#This Row],[HONORARIOS 2026]]</f>
        <v>8</v>
      </c>
      <c r="I390" s="16" t="s">
        <v>2399</v>
      </c>
      <c r="J390" s="16" t="s">
        <v>31</v>
      </c>
      <c r="K390" s="20">
        <v>2018011000655</v>
      </c>
      <c r="L390" s="16" t="s">
        <v>528</v>
      </c>
      <c r="M390" s="16" t="s">
        <v>532</v>
      </c>
      <c r="N390" s="16" t="s">
        <v>551</v>
      </c>
      <c r="O390" s="16" t="s">
        <v>534</v>
      </c>
      <c r="P390" s="16" t="s">
        <v>535</v>
      </c>
      <c r="Q390" s="16" t="s">
        <v>1163</v>
      </c>
      <c r="R390" s="16" t="s">
        <v>33</v>
      </c>
      <c r="S390" s="16" t="s">
        <v>1498</v>
      </c>
      <c r="T390" s="16" t="s">
        <v>44</v>
      </c>
      <c r="U390" s="16" t="s">
        <v>161</v>
      </c>
      <c r="V390" s="21">
        <v>2434714</v>
      </c>
      <c r="W390" s="21">
        <v>19477712</v>
      </c>
      <c r="X390" s="16">
        <v>8</v>
      </c>
      <c r="Y390" s="22" t="s">
        <v>538</v>
      </c>
      <c r="Z390"/>
      <c r="AA390"/>
    </row>
    <row r="391" spans="1:27" x14ac:dyDescent="0.2">
      <c r="A391" s="14">
        <v>392</v>
      </c>
      <c r="B391" s="15" t="s">
        <v>1499</v>
      </c>
      <c r="C391" s="16" t="s">
        <v>27</v>
      </c>
      <c r="D391" s="16" t="s">
        <v>1500</v>
      </c>
      <c r="E391" s="16" t="s">
        <v>1501</v>
      </c>
      <c r="F391" s="17" t="s">
        <v>30</v>
      </c>
      <c r="G391" s="16" t="s">
        <v>30</v>
      </c>
      <c r="H391" s="16">
        <f>Tabla8[[#This Row],[Precio 2026]]/Tabla8[[#This Row],[HONORARIOS 2026]]</f>
        <v>8</v>
      </c>
      <c r="I391" s="16" t="s">
        <v>2399</v>
      </c>
      <c r="J391" s="16" t="s">
        <v>31</v>
      </c>
      <c r="K391" s="20">
        <v>2018011000655</v>
      </c>
      <c r="L391" s="16" t="s">
        <v>528</v>
      </c>
      <c r="M391" s="16" t="s">
        <v>532</v>
      </c>
      <c r="N391" s="16" t="s">
        <v>551</v>
      </c>
      <c r="O391" s="16" t="s">
        <v>534</v>
      </c>
      <c r="P391" s="16" t="s">
        <v>535</v>
      </c>
      <c r="Q391" s="16" t="s">
        <v>1163</v>
      </c>
      <c r="R391" s="16" t="s">
        <v>33</v>
      </c>
      <c r="S391" s="16" t="s">
        <v>1502</v>
      </c>
      <c r="T391" s="16" t="s">
        <v>44</v>
      </c>
      <c r="U391" s="16" t="s">
        <v>103</v>
      </c>
      <c r="V391" s="21">
        <v>2696746</v>
      </c>
      <c r="W391" s="21">
        <v>21573968</v>
      </c>
      <c r="X391" s="16">
        <v>8</v>
      </c>
      <c r="Y391" s="22" t="s">
        <v>538</v>
      </c>
      <c r="Z391"/>
      <c r="AA391"/>
    </row>
    <row r="392" spans="1:27" x14ac:dyDescent="0.2">
      <c r="A392" s="14">
        <v>393</v>
      </c>
      <c r="B392" s="15" t="s">
        <v>1503</v>
      </c>
      <c r="C392" s="16" t="s">
        <v>27</v>
      </c>
      <c r="D392" s="16" t="s">
        <v>1504</v>
      </c>
      <c r="E392" s="16" t="s">
        <v>1494</v>
      </c>
      <c r="F392" s="17" t="s">
        <v>30</v>
      </c>
      <c r="G392" s="16" t="s">
        <v>30</v>
      </c>
      <c r="H392" s="16">
        <f>Tabla8[[#This Row],[Precio 2026]]/Tabla8[[#This Row],[HONORARIOS 2026]]</f>
        <v>8</v>
      </c>
      <c r="I392" s="16" t="s">
        <v>2399</v>
      </c>
      <c r="J392" s="16" t="s">
        <v>31</v>
      </c>
      <c r="K392" s="20">
        <v>2018011000655</v>
      </c>
      <c r="L392" s="16" t="s">
        <v>528</v>
      </c>
      <c r="M392" s="16" t="s">
        <v>532</v>
      </c>
      <c r="N392" s="16" t="s">
        <v>551</v>
      </c>
      <c r="O392" s="16" t="s">
        <v>534</v>
      </c>
      <c r="P392" s="16" t="s">
        <v>535</v>
      </c>
      <c r="Q392" s="16" t="s">
        <v>1163</v>
      </c>
      <c r="R392" s="16" t="s">
        <v>33</v>
      </c>
      <c r="S392" s="16" t="s">
        <v>1505</v>
      </c>
      <c r="T392" s="16" t="s">
        <v>44</v>
      </c>
      <c r="U392" s="16" t="s">
        <v>161</v>
      </c>
      <c r="V392" s="21">
        <v>2434714</v>
      </c>
      <c r="W392" s="21">
        <v>19477712</v>
      </c>
      <c r="X392" s="16">
        <v>8</v>
      </c>
      <c r="Y392" s="22" t="s">
        <v>538</v>
      </c>
      <c r="Z392"/>
      <c r="AA392"/>
    </row>
    <row r="393" spans="1:27" x14ac:dyDescent="0.2">
      <c r="A393" s="14">
        <v>394</v>
      </c>
      <c r="B393" s="15" t="s">
        <v>1506</v>
      </c>
      <c r="C393" s="16" t="s">
        <v>27</v>
      </c>
      <c r="D393" s="16" t="s">
        <v>1507</v>
      </c>
      <c r="E393" s="16" t="s">
        <v>1494</v>
      </c>
      <c r="F393" s="17" t="s">
        <v>30</v>
      </c>
      <c r="G393" s="16" t="s">
        <v>30</v>
      </c>
      <c r="H393" s="16">
        <f>Tabla8[[#This Row],[Precio 2026]]/Tabla8[[#This Row],[HONORARIOS 2026]]</f>
        <v>8</v>
      </c>
      <c r="I393" s="16" t="s">
        <v>2399</v>
      </c>
      <c r="J393" s="16" t="s">
        <v>31</v>
      </c>
      <c r="K393" s="20">
        <v>2018011000655</v>
      </c>
      <c r="L393" s="16" t="s">
        <v>528</v>
      </c>
      <c r="M393" s="16" t="s">
        <v>532</v>
      </c>
      <c r="N393" s="16" t="s">
        <v>551</v>
      </c>
      <c r="O393" s="16" t="s">
        <v>534</v>
      </c>
      <c r="P393" s="16" t="s">
        <v>535</v>
      </c>
      <c r="Q393" s="16" t="s">
        <v>1163</v>
      </c>
      <c r="R393" s="16" t="s">
        <v>33</v>
      </c>
      <c r="S393" s="16" t="s">
        <v>1508</v>
      </c>
      <c r="T393" s="16" t="s">
        <v>50</v>
      </c>
      <c r="U393" s="16" t="s">
        <v>161</v>
      </c>
      <c r="V393" s="21">
        <v>2434714</v>
      </c>
      <c r="W393" s="21">
        <v>19477712</v>
      </c>
      <c r="X393" s="16">
        <v>8</v>
      </c>
      <c r="Y393" s="22" t="s">
        <v>538</v>
      </c>
      <c r="Z393"/>
      <c r="AA393"/>
    </row>
    <row r="394" spans="1:27" x14ac:dyDescent="0.2">
      <c r="A394" s="14">
        <v>395</v>
      </c>
      <c r="B394" s="15" t="s">
        <v>1509</v>
      </c>
      <c r="C394" s="16" t="s">
        <v>27</v>
      </c>
      <c r="D394" s="16" t="s">
        <v>1510</v>
      </c>
      <c r="E394" s="16" t="s">
        <v>1511</v>
      </c>
      <c r="F394" s="17" t="s">
        <v>30</v>
      </c>
      <c r="G394" s="16" t="s">
        <v>30</v>
      </c>
      <c r="H394" s="16">
        <f>Tabla8[[#This Row],[Precio 2026]]/Tabla8[[#This Row],[HONORARIOS 2026]]</f>
        <v>7</v>
      </c>
      <c r="I394" s="16" t="s">
        <v>2399</v>
      </c>
      <c r="J394" s="16" t="s">
        <v>31</v>
      </c>
      <c r="K394" s="20">
        <v>2018011000655</v>
      </c>
      <c r="L394" s="16" t="s">
        <v>528</v>
      </c>
      <c r="M394" s="16" t="s">
        <v>532</v>
      </c>
      <c r="N394" s="16" t="s">
        <v>551</v>
      </c>
      <c r="O394" s="16" t="s">
        <v>534</v>
      </c>
      <c r="P394" s="16" t="s">
        <v>535</v>
      </c>
      <c r="Q394" s="16" t="s">
        <v>1163</v>
      </c>
      <c r="R394" s="16" t="s">
        <v>33</v>
      </c>
      <c r="S394" s="16" t="s">
        <v>1512</v>
      </c>
      <c r="T394" s="16" t="s">
        <v>50</v>
      </c>
      <c r="U394" s="16" t="s">
        <v>152</v>
      </c>
      <c r="V394" s="21">
        <v>2150000</v>
      </c>
      <c r="W394" s="21">
        <f>V394*X394</f>
        <v>15050000</v>
      </c>
      <c r="X394" s="16">
        <v>7</v>
      </c>
      <c r="Y394" s="22">
        <v>80111601</v>
      </c>
      <c r="Z394"/>
      <c r="AA394"/>
    </row>
    <row r="395" spans="1:27" x14ac:dyDescent="0.2">
      <c r="A395" s="14">
        <v>396</v>
      </c>
      <c r="B395" s="15" t="s">
        <v>1513</v>
      </c>
      <c r="C395" s="16" t="s">
        <v>27</v>
      </c>
      <c r="D395" s="16" t="s">
        <v>1514</v>
      </c>
      <c r="E395" s="16" t="s">
        <v>1511</v>
      </c>
      <c r="F395" s="17" t="s">
        <v>30</v>
      </c>
      <c r="G395" s="16" t="s">
        <v>30</v>
      </c>
      <c r="H395" s="16">
        <f>Tabla8[[#This Row],[Precio 2026]]/Tabla8[[#This Row],[HONORARIOS 2026]]</f>
        <v>7</v>
      </c>
      <c r="I395" s="16" t="s">
        <v>2399</v>
      </c>
      <c r="J395" s="16" t="s">
        <v>31</v>
      </c>
      <c r="K395" s="20">
        <v>2018011000655</v>
      </c>
      <c r="L395" s="16" t="s">
        <v>528</v>
      </c>
      <c r="M395" s="16" t="s">
        <v>532</v>
      </c>
      <c r="N395" s="16" t="s">
        <v>551</v>
      </c>
      <c r="O395" s="16" t="s">
        <v>534</v>
      </c>
      <c r="P395" s="16" t="s">
        <v>535</v>
      </c>
      <c r="Q395" s="16" t="s">
        <v>1163</v>
      </c>
      <c r="R395" s="16" t="s">
        <v>33</v>
      </c>
      <c r="S395" s="16" t="s">
        <v>1515</v>
      </c>
      <c r="T395" s="16" t="s">
        <v>50</v>
      </c>
      <c r="U395" s="16" t="s">
        <v>152</v>
      </c>
      <c r="V395" s="21">
        <v>2150000</v>
      </c>
      <c r="W395" s="21">
        <f>V395*X395</f>
        <v>15050000</v>
      </c>
      <c r="X395" s="16">
        <v>7</v>
      </c>
      <c r="Y395" s="22">
        <v>80111601</v>
      </c>
      <c r="Z395"/>
      <c r="AA395"/>
    </row>
    <row r="396" spans="1:27" x14ac:dyDescent="0.2">
      <c r="A396" s="14">
        <v>397</v>
      </c>
      <c r="B396" s="15" t="s">
        <v>1516</v>
      </c>
      <c r="C396" s="16" t="s">
        <v>27</v>
      </c>
      <c r="D396" s="16" t="s">
        <v>1517</v>
      </c>
      <c r="E396" s="16" t="s">
        <v>1511</v>
      </c>
      <c r="F396" s="17" t="s">
        <v>30</v>
      </c>
      <c r="G396" s="16" t="s">
        <v>30</v>
      </c>
      <c r="H396" s="16">
        <f>Tabla8[[#This Row],[Precio 2026]]/Tabla8[[#This Row],[HONORARIOS 2026]]</f>
        <v>7</v>
      </c>
      <c r="I396" s="16" t="s">
        <v>2399</v>
      </c>
      <c r="J396" s="16" t="s">
        <v>31</v>
      </c>
      <c r="K396" s="20">
        <v>2018011000655</v>
      </c>
      <c r="L396" s="16" t="s">
        <v>528</v>
      </c>
      <c r="M396" s="16" t="s">
        <v>532</v>
      </c>
      <c r="N396" s="16" t="s">
        <v>551</v>
      </c>
      <c r="O396" s="16" t="s">
        <v>534</v>
      </c>
      <c r="P396" s="16" t="s">
        <v>535</v>
      </c>
      <c r="Q396" s="16" t="s">
        <v>1163</v>
      </c>
      <c r="R396" s="16" t="s">
        <v>33</v>
      </c>
      <c r="S396" s="16" t="s">
        <v>1518</v>
      </c>
      <c r="T396" s="16" t="s">
        <v>50</v>
      </c>
      <c r="U396" s="16" t="s">
        <v>152</v>
      </c>
      <c r="V396" s="21">
        <v>2150000</v>
      </c>
      <c r="W396" s="21">
        <f>V396*X396</f>
        <v>15050000</v>
      </c>
      <c r="X396" s="16">
        <v>7</v>
      </c>
      <c r="Y396" s="22">
        <v>80111601</v>
      </c>
      <c r="Z396"/>
      <c r="AA396"/>
    </row>
    <row r="397" spans="1:27" x14ac:dyDescent="0.2">
      <c r="A397" s="14">
        <v>398</v>
      </c>
      <c r="B397" s="15" t="s">
        <v>1519</v>
      </c>
      <c r="C397" s="16" t="s">
        <v>27</v>
      </c>
      <c r="D397" s="16" t="s">
        <v>1520</v>
      </c>
      <c r="E397" s="16" t="s">
        <v>1521</v>
      </c>
      <c r="F397" s="17" t="s">
        <v>30</v>
      </c>
      <c r="G397" s="16" t="s">
        <v>30</v>
      </c>
      <c r="H397" s="16">
        <f>Tabla8[[#This Row],[Precio 2026]]/Tabla8[[#This Row],[HONORARIOS 2026]]</f>
        <v>6</v>
      </c>
      <c r="I397" s="16" t="s">
        <v>2399</v>
      </c>
      <c r="J397" s="16" t="s">
        <v>31</v>
      </c>
      <c r="K397" s="20">
        <v>2018011000655</v>
      </c>
      <c r="L397" s="16" t="s">
        <v>528</v>
      </c>
      <c r="M397" s="16" t="s">
        <v>532</v>
      </c>
      <c r="N397" s="16" t="s">
        <v>551</v>
      </c>
      <c r="O397" s="16" t="s">
        <v>534</v>
      </c>
      <c r="P397" s="16" t="s">
        <v>535</v>
      </c>
      <c r="Q397" s="16" t="s">
        <v>1163</v>
      </c>
      <c r="R397" s="16" t="s">
        <v>33</v>
      </c>
      <c r="S397" s="16" t="s">
        <v>1522</v>
      </c>
      <c r="T397" s="16" t="s">
        <v>93</v>
      </c>
      <c r="U397" s="16" t="s">
        <v>412</v>
      </c>
      <c r="V397" s="21">
        <v>6026736</v>
      </c>
      <c r="W397" s="21">
        <f>V397*X397</f>
        <v>36160416</v>
      </c>
      <c r="X397" s="16">
        <v>6</v>
      </c>
      <c r="Y397" s="22">
        <v>80111607</v>
      </c>
      <c r="Z397"/>
      <c r="AA397"/>
    </row>
    <row r="398" spans="1:27" x14ac:dyDescent="0.2">
      <c r="A398" s="14">
        <v>399</v>
      </c>
      <c r="B398" s="15" t="s">
        <v>1523</v>
      </c>
      <c r="C398" s="16" t="s">
        <v>27</v>
      </c>
      <c r="D398" s="16" t="s">
        <v>1524</v>
      </c>
      <c r="E398" s="16" t="s">
        <v>1525</v>
      </c>
      <c r="F398" s="17" t="s">
        <v>30</v>
      </c>
      <c r="G398" s="16" t="s">
        <v>30</v>
      </c>
      <c r="H398" s="16">
        <f>Tabla8[[#This Row],[Precio 2026]]/Tabla8[[#This Row],[HONORARIOS 2026]]</f>
        <v>6</v>
      </c>
      <c r="I398" s="16" t="s">
        <v>2399</v>
      </c>
      <c r="J398" s="16" t="s">
        <v>31</v>
      </c>
      <c r="K398" s="20">
        <v>2018011000655</v>
      </c>
      <c r="L398" s="16" t="s">
        <v>528</v>
      </c>
      <c r="M398" s="16" t="s">
        <v>532</v>
      </c>
      <c r="N398" s="16" t="s">
        <v>551</v>
      </c>
      <c r="O398" s="16" t="s">
        <v>534</v>
      </c>
      <c r="P398" s="16" t="s">
        <v>535</v>
      </c>
      <c r="Q398" s="16" t="s">
        <v>42</v>
      </c>
      <c r="R398" s="16" t="s">
        <v>33</v>
      </c>
      <c r="S398" s="16" t="s">
        <v>1526</v>
      </c>
      <c r="T398" s="16" t="s">
        <v>93</v>
      </c>
      <c r="U398" s="16" t="s">
        <v>302</v>
      </c>
      <c r="V398" s="21">
        <v>12505519</v>
      </c>
      <c r="W398" s="21">
        <f>V398*X398</f>
        <v>75033114</v>
      </c>
      <c r="X398" s="16">
        <v>6</v>
      </c>
      <c r="Y398" s="22"/>
      <c r="Z398"/>
      <c r="AA398"/>
    </row>
    <row r="399" spans="1:27" x14ac:dyDescent="0.2">
      <c r="A399" s="14">
        <v>400</v>
      </c>
      <c r="B399" s="15" t="s">
        <v>1527</v>
      </c>
      <c r="C399" s="16" t="s">
        <v>27</v>
      </c>
      <c r="D399" s="16" t="s">
        <v>1528</v>
      </c>
      <c r="E399" s="16" t="s">
        <v>1529</v>
      </c>
      <c r="F399" s="17" t="s">
        <v>30</v>
      </c>
      <c r="G399" s="16" t="s">
        <v>30</v>
      </c>
      <c r="H399" s="16">
        <f>Tabla8[[#This Row],[Precio 2026]]/Tabla8[[#This Row],[HONORARIOS 2026]]</f>
        <v>6</v>
      </c>
      <c r="I399" s="16" t="s">
        <v>2399</v>
      </c>
      <c r="J399" s="16" t="s">
        <v>31</v>
      </c>
      <c r="K399" s="20">
        <v>2018011000655</v>
      </c>
      <c r="L399" s="16" t="s">
        <v>528</v>
      </c>
      <c r="M399" s="16" t="s">
        <v>532</v>
      </c>
      <c r="N399" s="16" t="s">
        <v>551</v>
      </c>
      <c r="O399" s="16" t="s">
        <v>534</v>
      </c>
      <c r="P399" s="16" t="s">
        <v>535</v>
      </c>
      <c r="Q399" s="16" t="s">
        <v>1530</v>
      </c>
      <c r="R399" s="16" t="s">
        <v>33</v>
      </c>
      <c r="S399" s="16" t="s">
        <v>1531</v>
      </c>
      <c r="T399" s="16" t="s">
        <v>93</v>
      </c>
      <c r="U399" s="16" t="s">
        <v>113</v>
      </c>
      <c r="V399" s="21">
        <v>7970140</v>
      </c>
      <c r="W399" s="21">
        <f>V399*X399</f>
        <v>47820840</v>
      </c>
      <c r="X399" s="16">
        <v>6</v>
      </c>
      <c r="Y399" s="22"/>
      <c r="Z399"/>
      <c r="AA399"/>
    </row>
    <row r="400" spans="1:27" x14ac:dyDescent="0.2">
      <c r="A400" s="14">
        <v>401</v>
      </c>
      <c r="B400" s="15" t="s">
        <v>1532</v>
      </c>
      <c r="C400" s="16" t="s">
        <v>27</v>
      </c>
      <c r="D400" s="16" t="s">
        <v>1533</v>
      </c>
      <c r="E400" s="16" t="s">
        <v>1534</v>
      </c>
      <c r="F400" s="17" t="s">
        <v>30</v>
      </c>
      <c r="G400" s="16" t="s">
        <v>30</v>
      </c>
      <c r="H400" s="16">
        <f>Tabla8[[#This Row],[Precio 2026]]/Tabla8[[#This Row],[HONORARIOS 2026]]</f>
        <v>6</v>
      </c>
      <c r="I400" s="16" t="s">
        <v>2399</v>
      </c>
      <c r="J400" s="16" t="s">
        <v>31</v>
      </c>
      <c r="K400" s="20">
        <v>2018011000655</v>
      </c>
      <c r="L400" s="16" t="s">
        <v>528</v>
      </c>
      <c r="M400" s="16" t="s">
        <v>532</v>
      </c>
      <c r="N400" s="16" t="s">
        <v>551</v>
      </c>
      <c r="O400" s="16" t="s">
        <v>534</v>
      </c>
      <c r="P400" s="16" t="s">
        <v>535</v>
      </c>
      <c r="Q400" s="16" t="s">
        <v>420</v>
      </c>
      <c r="R400" s="16" t="s">
        <v>33</v>
      </c>
      <c r="S400" s="16" t="s">
        <v>1535</v>
      </c>
      <c r="T400" s="16" t="s">
        <v>93</v>
      </c>
      <c r="U400" s="16" t="s">
        <v>1487</v>
      </c>
      <c r="V400" s="21">
        <v>3158270</v>
      </c>
      <c r="W400" s="21">
        <f>V400*X400</f>
        <v>18949620</v>
      </c>
      <c r="X400" s="16">
        <v>6</v>
      </c>
      <c r="Y400" s="22"/>
      <c r="Z400"/>
      <c r="AA400"/>
    </row>
    <row r="401" spans="1:27" x14ac:dyDescent="0.2">
      <c r="A401" s="14">
        <v>402</v>
      </c>
      <c r="B401" s="15" t="s">
        <v>1536</v>
      </c>
      <c r="C401" s="16" t="s">
        <v>27</v>
      </c>
      <c r="D401" s="16" t="s">
        <v>1537</v>
      </c>
      <c r="E401" s="16" t="s">
        <v>1538</v>
      </c>
      <c r="F401" s="17" t="s">
        <v>30</v>
      </c>
      <c r="G401" s="16" t="s">
        <v>30</v>
      </c>
      <c r="H401" s="16">
        <f>Tabla8[[#This Row],[Precio 2026]]/Tabla8[[#This Row],[HONORARIOS 2026]]</f>
        <v>6</v>
      </c>
      <c r="I401" s="16" t="s">
        <v>2399</v>
      </c>
      <c r="J401" s="16" t="s">
        <v>31</v>
      </c>
      <c r="K401" s="20">
        <v>2018011000655</v>
      </c>
      <c r="L401" s="16" t="s">
        <v>528</v>
      </c>
      <c r="M401" s="16" t="s">
        <v>532</v>
      </c>
      <c r="N401" s="16" t="s">
        <v>551</v>
      </c>
      <c r="O401" s="16" t="s">
        <v>534</v>
      </c>
      <c r="P401" s="16" t="s">
        <v>535</v>
      </c>
      <c r="Q401" s="16" t="s">
        <v>42</v>
      </c>
      <c r="R401" s="16" t="s">
        <v>33</v>
      </c>
      <c r="S401" s="16" t="s">
        <v>1539</v>
      </c>
      <c r="T401" s="16" t="s">
        <v>93</v>
      </c>
      <c r="U401" s="16" t="s">
        <v>1468</v>
      </c>
      <c r="V401" s="21">
        <v>14070791</v>
      </c>
      <c r="W401" s="21">
        <f>V401*X401</f>
        <v>84424746</v>
      </c>
      <c r="X401" s="16">
        <v>6</v>
      </c>
      <c r="Y401" s="22"/>
      <c r="Z401"/>
      <c r="AA401"/>
    </row>
    <row r="402" spans="1:27" x14ac:dyDescent="0.2">
      <c r="A402" s="14">
        <v>403</v>
      </c>
      <c r="B402" s="15" t="s">
        <v>1540</v>
      </c>
      <c r="C402" s="16" t="s">
        <v>27</v>
      </c>
      <c r="D402" s="16" t="s">
        <v>1541</v>
      </c>
      <c r="E402" s="16" t="s">
        <v>1542</v>
      </c>
      <c r="F402" s="17" t="s">
        <v>30</v>
      </c>
      <c r="G402" s="16" t="s">
        <v>30</v>
      </c>
      <c r="H402" s="16">
        <f>Tabla8[[#This Row],[Precio 2026]]/Tabla8[[#This Row],[HONORARIOS 2026]]</f>
        <v>6</v>
      </c>
      <c r="I402" s="16" t="s">
        <v>2399</v>
      </c>
      <c r="J402" s="16" t="s">
        <v>31</v>
      </c>
      <c r="K402" s="20">
        <v>2018011000655</v>
      </c>
      <c r="L402" s="16" t="s">
        <v>528</v>
      </c>
      <c r="M402" s="16" t="s">
        <v>532</v>
      </c>
      <c r="N402" s="16" t="s">
        <v>533</v>
      </c>
      <c r="O402" s="16" t="s">
        <v>534</v>
      </c>
      <c r="P402" s="16" t="s">
        <v>535</v>
      </c>
      <c r="Q402" s="16" t="s">
        <v>1543</v>
      </c>
      <c r="R402" s="16" t="s">
        <v>33</v>
      </c>
      <c r="S402" s="16" t="s">
        <v>1544</v>
      </c>
      <c r="T402" s="16" t="s">
        <v>93</v>
      </c>
      <c r="U402" s="21" t="s">
        <v>146</v>
      </c>
      <c r="V402" s="21">
        <v>5207886</v>
      </c>
      <c r="W402" s="21">
        <v>31247316</v>
      </c>
      <c r="X402" s="16">
        <v>6</v>
      </c>
      <c r="Y402" s="22"/>
      <c r="Z402"/>
      <c r="AA402"/>
    </row>
    <row r="403" spans="1:27" x14ac:dyDescent="0.2">
      <c r="A403" s="14">
        <v>404</v>
      </c>
      <c r="B403" s="15" t="s">
        <v>1545</v>
      </c>
      <c r="C403" s="16" t="s">
        <v>27</v>
      </c>
      <c r="D403" s="16" t="s">
        <v>1546</v>
      </c>
      <c r="E403" s="16" t="s">
        <v>1547</v>
      </c>
      <c r="F403" s="17" t="s">
        <v>30</v>
      </c>
      <c r="G403" s="16" t="s">
        <v>30</v>
      </c>
      <c r="H403" s="16">
        <f>Tabla8[[#This Row],[Precio 2026]]/Tabla8[[#This Row],[HONORARIOS 2026]]</f>
        <v>6</v>
      </c>
      <c r="I403" s="16" t="s">
        <v>2399</v>
      </c>
      <c r="J403" s="16" t="s">
        <v>31</v>
      </c>
      <c r="K403" s="20">
        <v>2018011000655</v>
      </c>
      <c r="L403" s="16" t="s">
        <v>528</v>
      </c>
      <c r="M403" s="16" t="s">
        <v>532</v>
      </c>
      <c r="N403" s="16" t="s">
        <v>551</v>
      </c>
      <c r="O403" s="16" t="s">
        <v>534</v>
      </c>
      <c r="P403" s="16" t="s">
        <v>535</v>
      </c>
      <c r="Q403" s="16" t="s">
        <v>1163</v>
      </c>
      <c r="R403" s="16" t="s">
        <v>33</v>
      </c>
      <c r="S403" s="16" t="s">
        <v>1548</v>
      </c>
      <c r="T403" s="16" t="s">
        <v>93</v>
      </c>
      <c r="U403" s="16" t="s">
        <v>67</v>
      </c>
      <c r="V403" s="21">
        <v>15286881</v>
      </c>
      <c r="W403" s="21">
        <f>V403*X403</f>
        <v>91721286</v>
      </c>
      <c r="X403" s="16">
        <v>6</v>
      </c>
      <c r="Y403" s="22"/>
      <c r="Z403"/>
      <c r="AA403"/>
    </row>
    <row r="404" spans="1:27" x14ac:dyDescent="0.2">
      <c r="A404" s="14">
        <v>405</v>
      </c>
      <c r="B404" s="15" t="s">
        <v>1549</v>
      </c>
      <c r="C404" s="16" t="s">
        <v>27</v>
      </c>
      <c r="D404" s="16" t="s">
        <v>1550</v>
      </c>
      <c r="E404" s="16" t="s">
        <v>1551</v>
      </c>
      <c r="F404" s="17" t="s">
        <v>30</v>
      </c>
      <c r="G404" s="16" t="s">
        <v>30</v>
      </c>
      <c r="H404" s="16">
        <f>Tabla8[[#This Row],[Precio 2026]]/Tabla8[[#This Row],[HONORARIOS 2026]]</f>
        <v>6</v>
      </c>
      <c r="I404" s="16" t="s">
        <v>2399</v>
      </c>
      <c r="J404" s="16" t="s">
        <v>31</v>
      </c>
      <c r="K404" s="20">
        <v>2018011000655</v>
      </c>
      <c r="L404" s="16" t="s">
        <v>528</v>
      </c>
      <c r="M404" s="16" t="s">
        <v>532</v>
      </c>
      <c r="N404" s="16" t="s">
        <v>533</v>
      </c>
      <c r="O404" s="16" t="s">
        <v>534</v>
      </c>
      <c r="P404" s="16" t="s">
        <v>535</v>
      </c>
      <c r="Q404" s="16" t="s">
        <v>1158</v>
      </c>
      <c r="R404" s="16" t="s">
        <v>33</v>
      </c>
      <c r="S404" s="16" t="s">
        <v>1552</v>
      </c>
      <c r="T404" s="16" t="s">
        <v>93</v>
      </c>
      <c r="U404" s="16" t="s">
        <v>1147</v>
      </c>
      <c r="V404" s="21">
        <v>3482842</v>
      </c>
      <c r="W404" s="21">
        <f>V404*X404</f>
        <v>20897052</v>
      </c>
      <c r="X404" s="16">
        <v>6</v>
      </c>
      <c r="Y404" s="22"/>
      <c r="Z404"/>
      <c r="AA404"/>
    </row>
    <row r="405" spans="1:27" x14ac:dyDescent="0.2">
      <c r="A405" s="14">
        <v>406</v>
      </c>
      <c r="B405" s="15" t="s">
        <v>1553</v>
      </c>
      <c r="C405" s="16" t="s">
        <v>27</v>
      </c>
      <c r="D405" s="16" t="s">
        <v>1554</v>
      </c>
      <c r="E405" s="16" t="s">
        <v>1249</v>
      </c>
      <c r="F405" s="17" t="s">
        <v>30</v>
      </c>
      <c r="G405" s="16" t="s">
        <v>30</v>
      </c>
      <c r="H405" s="16">
        <f>Tabla8[[#This Row],[Precio 2026]]/Tabla8[[#This Row],[HONORARIOS 2026]]</f>
        <v>8</v>
      </c>
      <c r="I405" s="16" t="s">
        <v>2399</v>
      </c>
      <c r="J405" s="16" t="s">
        <v>31</v>
      </c>
      <c r="K405" s="20">
        <v>2018011000655</v>
      </c>
      <c r="L405" s="16" t="s">
        <v>528</v>
      </c>
      <c r="M405" s="16" t="s">
        <v>532</v>
      </c>
      <c r="N405" s="16" t="s">
        <v>533</v>
      </c>
      <c r="O405" s="16" t="s">
        <v>534</v>
      </c>
      <c r="P405" s="16" t="s">
        <v>535</v>
      </c>
      <c r="Q405" s="16" t="s">
        <v>1158</v>
      </c>
      <c r="R405" s="16" t="s">
        <v>33</v>
      </c>
      <c r="S405" s="16" t="s">
        <v>1555</v>
      </c>
      <c r="T405" s="16" t="s">
        <v>93</v>
      </c>
      <c r="U405" s="16" t="s">
        <v>1556</v>
      </c>
      <c r="V405" s="21">
        <v>3220810</v>
      </c>
      <c r="W405" s="21">
        <v>25766480</v>
      </c>
      <c r="X405" s="16">
        <v>6</v>
      </c>
      <c r="Y405" s="22">
        <v>80111601</v>
      </c>
      <c r="Z405"/>
      <c r="AA405"/>
    </row>
    <row r="406" spans="1:27" x14ac:dyDescent="0.2">
      <c r="A406" s="14">
        <v>407</v>
      </c>
      <c r="B406" s="15" t="s">
        <v>1557</v>
      </c>
      <c r="C406" s="16" t="s">
        <v>27</v>
      </c>
      <c r="D406" s="16" t="s">
        <v>1558</v>
      </c>
      <c r="E406" s="16" t="s">
        <v>674</v>
      </c>
      <c r="F406" s="17" t="s">
        <v>30</v>
      </c>
      <c r="G406" s="16" t="s">
        <v>30</v>
      </c>
      <c r="H406" s="16">
        <f>Tabla8[[#This Row],[Precio 2026]]/Tabla8[[#This Row],[HONORARIOS 2026]]</f>
        <v>6</v>
      </c>
      <c r="I406" s="16" t="s">
        <v>2399</v>
      </c>
      <c r="J406" s="16" t="s">
        <v>31</v>
      </c>
      <c r="K406" s="20">
        <v>2018011000655</v>
      </c>
      <c r="L406" s="16" t="s">
        <v>528</v>
      </c>
      <c r="M406" s="16" t="s">
        <v>532</v>
      </c>
      <c r="N406" s="16" t="s">
        <v>551</v>
      </c>
      <c r="O406" s="16" t="s">
        <v>534</v>
      </c>
      <c r="P406" s="16" t="s">
        <v>535</v>
      </c>
      <c r="Q406" s="16" t="s">
        <v>1158</v>
      </c>
      <c r="R406" s="16" t="s">
        <v>33</v>
      </c>
      <c r="S406" s="16" t="s">
        <v>1559</v>
      </c>
      <c r="T406" s="16" t="s">
        <v>93</v>
      </c>
      <c r="U406" s="16" t="s">
        <v>82</v>
      </c>
      <c r="V406" s="21">
        <v>4618314</v>
      </c>
      <c r="W406" s="21">
        <f>V406*X406</f>
        <v>27709884</v>
      </c>
      <c r="X406" s="16">
        <v>6</v>
      </c>
      <c r="Y406" s="22">
        <v>80111601</v>
      </c>
      <c r="Z406"/>
      <c r="AA406"/>
    </row>
    <row r="407" spans="1:27" x14ac:dyDescent="0.2">
      <c r="A407" s="14">
        <v>408</v>
      </c>
      <c r="B407" s="30" t="s">
        <v>1560</v>
      </c>
      <c r="C407" s="23" t="s">
        <v>27</v>
      </c>
      <c r="D407" s="23" t="s">
        <v>1561</v>
      </c>
      <c r="E407" s="23" t="s">
        <v>1562</v>
      </c>
      <c r="F407" s="17" t="s">
        <v>30</v>
      </c>
      <c r="G407" s="16" t="s">
        <v>30</v>
      </c>
      <c r="H407" s="16">
        <f>Tabla8[[#This Row],[Precio 2026]]/Tabla8[[#This Row],[HONORARIOS 2026]]</f>
        <v>7</v>
      </c>
      <c r="I407" s="16" t="s">
        <v>2399</v>
      </c>
      <c r="J407" s="23" t="s">
        <v>31</v>
      </c>
      <c r="K407" s="20">
        <v>2018011000655</v>
      </c>
      <c r="L407" s="23" t="s">
        <v>528</v>
      </c>
      <c r="M407" s="23" t="s">
        <v>532</v>
      </c>
      <c r="N407" s="23" t="s">
        <v>575</v>
      </c>
      <c r="O407" s="23" t="s">
        <v>534</v>
      </c>
      <c r="P407" s="23" t="s">
        <v>1563</v>
      </c>
      <c r="Q407" s="23" t="s">
        <v>1151</v>
      </c>
      <c r="R407" s="16" t="s">
        <v>33</v>
      </c>
      <c r="S407" s="23" t="s">
        <v>1564</v>
      </c>
      <c r="T407" s="23" t="s">
        <v>44</v>
      </c>
      <c r="U407" s="23" t="s">
        <v>152</v>
      </c>
      <c r="V407" s="21">
        <v>2150000</v>
      </c>
      <c r="W407" s="21">
        <f>V407*X407</f>
        <v>15050000</v>
      </c>
      <c r="X407" s="23">
        <v>7</v>
      </c>
      <c r="Y407" s="31">
        <v>80111601</v>
      </c>
      <c r="Z407"/>
      <c r="AA407"/>
    </row>
    <row r="408" spans="1:27" x14ac:dyDescent="0.2">
      <c r="A408" s="14">
        <v>409</v>
      </c>
      <c r="B408" s="15" t="s">
        <v>1565</v>
      </c>
      <c r="C408" s="16" t="s">
        <v>27</v>
      </c>
      <c r="D408" s="16" t="s">
        <v>1566</v>
      </c>
      <c r="E408" s="16" t="s">
        <v>1567</v>
      </c>
      <c r="F408" s="17" t="s">
        <v>30</v>
      </c>
      <c r="G408" s="16" t="s">
        <v>30</v>
      </c>
      <c r="H408" s="16">
        <f>Tabla8[[#This Row],[Precio 2026]]/Tabla8[[#This Row],[HONORARIOS 2026]]</f>
        <v>7</v>
      </c>
      <c r="I408" s="16" t="s">
        <v>2399</v>
      </c>
      <c r="J408" s="16" t="s">
        <v>31</v>
      </c>
      <c r="K408" s="20">
        <v>2018011000655</v>
      </c>
      <c r="L408" s="16" t="s">
        <v>528</v>
      </c>
      <c r="M408" s="16" t="s">
        <v>532</v>
      </c>
      <c r="N408" s="16" t="s">
        <v>575</v>
      </c>
      <c r="O408" s="16" t="s">
        <v>534</v>
      </c>
      <c r="P408" s="16" t="s">
        <v>535</v>
      </c>
      <c r="Q408" s="16" t="s">
        <v>1151</v>
      </c>
      <c r="R408" s="16" t="s">
        <v>33</v>
      </c>
      <c r="S408" s="16" t="s">
        <v>1568</v>
      </c>
      <c r="T408" s="16" t="s">
        <v>93</v>
      </c>
      <c r="U408" s="16" t="s">
        <v>152</v>
      </c>
      <c r="V408" s="32">
        <v>2150000</v>
      </c>
      <c r="W408" s="32">
        <v>15050000</v>
      </c>
      <c r="X408" s="23">
        <v>7</v>
      </c>
      <c r="Y408" s="22">
        <v>80111601</v>
      </c>
      <c r="Z408"/>
      <c r="AA408"/>
    </row>
    <row r="409" spans="1:27" x14ac:dyDescent="0.2">
      <c r="A409" s="14">
        <v>410</v>
      </c>
      <c r="B409" s="15" t="s">
        <v>1569</v>
      </c>
      <c r="C409" s="16" t="s">
        <v>27</v>
      </c>
      <c r="D409" s="16" t="s">
        <v>1570</v>
      </c>
      <c r="E409" s="16" t="s">
        <v>1571</v>
      </c>
      <c r="F409" s="17" t="s">
        <v>30</v>
      </c>
      <c r="G409" s="16" t="s">
        <v>30</v>
      </c>
      <c r="H409" s="16">
        <f>Tabla8[[#This Row],[Precio 2026]]/Tabla8[[#This Row],[HONORARIOS 2026]]</f>
        <v>7</v>
      </c>
      <c r="I409" s="16" t="s">
        <v>2399</v>
      </c>
      <c r="J409" s="16" t="s">
        <v>31</v>
      </c>
      <c r="K409" s="20">
        <v>2018011000655</v>
      </c>
      <c r="L409" s="16" t="s">
        <v>528</v>
      </c>
      <c r="M409" s="16" t="s">
        <v>532</v>
      </c>
      <c r="N409" s="16" t="s">
        <v>575</v>
      </c>
      <c r="O409" s="16" t="s">
        <v>534</v>
      </c>
      <c r="P409" s="16" t="s">
        <v>535</v>
      </c>
      <c r="Q409" s="16" t="s">
        <v>1151</v>
      </c>
      <c r="R409" s="16" t="s">
        <v>33</v>
      </c>
      <c r="S409" s="16" t="s">
        <v>1572</v>
      </c>
      <c r="T409" s="16" t="s">
        <v>93</v>
      </c>
      <c r="U409" s="16" t="s">
        <v>152</v>
      </c>
      <c r="V409" s="21">
        <v>2150000</v>
      </c>
      <c r="W409" s="21">
        <f>V409*X409</f>
        <v>15050000</v>
      </c>
      <c r="X409" s="16">
        <v>7</v>
      </c>
      <c r="Y409" s="22">
        <v>80111601</v>
      </c>
      <c r="Z409"/>
      <c r="AA409"/>
    </row>
    <row r="410" spans="1:27" x14ac:dyDescent="0.2">
      <c r="A410" s="14">
        <v>411</v>
      </c>
      <c r="B410" s="15" t="s">
        <v>1573</v>
      </c>
      <c r="C410" s="16" t="s">
        <v>27</v>
      </c>
      <c r="D410" s="16" t="s">
        <v>1574</v>
      </c>
      <c r="E410" s="16" t="s">
        <v>1562</v>
      </c>
      <c r="F410" s="17" t="s">
        <v>30</v>
      </c>
      <c r="G410" s="16" t="s">
        <v>30</v>
      </c>
      <c r="H410" s="16">
        <f>Tabla8[[#This Row],[Precio 2026]]/Tabla8[[#This Row],[HONORARIOS 2026]]</f>
        <v>7</v>
      </c>
      <c r="I410" s="16" t="s">
        <v>2399</v>
      </c>
      <c r="J410" s="16" t="s">
        <v>31</v>
      </c>
      <c r="K410" s="20">
        <v>2018011000655</v>
      </c>
      <c r="L410" s="16" t="s">
        <v>528</v>
      </c>
      <c r="M410" s="16" t="s">
        <v>532</v>
      </c>
      <c r="N410" s="16" t="s">
        <v>575</v>
      </c>
      <c r="O410" s="16" t="s">
        <v>534</v>
      </c>
      <c r="P410" s="16" t="s">
        <v>535</v>
      </c>
      <c r="Q410" s="16" t="s">
        <v>1151</v>
      </c>
      <c r="R410" s="16" t="s">
        <v>33</v>
      </c>
      <c r="S410" s="16" t="s">
        <v>1575</v>
      </c>
      <c r="T410" s="16" t="s">
        <v>93</v>
      </c>
      <c r="U410" s="16" t="s">
        <v>152</v>
      </c>
      <c r="V410" s="21">
        <v>2150000</v>
      </c>
      <c r="W410" s="21">
        <f>V410*X410</f>
        <v>15050000</v>
      </c>
      <c r="X410" s="16">
        <v>7</v>
      </c>
      <c r="Y410" s="22">
        <v>80111601</v>
      </c>
      <c r="Z410"/>
      <c r="AA410"/>
    </row>
    <row r="411" spans="1:27" x14ac:dyDescent="0.2">
      <c r="A411" s="14">
        <v>412</v>
      </c>
      <c r="B411" s="15" t="s">
        <v>1576</v>
      </c>
      <c r="C411" s="16" t="s">
        <v>27</v>
      </c>
      <c r="D411" s="16" t="s">
        <v>1577</v>
      </c>
      <c r="E411" s="16" t="s">
        <v>1571</v>
      </c>
      <c r="F411" s="17" t="s">
        <v>30</v>
      </c>
      <c r="G411" s="16" t="s">
        <v>30</v>
      </c>
      <c r="H411" s="16">
        <f>Tabla8[[#This Row],[Precio 2026]]/Tabla8[[#This Row],[HONORARIOS 2026]]</f>
        <v>7</v>
      </c>
      <c r="I411" s="16" t="s">
        <v>2399</v>
      </c>
      <c r="J411" s="16" t="s">
        <v>31</v>
      </c>
      <c r="K411" s="20">
        <v>2018011000655</v>
      </c>
      <c r="L411" s="16" t="s">
        <v>528</v>
      </c>
      <c r="M411" s="16" t="s">
        <v>532</v>
      </c>
      <c r="N411" s="16" t="s">
        <v>575</v>
      </c>
      <c r="O411" s="16" t="s">
        <v>534</v>
      </c>
      <c r="P411" s="16" t="s">
        <v>535</v>
      </c>
      <c r="Q411" s="16" t="s">
        <v>1151</v>
      </c>
      <c r="R411" s="16" t="s">
        <v>33</v>
      </c>
      <c r="S411" s="16" t="s">
        <v>1578</v>
      </c>
      <c r="T411" s="16" t="s">
        <v>93</v>
      </c>
      <c r="U411" s="16" t="s">
        <v>152</v>
      </c>
      <c r="V411" s="21">
        <v>2150000</v>
      </c>
      <c r="W411" s="21">
        <f>V411*X411</f>
        <v>15050000</v>
      </c>
      <c r="X411" s="16">
        <v>7</v>
      </c>
      <c r="Y411" s="22">
        <v>80111601</v>
      </c>
      <c r="Z411"/>
      <c r="AA411"/>
    </row>
    <row r="412" spans="1:27" x14ac:dyDescent="0.2">
      <c r="A412" s="14">
        <v>413</v>
      </c>
      <c r="B412" s="15" t="s">
        <v>1579</v>
      </c>
      <c r="C412" s="16" t="s">
        <v>27</v>
      </c>
      <c r="D412" s="16" t="s">
        <v>1580</v>
      </c>
      <c r="E412" s="16" t="s">
        <v>1562</v>
      </c>
      <c r="F412" s="17" t="s">
        <v>30</v>
      </c>
      <c r="G412" s="16" t="s">
        <v>30</v>
      </c>
      <c r="H412" s="16">
        <f>Tabla8[[#This Row],[Precio 2026]]/Tabla8[[#This Row],[HONORARIOS 2026]]</f>
        <v>7</v>
      </c>
      <c r="I412" s="16" t="s">
        <v>2399</v>
      </c>
      <c r="J412" s="16" t="s">
        <v>31</v>
      </c>
      <c r="K412" s="20">
        <v>2018011000655</v>
      </c>
      <c r="L412" s="16" t="s">
        <v>528</v>
      </c>
      <c r="M412" s="16" t="s">
        <v>532</v>
      </c>
      <c r="N412" s="16" t="s">
        <v>575</v>
      </c>
      <c r="O412" s="16" t="s">
        <v>534</v>
      </c>
      <c r="P412" s="16" t="s">
        <v>535</v>
      </c>
      <c r="Q412" s="16" t="s">
        <v>1151</v>
      </c>
      <c r="R412" s="16" t="s">
        <v>33</v>
      </c>
      <c r="S412" s="16" t="s">
        <v>1581</v>
      </c>
      <c r="T412" s="16" t="s">
        <v>93</v>
      </c>
      <c r="U412" s="16" t="s">
        <v>152</v>
      </c>
      <c r="V412" s="21">
        <v>2150000</v>
      </c>
      <c r="W412" s="21">
        <f>V412*X412</f>
        <v>15050000</v>
      </c>
      <c r="X412" s="16">
        <v>7</v>
      </c>
      <c r="Y412" s="22">
        <v>80111601</v>
      </c>
      <c r="Z412"/>
      <c r="AA412"/>
    </row>
    <row r="413" spans="1:27" x14ac:dyDescent="0.2">
      <c r="A413" s="14">
        <v>414</v>
      </c>
      <c r="B413" s="15" t="s">
        <v>1582</v>
      </c>
      <c r="C413" s="16" t="s">
        <v>27</v>
      </c>
      <c r="D413" s="16" t="s">
        <v>1583</v>
      </c>
      <c r="E413" s="16" t="s">
        <v>1584</v>
      </c>
      <c r="F413" s="17" t="s">
        <v>30</v>
      </c>
      <c r="G413" s="16" t="s">
        <v>30</v>
      </c>
      <c r="H413" s="16">
        <f>Tabla8[[#This Row],[Precio 2026]]/Tabla8[[#This Row],[HONORARIOS 2026]]</f>
        <v>8</v>
      </c>
      <c r="I413" s="16" t="s">
        <v>2399</v>
      </c>
      <c r="J413" s="16" t="s">
        <v>31</v>
      </c>
      <c r="K413" s="20">
        <v>2018011000655</v>
      </c>
      <c r="L413" s="16" t="s">
        <v>528</v>
      </c>
      <c r="M413" s="16" t="s">
        <v>532</v>
      </c>
      <c r="N413" s="16" t="s">
        <v>575</v>
      </c>
      <c r="O413" s="16" t="s">
        <v>534</v>
      </c>
      <c r="P413" s="16" t="s">
        <v>535</v>
      </c>
      <c r="Q413" s="16" t="s">
        <v>1151</v>
      </c>
      <c r="R413" s="16" t="s">
        <v>33</v>
      </c>
      <c r="S413" s="16" t="s">
        <v>1585</v>
      </c>
      <c r="T413" s="16" t="s">
        <v>44</v>
      </c>
      <c r="U413" s="16" t="s">
        <v>108</v>
      </c>
      <c r="V413" s="21">
        <v>6026736</v>
      </c>
      <c r="W413" s="21">
        <v>48213888</v>
      </c>
      <c r="X413" s="16">
        <v>8</v>
      </c>
      <c r="Y413" s="22">
        <v>80111607</v>
      </c>
      <c r="Z413"/>
      <c r="AA413"/>
    </row>
    <row r="414" spans="1:27" x14ac:dyDescent="0.2">
      <c r="A414" s="14">
        <v>415</v>
      </c>
      <c r="B414" s="15" t="s">
        <v>1586</v>
      </c>
      <c r="C414" s="16" t="s">
        <v>27</v>
      </c>
      <c r="D414" s="16" t="s">
        <v>1587</v>
      </c>
      <c r="E414" s="16" t="s">
        <v>1584</v>
      </c>
      <c r="F414" s="17" t="s">
        <v>30</v>
      </c>
      <c r="G414" s="16" t="s">
        <v>30</v>
      </c>
      <c r="H414" s="16">
        <f>Tabla8[[#This Row],[Precio 2026]]/Tabla8[[#This Row],[HONORARIOS 2026]]</f>
        <v>8</v>
      </c>
      <c r="I414" s="16" t="s">
        <v>2399</v>
      </c>
      <c r="J414" s="16" t="s">
        <v>31</v>
      </c>
      <c r="K414" s="20">
        <v>2018011000655</v>
      </c>
      <c r="L414" s="16" t="s">
        <v>528</v>
      </c>
      <c r="M414" s="16" t="s">
        <v>532</v>
      </c>
      <c r="N414" s="16" t="s">
        <v>575</v>
      </c>
      <c r="O414" s="16" t="s">
        <v>534</v>
      </c>
      <c r="P414" s="16" t="s">
        <v>535</v>
      </c>
      <c r="Q414" s="16" t="s">
        <v>1151</v>
      </c>
      <c r="R414" s="16" t="s">
        <v>33</v>
      </c>
      <c r="S414" s="16" t="s">
        <v>1588</v>
      </c>
      <c r="T414" s="16" t="s">
        <v>44</v>
      </c>
      <c r="U414" s="16" t="s">
        <v>108</v>
      </c>
      <c r="V414" s="21">
        <v>6026736</v>
      </c>
      <c r="W414" s="21">
        <v>48213888</v>
      </c>
      <c r="X414" s="16">
        <v>8</v>
      </c>
      <c r="Y414" s="22">
        <v>80111607</v>
      </c>
      <c r="Z414"/>
      <c r="AA414"/>
    </row>
    <row r="415" spans="1:27" x14ac:dyDescent="0.2">
      <c r="A415" s="14">
        <v>416</v>
      </c>
      <c r="B415" s="15" t="s">
        <v>1589</v>
      </c>
      <c r="C415" s="16" t="s">
        <v>27</v>
      </c>
      <c r="D415" s="16" t="s">
        <v>1590</v>
      </c>
      <c r="E415" s="16" t="s">
        <v>1584</v>
      </c>
      <c r="F415" s="17" t="s">
        <v>30</v>
      </c>
      <c r="G415" s="16" t="s">
        <v>30</v>
      </c>
      <c r="H415" s="16">
        <f>Tabla8[[#This Row],[Precio 2026]]/Tabla8[[#This Row],[HONORARIOS 2026]]</f>
        <v>8</v>
      </c>
      <c r="I415" s="16" t="s">
        <v>2399</v>
      </c>
      <c r="J415" s="16" t="s">
        <v>31</v>
      </c>
      <c r="K415" s="20">
        <v>2018011000655</v>
      </c>
      <c r="L415" s="16" t="s">
        <v>528</v>
      </c>
      <c r="M415" s="16" t="s">
        <v>532</v>
      </c>
      <c r="N415" s="16" t="s">
        <v>575</v>
      </c>
      <c r="O415" s="16" t="s">
        <v>534</v>
      </c>
      <c r="P415" s="16" t="s">
        <v>535</v>
      </c>
      <c r="Q415" s="16" t="s">
        <v>1151</v>
      </c>
      <c r="R415" s="16" t="s">
        <v>33</v>
      </c>
      <c r="S415" s="16" t="s">
        <v>1591</v>
      </c>
      <c r="T415" s="16" t="s">
        <v>74</v>
      </c>
      <c r="U415" s="16" t="s">
        <v>108</v>
      </c>
      <c r="V415" s="21">
        <v>6026736</v>
      </c>
      <c r="W415" s="21">
        <v>48213888</v>
      </c>
      <c r="X415" s="16">
        <v>8</v>
      </c>
      <c r="Y415" s="22">
        <v>80111607</v>
      </c>
      <c r="Z415"/>
      <c r="AA415"/>
    </row>
    <row r="416" spans="1:27" x14ac:dyDescent="0.2">
      <c r="A416" s="14">
        <v>417</v>
      </c>
      <c r="B416" s="15" t="s">
        <v>1592</v>
      </c>
      <c r="C416" s="16" t="s">
        <v>27</v>
      </c>
      <c r="D416" s="16" t="s">
        <v>1593</v>
      </c>
      <c r="E416" s="16" t="s">
        <v>1594</v>
      </c>
      <c r="F416" s="17" t="s">
        <v>30</v>
      </c>
      <c r="G416" s="16" t="s">
        <v>30</v>
      </c>
      <c r="H416" s="16">
        <f>Tabla8[[#This Row],[Precio 2026]]/Tabla8[[#This Row],[HONORARIOS 2026]]</f>
        <v>8</v>
      </c>
      <c r="I416" s="16" t="s">
        <v>2399</v>
      </c>
      <c r="J416" s="16" t="s">
        <v>31</v>
      </c>
      <c r="K416" s="20">
        <v>2018011000655</v>
      </c>
      <c r="L416" s="16" t="s">
        <v>528</v>
      </c>
      <c r="M416" s="16" t="s">
        <v>532</v>
      </c>
      <c r="N416" s="16" t="s">
        <v>575</v>
      </c>
      <c r="O416" s="16" t="s">
        <v>534</v>
      </c>
      <c r="P416" s="16" t="s">
        <v>535</v>
      </c>
      <c r="Q416" s="16" t="s">
        <v>1151</v>
      </c>
      <c r="R416" s="16" t="s">
        <v>33</v>
      </c>
      <c r="S416" s="16" t="s">
        <v>1595</v>
      </c>
      <c r="T416" s="16" t="s">
        <v>44</v>
      </c>
      <c r="U416" s="16" t="s">
        <v>337</v>
      </c>
      <c r="V416" s="21">
        <v>6692734</v>
      </c>
      <c r="W416" s="21">
        <v>53541872</v>
      </c>
      <c r="X416" s="16">
        <v>8</v>
      </c>
      <c r="Y416" s="22">
        <v>80111607</v>
      </c>
      <c r="Z416"/>
      <c r="AA416"/>
    </row>
    <row r="417" spans="1:27" x14ac:dyDescent="0.2">
      <c r="A417" s="14">
        <v>418</v>
      </c>
      <c r="B417" s="15" t="s">
        <v>1596</v>
      </c>
      <c r="C417" s="16" t="s">
        <v>27</v>
      </c>
      <c r="D417" s="16" t="s">
        <v>1597</v>
      </c>
      <c r="E417" s="16" t="s">
        <v>1594</v>
      </c>
      <c r="F417" s="17" t="s">
        <v>30</v>
      </c>
      <c r="G417" s="16" t="s">
        <v>30</v>
      </c>
      <c r="H417" s="16">
        <f>Tabla8[[#This Row],[Precio 2026]]/Tabla8[[#This Row],[HONORARIOS 2026]]</f>
        <v>8</v>
      </c>
      <c r="I417" s="16" t="s">
        <v>2399</v>
      </c>
      <c r="J417" s="16" t="s">
        <v>31</v>
      </c>
      <c r="K417" s="20">
        <v>2018011000655</v>
      </c>
      <c r="L417" s="16" t="s">
        <v>528</v>
      </c>
      <c r="M417" s="16" t="s">
        <v>532</v>
      </c>
      <c r="N417" s="16" t="s">
        <v>575</v>
      </c>
      <c r="O417" s="16" t="s">
        <v>534</v>
      </c>
      <c r="P417" s="16" t="s">
        <v>535</v>
      </c>
      <c r="Q417" s="16" t="s">
        <v>1151</v>
      </c>
      <c r="R417" s="16" t="s">
        <v>33</v>
      </c>
      <c r="S417" s="16" t="s">
        <v>1598</v>
      </c>
      <c r="T417" s="16" t="s">
        <v>50</v>
      </c>
      <c r="U417" s="16" t="s">
        <v>337</v>
      </c>
      <c r="V417" s="21">
        <v>6692734</v>
      </c>
      <c r="W417" s="21">
        <v>53541872</v>
      </c>
      <c r="X417" s="16">
        <v>8</v>
      </c>
      <c r="Y417" s="22">
        <v>80111607</v>
      </c>
      <c r="Z417"/>
      <c r="AA417"/>
    </row>
    <row r="418" spans="1:27" x14ac:dyDescent="0.2">
      <c r="A418" s="14">
        <v>419</v>
      </c>
      <c r="B418" s="15" t="s">
        <v>1599</v>
      </c>
      <c r="C418" s="16" t="s">
        <v>27</v>
      </c>
      <c r="D418" s="16" t="s">
        <v>1600</v>
      </c>
      <c r="E418" s="16" t="s">
        <v>1601</v>
      </c>
      <c r="F418" s="17" t="s">
        <v>30</v>
      </c>
      <c r="G418" s="16" t="s">
        <v>30</v>
      </c>
      <c r="H418" s="16">
        <f>Tabla8[[#This Row],[Precio 2026]]/Tabla8[[#This Row],[HONORARIOS 2026]]</f>
        <v>8</v>
      </c>
      <c r="I418" s="16" t="s">
        <v>2399</v>
      </c>
      <c r="J418" s="16" t="s">
        <v>31</v>
      </c>
      <c r="K418" s="20">
        <v>2018011000655</v>
      </c>
      <c r="L418" s="16" t="s">
        <v>528</v>
      </c>
      <c r="M418" s="16" t="s">
        <v>532</v>
      </c>
      <c r="N418" s="16" t="s">
        <v>575</v>
      </c>
      <c r="O418" s="16" t="s">
        <v>534</v>
      </c>
      <c r="P418" s="16" t="s">
        <v>535</v>
      </c>
      <c r="Q418" s="16" t="s">
        <v>1151</v>
      </c>
      <c r="R418" s="16" t="s">
        <v>33</v>
      </c>
      <c r="S418" s="16" t="s">
        <v>1602</v>
      </c>
      <c r="T418" s="16" t="s">
        <v>74</v>
      </c>
      <c r="U418" s="16" t="s">
        <v>87</v>
      </c>
      <c r="V418" s="21">
        <v>7358732</v>
      </c>
      <c r="W418" s="21">
        <v>58869856</v>
      </c>
      <c r="X418" s="16">
        <v>8</v>
      </c>
      <c r="Y418" s="22">
        <v>80111607</v>
      </c>
      <c r="Z418"/>
      <c r="AA418"/>
    </row>
    <row r="419" spans="1:27" x14ac:dyDescent="0.2">
      <c r="A419" s="14">
        <v>420</v>
      </c>
      <c r="B419" s="15" t="s">
        <v>1603</v>
      </c>
      <c r="C419" s="16" t="s">
        <v>27</v>
      </c>
      <c r="D419" s="16" t="s">
        <v>1604</v>
      </c>
      <c r="E419" s="16" t="s">
        <v>1601</v>
      </c>
      <c r="F419" s="17" t="s">
        <v>30</v>
      </c>
      <c r="G419" s="16" t="s">
        <v>30</v>
      </c>
      <c r="H419" s="16">
        <f>Tabla8[[#This Row],[Precio 2026]]/Tabla8[[#This Row],[HONORARIOS 2026]]</f>
        <v>8</v>
      </c>
      <c r="I419" s="16" t="s">
        <v>2399</v>
      </c>
      <c r="J419" s="16" t="s">
        <v>31</v>
      </c>
      <c r="K419" s="20">
        <v>2018011000655</v>
      </c>
      <c r="L419" s="16" t="s">
        <v>528</v>
      </c>
      <c r="M419" s="16" t="s">
        <v>532</v>
      </c>
      <c r="N419" s="16" t="s">
        <v>575</v>
      </c>
      <c r="O419" s="16" t="s">
        <v>534</v>
      </c>
      <c r="P419" s="16" t="s">
        <v>535</v>
      </c>
      <c r="Q419" s="16" t="s">
        <v>1151</v>
      </c>
      <c r="R419" s="16" t="s">
        <v>33</v>
      </c>
      <c r="S419" s="16" t="s">
        <v>1605</v>
      </c>
      <c r="T419" s="16" t="s">
        <v>74</v>
      </c>
      <c r="U419" s="16" t="s">
        <v>87</v>
      </c>
      <c r="V419" s="21">
        <v>7358732</v>
      </c>
      <c r="W419" s="21">
        <v>58869856</v>
      </c>
      <c r="X419" s="16">
        <v>8</v>
      </c>
      <c r="Y419" s="22">
        <v>80111607</v>
      </c>
      <c r="Z419"/>
      <c r="AA419"/>
    </row>
    <row r="420" spans="1:27" x14ac:dyDescent="0.2">
      <c r="A420" s="14">
        <v>421</v>
      </c>
      <c r="B420" s="15" t="s">
        <v>1606</v>
      </c>
      <c r="C420" s="16" t="s">
        <v>27</v>
      </c>
      <c r="D420" s="16" t="s">
        <v>1607</v>
      </c>
      <c r="E420" s="16" t="s">
        <v>1608</v>
      </c>
      <c r="F420" s="17" t="s">
        <v>30</v>
      </c>
      <c r="G420" s="16" t="s">
        <v>30</v>
      </c>
      <c r="H420" s="16">
        <f>Tabla8[[#This Row],[Precio 2026]]/Tabla8[[#This Row],[HONORARIOS 2026]]</f>
        <v>8</v>
      </c>
      <c r="I420" s="16" t="s">
        <v>2399</v>
      </c>
      <c r="J420" s="16" t="s">
        <v>31</v>
      </c>
      <c r="K420" s="20">
        <v>2018011000655</v>
      </c>
      <c r="L420" s="16" t="s">
        <v>528</v>
      </c>
      <c r="M420" s="16" t="s">
        <v>532</v>
      </c>
      <c r="N420" s="16" t="s">
        <v>575</v>
      </c>
      <c r="O420" s="16" t="s">
        <v>534</v>
      </c>
      <c r="P420" s="16" t="s">
        <v>535</v>
      </c>
      <c r="Q420" s="16" t="s">
        <v>1151</v>
      </c>
      <c r="R420" s="16" t="s">
        <v>33</v>
      </c>
      <c r="S420" s="16" t="s">
        <v>1609</v>
      </c>
      <c r="T420" s="16" t="s">
        <v>44</v>
      </c>
      <c r="U420" s="16" t="s">
        <v>98</v>
      </c>
      <c r="V420" s="21">
        <v>3220810</v>
      </c>
      <c r="W420" s="21">
        <v>25766480</v>
      </c>
      <c r="X420" s="16">
        <v>8</v>
      </c>
      <c r="Y420" s="22">
        <v>80111601</v>
      </c>
      <c r="Z420"/>
      <c r="AA420"/>
    </row>
    <row r="421" spans="1:27" x14ac:dyDescent="0.2">
      <c r="A421" s="14">
        <v>422</v>
      </c>
      <c r="B421" s="15" t="s">
        <v>1610</v>
      </c>
      <c r="C421" s="16" t="s">
        <v>27</v>
      </c>
      <c r="D421" s="16" t="s">
        <v>1611</v>
      </c>
      <c r="E421" s="16" t="s">
        <v>1612</v>
      </c>
      <c r="F421" s="17" t="s">
        <v>30</v>
      </c>
      <c r="G421" s="16" t="s">
        <v>30</v>
      </c>
      <c r="H421" s="16">
        <f>Tabla8[[#This Row],[Precio 2026]]/Tabla8[[#This Row],[HONORARIOS 2026]]</f>
        <v>8</v>
      </c>
      <c r="I421" s="16" t="s">
        <v>2399</v>
      </c>
      <c r="J421" s="16" t="s">
        <v>31</v>
      </c>
      <c r="K421" s="20">
        <v>2018011000655</v>
      </c>
      <c r="L421" s="16" t="s">
        <v>528</v>
      </c>
      <c r="M421" s="16" t="s">
        <v>532</v>
      </c>
      <c r="N421" s="16" t="s">
        <v>575</v>
      </c>
      <c r="O421" s="16" t="s">
        <v>534</v>
      </c>
      <c r="P421" s="16" t="s">
        <v>535</v>
      </c>
      <c r="Q421" s="16" t="s">
        <v>1151</v>
      </c>
      <c r="R421" s="16" t="s">
        <v>33</v>
      </c>
      <c r="S421" s="16" t="s">
        <v>1613</v>
      </c>
      <c r="T421" s="16" t="s">
        <v>50</v>
      </c>
      <c r="U421" s="16" t="s">
        <v>98</v>
      </c>
      <c r="V421" s="21">
        <v>3220810</v>
      </c>
      <c r="W421" s="21">
        <v>25766480</v>
      </c>
      <c r="X421" s="16">
        <v>8</v>
      </c>
      <c r="Y421" s="22">
        <v>80111607</v>
      </c>
      <c r="Z421"/>
      <c r="AA421"/>
    </row>
    <row r="422" spans="1:27" x14ac:dyDescent="0.2">
      <c r="A422" s="14">
        <v>423</v>
      </c>
      <c r="B422" s="15" t="s">
        <v>1614</v>
      </c>
      <c r="C422" s="16" t="s">
        <v>27</v>
      </c>
      <c r="D422" s="16" t="s">
        <v>1615</v>
      </c>
      <c r="E422" s="16" t="s">
        <v>1612</v>
      </c>
      <c r="F422" s="17" t="s">
        <v>30</v>
      </c>
      <c r="G422" s="16" t="s">
        <v>30</v>
      </c>
      <c r="H422" s="16">
        <f>Tabla8[[#This Row],[Precio 2026]]/Tabla8[[#This Row],[HONORARIOS 2026]]</f>
        <v>8</v>
      </c>
      <c r="I422" s="16" t="s">
        <v>2399</v>
      </c>
      <c r="J422" s="16" t="s">
        <v>31</v>
      </c>
      <c r="K422" s="20">
        <v>2018011000655</v>
      </c>
      <c r="L422" s="16" t="s">
        <v>528</v>
      </c>
      <c r="M422" s="16" t="s">
        <v>532</v>
      </c>
      <c r="N422" s="16" t="s">
        <v>575</v>
      </c>
      <c r="O422" s="16" t="s">
        <v>534</v>
      </c>
      <c r="P422" s="16" t="s">
        <v>535</v>
      </c>
      <c r="Q422" s="16" t="s">
        <v>1151</v>
      </c>
      <c r="R422" s="16" t="s">
        <v>33</v>
      </c>
      <c r="S422" s="16" t="s">
        <v>1616</v>
      </c>
      <c r="T422" s="16" t="s">
        <v>50</v>
      </c>
      <c r="U422" s="16" t="s">
        <v>98</v>
      </c>
      <c r="V422" s="21">
        <v>3220810</v>
      </c>
      <c r="W422" s="21">
        <v>25766480</v>
      </c>
      <c r="X422" s="16">
        <v>8</v>
      </c>
      <c r="Y422" s="22">
        <v>80111607</v>
      </c>
      <c r="Z422"/>
      <c r="AA422"/>
    </row>
    <row r="423" spans="1:27" x14ac:dyDescent="0.2">
      <c r="A423" s="14">
        <v>424</v>
      </c>
      <c r="B423" s="15" t="s">
        <v>1617</v>
      </c>
      <c r="C423" s="16" t="s">
        <v>27</v>
      </c>
      <c r="D423" s="16" t="s">
        <v>1618</v>
      </c>
      <c r="E423" s="16" t="s">
        <v>1619</v>
      </c>
      <c r="F423" s="17" t="s">
        <v>30</v>
      </c>
      <c r="G423" s="16" t="s">
        <v>30</v>
      </c>
      <c r="H423" s="16">
        <f>Tabla8[[#This Row],[Precio 2026]]/Tabla8[[#This Row],[HONORARIOS 2026]]</f>
        <v>8</v>
      </c>
      <c r="I423" s="16" t="s">
        <v>2399</v>
      </c>
      <c r="J423" s="16" t="s">
        <v>31</v>
      </c>
      <c r="K423" s="20">
        <v>2018011000655</v>
      </c>
      <c r="L423" s="16" t="s">
        <v>528</v>
      </c>
      <c r="M423" s="16" t="s">
        <v>532</v>
      </c>
      <c r="N423" s="16" t="s">
        <v>575</v>
      </c>
      <c r="O423" s="16" t="s">
        <v>534</v>
      </c>
      <c r="P423" s="16" t="s">
        <v>535</v>
      </c>
      <c r="Q423" s="16" t="s">
        <v>1151</v>
      </c>
      <c r="R423" s="16" t="s">
        <v>33</v>
      </c>
      <c r="S423" s="16" t="s">
        <v>1620</v>
      </c>
      <c r="T423" s="16" t="s">
        <v>50</v>
      </c>
      <c r="U423" s="16" t="s">
        <v>98</v>
      </c>
      <c r="V423" s="21">
        <v>3220810</v>
      </c>
      <c r="W423" s="21">
        <v>25766480</v>
      </c>
      <c r="X423" s="16">
        <v>8</v>
      </c>
      <c r="Y423" s="22">
        <v>80111601</v>
      </c>
      <c r="Z423"/>
      <c r="AA423"/>
    </row>
    <row r="424" spans="1:27" x14ac:dyDescent="0.2">
      <c r="A424" s="14">
        <v>425</v>
      </c>
      <c r="B424" s="15" t="s">
        <v>1621</v>
      </c>
      <c r="C424" s="16" t="s">
        <v>27</v>
      </c>
      <c r="D424" s="16" t="s">
        <v>1622</v>
      </c>
      <c r="E424" s="16" t="s">
        <v>1612</v>
      </c>
      <c r="F424" s="17" t="s">
        <v>30</v>
      </c>
      <c r="G424" s="16" t="s">
        <v>30</v>
      </c>
      <c r="H424" s="16">
        <f>Tabla8[[#This Row],[Precio 2026]]/Tabla8[[#This Row],[HONORARIOS 2026]]</f>
        <v>8</v>
      </c>
      <c r="I424" s="16" t="s">
        <v>2399</v>
      </c>
      <c r="J424" s="16" t="s">
        <v>31</v>
      </c>
      <c r="K424" s="20">
        <v>2018011000655</v>
      </c>
      <c r="L424" s="16" t="s">
        <v>528</v>
      </c>
      <c r="M424" s="16" t="s">
        <v>532</v>
      </c>
      <c r="N424" s="16" t="s">
        <v>575</v>
      </c>
      <c r="O424" s="16" t="s">
        <v>534</v>
      </c>
      <c r="P424" s="16" t="s">
        <v>535</v>
      </c>
      <c r="Q424" s="16" t="s">
        <v>1151</v>
      </c>
      <c r="R424" s="16" t="s">
        <v>33</v>
      </c>
      <c r="S424" s="16" t="s">
        <v>1623</v>
      </c>
      <c r="T424" s="16" t="s">
        <v>50</v>
      </c>
      <c r="U424" s="16" t="s">
        <v>98</v>
      </c>
      <c r="V424" s="21">
        <v>3220810</v>
      </c>
      <c r="W424" s="21">
        <v>25766480</v>
      </c>
      <c r="X424" s="16">
        <v>8</v>
      </c>
      <c r="Y424" s="22">
        <v>80111607</v>
      </c>
      <c r="Z424"/>
      <c r="AA424"/>
    </row>
    <row r="425" spans="1:27" x14ac:dyDescent="0.2">
      <c r="A425" s="14">
        <v>426</v>
      </c>
      <c r="B425" s="15" t="s">
        <v>1624</v>
      </c>
      <c r="C425" s="16" t="s">
        <v>27</v>
      </c>
      <c r="D425" s="16" t="s">
        <v>1625</v>
      </c>
      <c r="E425" s="16" t="s">
        <v>1612</v>
      </c>
      <c r="F425" s="17" t="s">
        <v>30</v>
      </c>
      <c r="G425" s="16" t="s">
        <v>30</v>
      </c>
      <c r="H425" s="16">
        <f>Tabla8[[#This Row],[Precio 2026]]/Tabla8[[#This Row],[HONORARIOS 2026]]</f>
        <v>8</v>
      </c>
      <c r="I425" s="16" t="s">
        <v>2399</v>
      </c>
      <c r="J425" s="16" t="s">
        <v>31</v>
      </c>
      <c r="K425" s="20">
        <v>2018011000655</v>
      </c>
      <c r="L425" s="16" t="s">
        <v>528</v>
      </c>
      <c r="M425" s="16" t="s">
        <v>532</v>
      </c>
      <c r="N425" s="16" t="s">
        <v>575</v>
      </c>
      <c r="O425" s="16" t="s">
        <v>534</v>
      </c>
      <c r="P425" s="16" t="s">
        <v>535</v>
      </c>
      <c r="Q425" s="16" t="s">
        <v>1151</v>
      </c>
      <c r="R425" s="16" t="s">
        <v>33</v>
      </c>
      <c r="S425" s="16" t="s">
        <v>1626</v>
      </c>
      <c r="T425" s="16" t="s">
        <v>50</v>
      </c>
      <c r="U425" s="16" t="s">
        <v>98</v>
      </c>
      <c r="V425" s="21">
        <v>3220810</v>
      </c>
      <c r="W425" s="21">
        <v>25766480</v>
      </c>
      <c r="X425" s="16">
        <v>8</v>
      </c>
      <c r="Y425" s="22">
        <v>80111607</v>
      </c>
      <c r="Z425"/>
      <c r="AA425"/>
    </row>
    <row r="426" spans="1:27" x14ac:dyDescent="0.2">
      <c r="A426" s="14">
        <v>427</v>
      </c>
      <c r="B426" s="15" t="s">
        <v>1627</v>
      </c>
      <c r="C426" s="16" t="s">
        <v>27</v>
      </c>
      <c r="D426" s="16" t="s">
        <v>1628</v>
      </c>
      <c r="E426" s="16" t="s">
        <v>1629</v>
      </c>
      <c r="F426" s="17" t="s">
        <v>30</v>
      </c>
      <c r="G426" s="16" t="s">
        <v>30</v>
      </c>
      <c r="H426" s="16">
        <f>Tabla8[[#This Row],[Precio 2026]]/Tabla8[[#This Row],[HONORARIOS 2026]]</f>
        <v>8</v>
      </c>
      <c r="I426" s="16" t="s">
        <v>2399</v>
      </c>
      <c r="J426" s="16" t="s">
        <v>31</v>
      </c>
      <c r="K426" s="20">
        <v>2018011000655</v>
      </c>
      <c r="L426" s="16" t="s">
        <v>528</v>
      </c>
      <c r="M426" s="16" t="s">
        <v>532</v>
      </c>
      <c r="N426" s="16" t="s">
        <v>575</v>
      </c>
      <c r="O426" s="16" t="s">
        <v>534</v>
      </c>
      <c r="P426" s="16" t="s">
        <v>535</v>
      </c>
      <c r="Q426" s="16" t="s">
        <v>1151</v>
      </c>
      <c r="R426" s="16" t="s">
        <v>33</v>
      </c>
      <c r="S426" s="16" t="s">
        <v>1630</v>
      </c>
      <c r="T426" s="16" t="s">
        <v>93</v>
      </c>
      <c r="U426" s="16" t="s">
        <v>603</v>
      </c>
      <c r="V426" s="21">
        <v>2434714</v>
      </c>
      <c r="W426" s="21">
        <v>19477712</v>
      </c>
      <c r="X426" s="16">
        <v>8</v>
      </c>
      <c r="Y426" s="22">
        <v>80111604</v>
      </c>
      <c r="Z426"/>
      <c r="AA426"/>
    </row>
    <row r="427" spans="1:27" x14ac:dyDescent="0.2">
      <c r="A427" s="14">
        <v>428</v>
      </c>
      <c r="B427" s="15" t="s">
        <v>1631</v>
      </c>
      <c r="C427" s="16" t="s">
        <v>27</v>
      </c>
      <c r="D427" s="16" t="s">
        <v>1632</v>
      </c>
      <c r="E427" s="16" t="s">
        <v>1633</v>
      </c>
      <c r="F427" s="17" t="s">
        <v>30</v>
      </c>
      <c r="G427" s="16" t="s">
        <v>30</v>
      </c>
      <c r="H427" s="16">
        <f>Tabla8[[#This Row],[Precio 2026]]/Tabla8[[#This Row],[HONORARIOS 2026]]</f>
        <v>8</v>
      </c>
      <c r="I427" s="16" t="s">
        <v>2399</v>
      </c>
      <c r="J427" s="16" t="s">
        <v>31</v>
      </c>
      <c r="K427" s="20">
        <v>2018011000655</v>
      </c>
      <c r="L427" s="16" t="s">
        <v>528</v>
      </c>
      <c r="M427" s="16" t="s">
        <v>532</v>
      </c>
      <c r="N427" s="16" t="s">
        <v>575</v>
      </c>
      <c r="O427" s="16" t="s">
        <v>534</v>
      </c>
      <c r="P427" s="16" t="s">
        <v>535</v>
      </c>
      <c r="Q427" s="16" t="s">
        <v>1151</v>
      </c>
      <c r="R427" s="16" t="s">
        <v>33</v>
      </c>
      <c r="S427" s="16" t="s">
        <v>1634</v>
      </c>
      <c r="T427" s="16" t="s">
        <v>50</v>
      </c>
      <c r="U427" s="16" t="s">
        <v>307</v>
      </c>
      <c r="V427" s="21">
        <v>3482842</v>
      </c>
      <c r="W427" s="21">
        <v>27862736</v>
      </c>
      <c r="X427" s="16">
        <v>8</v>
      </c>
      <c r="Y427" s="22">
        <v>80111607</v>
      </c>
      <c r="Z427"/>
      <c r="AA427"/>
    </row>
    <row r="428" spans="1:27" x14ac:dyDescent="0.2">
      <c r="A428" s="14">
        <v>429</v>
      </c>
      <c r="B428" s="15" t="s">
        <v>1635</v>
      </c>
      <c r="C428" s="16" t="s">
        <v>27</v>
      </c>
      <c r="D428" s="16" t="s">
        <v>1636</v>
      </c>
      <c r="E428" s="16" t="s">
        <v>1633</v>
      </c>
      <c r="F428" s="17" t="s">
        <v>30</v>
      </c>
      <c r="G428" s="16" t="s">
        <v>30</v>
      </c>
      <c r="H428" s="16">
        <f>Tabla8[[#This Row],[Precio 2026]]/Tabla8[[#This Row],[HONORARIOS 2026]]</f>
        <v>8</v>
      </c>
      <c r="I428" s="16" t="s">
        <v>2399</v>
      </c>
      <c r="J428" s="16" t="s">
        <v>31</v>
      </c>
      <c r="K428" s="20">
        <v>2018011000655</v>
      </c>
      <c r="L428" s="16" t="s">
        <v>528</v>
      </c>
      <c r="M428" s="16" t="s">
        <v>532</v>
      </c>
      <c r="N428" s="16" t="s">
        <v>575</v>
      </c>
      <c r="O428" s="16" t="s">
        <v>534</v>
      </c>
      <c r="P428" s="16" t="s">
        <v>535</v>
      </c>
      <c r="Q428" s="16" t="s">
        <v>1151</v>
      </c>
      <c r="R428" s="16" t="s">
        <v>33</v>
      </c>
      <c r="S428" s="16" t="s">
        <v>1637</v>
      </c>
      <c r="T428" s="16" t="s">
        <v>50</v>
      </c>
      <c r="U428" s="16" t="s">
        <v>307</v>
      </c>
      <c r="V428" s="21">
        <v>3482842</v>
      </c>
      <c r="W428" s="21">
        <v>27862736</v>
      </c>
      <c r="X428" s="16">
        <v>8</v>
      </c>
      <c r="Y428" s="22">
        <v>80111607</v>
      </c>
      <c r="Z428"/>
      <c r="AA428"/>
    </row>
    <row r="429" spans="1:27" x14ac:dyDescent="0.2">
      <c r="A429" s="14">
        <v>430</v>
      </c>
      <c r="B429" s="15" t="s">
        <v>1638</v>
      </c>
      <c r="C429" s="16" t="s">
        <v>27</v>
      </c>
      <c r="D429" s="16" t="s">
        <v>1639</v>
      </c>
      <c r="E429" s="16" t="s">
        <v>1633</v>
      </c>
      <c r="F429" s="17" t="s">
        <v>30</v>
      </c>
      <c r="G429" s="16" t="s">
        <v>30</v>
      </c>
      <c r="H429" s="16">
        <f>Tabla8[[#This Row],[Precio 2026]]/Tabla8[[#This Row],[HONORARIOS 2026]]</f>
        <v>8</v>
      </c>
      <c r="I429" s="16" t="s">
        <v>2399</v>
      </c>
      <c r="J429" s="16" t="s">
        <v>31</v>
      </c>
      <c r="K429" s="20">
        <v>2018011000655</v>
      </c>
      <c r="L429" s="16" t="s">
        <v>528</v>
      </c>
      <c r="M429" s="16" t="s">
        <v>532</v>
      </c>
      <c r="N429" s="16" t="s">
        <v>575</v>
      </c>
      <c r="O429" s="16" t="s">
        <v>534</v>
      </c>
      <c r="P429" s="16" t="s">
        <v>535</v>
      </c>
      <c r="Q429" s="16" t="s">
        <v>1151</v>
      </c>
      <c r="R429" s="16" t="s">
        <v>33</v>
      </c>
      <c r="S429" s="16" t="s">
        <v>1640</v>
      </c>
      <c r="T429" s="16" t="s">
        <v>93</v>
      </c>
      <c r="U429" s="16" t="s">
        <v>307</v>
      </c>
      <c r="V429" s="21">
        <v>3482842</v>
      </c>
      <c r="W429" s="21">
        <v>27862736</v>
      </c>
      <c r="X429" s="16">
        <v>8</v>
      </c>
      <c r="Y429" s="22">
        <v>80111607</v>
      </c>
      <c r="Z429"/>
      <c r="AA429"/>
    </row>
    <row r="430" spans="1:27" x14ac:dyDescent="0.2">
      <c r="A430" s="14">
        <v>431</v>
      </c>
      <c r="B430" s="15" t="s">
        <v>1641</v>
      </c>
      <c r="C430" s="16" t="s">
        <v>27</v>
      </c>
      <c r="D430" s="16" t="s">
        <v>1642</v>
      </c>
      <c r="E430" s="16" t="s">
        <v>1633</v>
      </c>
      <c r="F430" s="17" t="s">
        <v>30</v>
      </c>
      <c r="G430" s="16" t="s">
        <v>30</v>
      </c>
      <c r="H430" s="16">
        <f>Tabla8[[#This Row],[Precio 2026]]/Tabla8[[#This Row],[HONORARIOS 2026]]</f>
        <v>8</v>
      </c>
      <c r="I430" s="16" t="s">
        <v>2399</v>
      </c>
      <c r="J430" s="16" t="s">
        <v>31</v>
      </c>
      <c r="K430" s="20">
        <v>2018011000655</v>
      </c>
      <c r="L430" s="16" t="s">
        <v>528</v>
      </c>
      <c r="M430" s="16" t="s">
        <v>532</v>
      </c>
      <c r="N430" s="16" t="s">
        <v>575</v>
      </c>
      <c r="O430" s="16" t="s">
        <v>534</v>
      </c>
      <c r="P430" s="16" t="s">
        <v>535</v>
      </c>
      <c r="Q430" s="16" t="s">
        <v>1151</v>
      </c>
      <c r="R430" s="16" t="s">
        <v>33</v>
      </c>
      <c r="S430" s="16" t="s">
        <v>1643</v>
      </c>
      <c r="T430" s="16" t="s">
        <v>50</v>
      </c>
      <c r="U430" s="16" t="s">
        <v>307</v>
      </c>
      <c r="V430" s="21">
        <v>3482842</v>
      </c>
      <c r="W430" s="21">
        <v>27862736</v>
      </c>
      <c r="X430" s="16">
        <v>8</v>
      </c>
      <c r="Y430" s="22">
        <v>80111607</v>
      </c>
      <c r="Z430"/>
      <c r="AA430"/>
    </row>
    <row r="431" spans="1:27" x14ac:dyDescent="0.2">
      <c r="A431" s="14">
        <v>432</v>
      </c>
      <c r="B431" s="15" t="s">
        <v>1644</v>
      </c>
      <c r="C431" s="16" t="s">
        <v>27</v>
      </c>
      <c r="D431" s="16" t="s">
        <v>1645</v>
      </c>
      <c r="E431" s="16" t="s">
        <v>1633</v>
      </c>
      <c r="F431" s="17" t="s">
        <v>30</v>
      </c>
      <c r="G431" s="16" t="s">
        <v>30</v>
      </c>
      <c r="H431" s="16">
        <f>Tabla8[[#This Row],[Precio 2026]]/Tabla8[[#This Row],[HONORARIOS 2026]]</f>
        <v>8</v>
      </c>
      <c r="I431" s="16" t="s">
        <v>2399</v>
      </c>
      <c r="J431" s="16" t="s">
        <v>31</v>
      </c>
      <c r="K431" s="20">
        <v>2018011000655</v>
      </c>
      <c r="L431" s="16" t="s">
        <v>528</v>
      </c>
      <c r="M431" s="16" t="s">
        <v>532</v>
      </c>
      <c r="N431" s="16" t="s">
        <v>575</v>
      </c>
      <c r="O431" s="16" t="s">
        <v>534</v>
      </c>
      <c r="P431" s="16" t="s">
        <v>535</v>
      </c>
      <c r="Q431" s="16" t="s">
        <v>1151</v>
      </c>
      <c r="R431" s="16" t="s">
        <v>33</v>
      </c>
      <c r="S431" s="16" t="s">
        <v>1646</v>
      </c>
      <c r="T431" s="16" t="s">
        <v>50</v>
      </c>
      <c r="U431" s="16" t="s">
        <v>307</v>
      </c>
      <c r="V431" s="21">
        <v>3482842</v>
      </c>
      <c r="W431" s="21">
        <v>27862736</v>
      </c>
      <c r="X431" s="16">
        <v>8</v>
      </c>
      <c r="Y431" s="22">
        <v>80111607</v>
      </c>
      <c r="Z431"/>
      <c r="AA431"/>
    </row>
    <row r="432" spans="1:27" x14ac:dyDescent="0.2">
      <c r="A432" s="14">
        <v>433</v>
      </c>
      <c r="B432" s="15" t="s">
        <v>1647</v>
      </c>
      <c r="C432" s="16" t="s">
        <v>27</v>
      </c>
      <c r="D432" s="16" t="s">
        <v>1648</v>
      </c>
      <c r="E432" s="16" t="s">
        <v>1633</v>
      </c>
      <c r="F432" s="17" t="s">
        <v>30</v>
      </c>
      <c r="G432" s="16" t="s">
        <v>30</v>
      </c>
      <c r="H432" s="16">
        <f>Tabla8[[#This Row],[Precio 2026]]/Tabla8[[#This Row],[HONORARIOS 2026]]</f>
        <v>8</v>
      </c>
      <c r="I432" s="16" t="s">
        <v>2399</v>
      </c>
      <c r="J432" s="16" t="s">
        <v>31</v>
      </c>
      <c r="K432" s="20">
        <v>2018011000655</v>
      </c>
      <c r="L432" s="16" t="s">
        <v>528</v>
      </c>
      <c r="M432" s="16" t="s">
        <v>532</v>
      </c>
      <c r="N432" s="16" t="s">
        <v>575</v>
      </c>
      <c r="O432" s="16" t="s">
        <v>534</v>
      </c>
      <c r="P432" s="16" t="s">
        <v>535</v>
      </c>
      <c r="Q432" s="16" t="s">
        <v>1151</v>
      </c>
      <c r="R432" s="16" t="s">
        <v>33</v>
      </c>
      <c r="S432" s="16" t="s">
        <v>1649</v>
      </c>
      <c r="T432" s="16" t="s">
        <v>93</v>
      </c>
      <c r="U432" s="16" t="s">
        <v>307</v>
      </c>
      <c r="V432" s="21">
        <v>3482842</v>
      </c>
      <c r="W432" s="21">
        <v>27862736</v>
      </c>
      <c r="X432" s="16">
        <v>8</v>
      </c>
      <c r="Y432" s="22">
        <v>80111607</v>
      </c>
      <c r="Z432"/>
      <c r="AA432"/>
    </row>
    <row r="433" spans="1:27" x14ac:dyDescent="0.2">
      <c r="A433" s="14">
        <v>434</v>
      </c>
      <c r="B433" s="15" t="s">
        <v>1650</v>
      </c>
      <c r="C433" s="16" t="s">
        <v>27</v>
      </c>
      <c r="D433" s="16" t="s">
        <v>1651</v>
      </c>
      <c r="E433" s="16" t="s">
        <v>1633</v>
      </c>
      <c r="F433" s="17" t="s">
        <v>30</v>
      </c>
      <c r="G433" s="16" t="s">
        <v>30</v>
      </c>
      <c r="H433" s="16">
        <f>Tabla8[[#This Row],[Precio 2026]]/Tabla8[[#This Row],[HONORARIOS 2026]]</f>
        <v>8</v>
      </c>
      <c r="I433" s="16" t="s">
        <v>2399</v>
      </c>
      <c r="J433" s="16" t="s">
        <v>31</v>
      </c>
      <c r="K433" s="20">
        <v>2018011000655</v>
      </c>
      <c r="L433" s="16" t="s">
        <v>528</v>
      </c>
      <c r="M433" s="16" t="s">
        <v>532</v>
      </c>
      <c r="N433" s="16" t="s">
        <v>575</v>
      </c>
      <c r="O433" s="16" t="s">
        <v>534</v>
      </c>
      <c r="P433" s="16" t="s">
        <v>535</v>
      </c>
      <c r="Q433" s="16" t="s">
        <v>1151</v>
      </c>
      <c r="R433" s="16" t="s">
        <v>33</v>
      </c>
      <c r="S433" s="16" t="s">
        <v>1652</v>
      </c>
      <c r="T433" s="16" t="s">
        <v>93</v>
      </c>
      <c r="U433" s="16" t="s">
        <v>603</v>
      </c>
      <c r="V433" s="21">
        <v>2434714</v>
      </c>
      <c r="W433" s="21">
        <f>V433*X433</f>
        <v>19477712</v>
      </c>
      <c r="X433" s="16">
        <v>8</v>
      </c>
      <c r="Y433" s="22">
        <v>80111607</v>
      </c>
      <c r="Z433"/>
      <c r="AA433"/>
    </row>
    <row r="434" spans="1:27" x14ac:dyDescent="0.2">
      <c r="A434" s="14">
        <v>435</v>
      </c>
      <c r="B434" s="15" t="s">
        <v>1653</v>
      </c>
      <c r="C434" s="16" t="s">
        <v>27</v>
      </c>
      <c r="D434" s="16" t="s">
        <v>1654</v>
      </c>
      <c r="E434" s="16" t="s">
        <v>1633</v>
      </c>
      <c r="F434" s="17" t="s">
        <v>30</v>
      </c>
      <c r="G434" s="16" t="s">
        <v>30</v>
      </c>
      <c r="H434" s="16">
        <f>Tabla8[[#This Row],[Precio 2026]]/Tabla8[[#This Row],[HONORARIOS 2026]]</f>
        <v>8</v>
      </c>
      <c r="I434" s="16" t="s">
        <v>2399</v>
      </c>
      <c r="J434" s="16" t="s">
        <v>31</v>
      </c>
      <c r="K434" s="20">
        <v>2018011000655</v>
      </c>
      <c r="L434" s="16" t="s">
        <v>528</v>
      </c>
      <c r="M434" s="16" t="s">
        <v>532</v>
      </c>
      <c r="N434" s="16" t="s">
        <v>575</v>
      </c>
      <c r="O434" s="16" t="s">
        <v>534</v>
      </c>
      <c r="P434" s="16" t="s">
        <v>535</v>
      </c>
      <c r="Q434" s="16" t="s">
        <v>1151</v>
      </c>
      <c r="R434" s="16" t="s">
        <v>33</v>
      </c>
      <c r="S434" s="16" t="s">
        <v>1655</v>
      </c>
      <c r="T434" s="16" t="s">
        <v>50</v>
      </c>
      <c r="U434" s="16" t="s">
        <v>307</v>
      </c>
      <c r="V434" s="21">
        <v>3482842</v>
      </c>
      <c r="W434" s="21">
        <v>27862736</v>
      </c>
      <c r="X434" s="16">
        <v>8</v>
      </c>
      <c r="Y434" s="22">
        <v>80111607</v>
      </c>
      <c r="Z434"/>
      <c r="AA434"/>
    </row>
    <row r="435" spans="1:27" x14ac:dyDescent="0.2">
      <c r="A435" s="14">
        <v>436</v>
      </c>
      <c r="B435" s="15" t="s">
        <v>1656</v>
      </c>
      <c r="C435" s="16" t="s">
        <v>27</v>
      </c>
      <c r="D435" s="16" t="s">
        <v>1657</v>
      </c>
      <c r="E435" s="16" t="s">
        <v>1633</v>
      </c>
      <c r="F435" s="17" t="s">
        <v>30</v>
      </c>
      <c r="G435" s="16" t="s">
        <v>30</v>
      </c>
      <c r="H435" s="16">
        <f>Tabla8[[#This Row],[Precio 2026]]/Tabla8[[#This Row],[HONORARIOS 2026]]</f>
        <v>8</v>
      </c>
      <c r="I435" s="16" t="s">
        <v>2399</v>
      </c>
      <c r="J435" s="16" t="s">
        <v>31</v>
      </c>
      <c r="K435" s="20">
        <v>2018011000655</v>
      </c>
      <c r="L435" s="16" t="s">
        <v>528</v>
      </c>
      <c r="M435" s="16" t="s">
        <v>532</v>
      </c>
      <c r="N435" s="16" t="s">
        <v>575</v>
      </c>
      <c r="O435" s="16" t="s">
        <v>534</v>
      </c>
      <c r="P435" s="16" t="s">
        <v>535</v>
      </c>
      <c r="Q435" s="16" t="s">
        <v>1151</v>
      </c>
      <c r="R435" s="16" t="s">
        <v>33</v>
      </c>
      <c r="S435" s="16" t="s">
        <v>1658</v>
      </c>
      <c r="T435" s="16" t="s">
        <v>93</v>
      </c>
      <c r="U435" s="16" t="s">
        <v>307</v>
      </c>
      <c r="V435" s="21">
        <v>3482842</v>
      </c>
      <c r="W435" s="21">
        <v>27862736</v>
      </c>
      <c r="X435" s="16">
        <v>8</v>
      </c>
      <c r="Y435" s="22">
        <v>80111607</v>
      </c>
      <c r="Z435"/>
      <c r="AA435"/>
    </row>
    <row r="436" spans="1:27" x14ac:dyDescent="0.2">
      <c r="A436" s="14">
        <v>437</v>
      </c>
      <c r="B436" s="15" t="s">
        <v>1659</v>
      </c>
      <c r="C436" s="16" t="s">
        <v>27</v>
      </c>
      <c r="D436" s="16" t="s">
        <v>1660</v>
      </c>
      <c r="E436" s="16" t="s">
        <v>1612</v>
      </c>
      <c r="F436" s="17" t="s">
        <v>30</v>
      </c>
      <c r="G436" s="16" t="s">
        <v>30</v>
      </c>
      <c r="H436" s="16">
        <f>Tabla8[[#This Row],[Precio 2026]]/Tabla8[[#This Row],[HONORARIOS 2026]]</f>
        <v>8</v>
      </c>
      <c r="I436" s="16" t="s">
        <v>2399</v>
      </c>
      <c r="J436" s="16" t="s">
        <v>31</v>
      </c>
      <c r="K436" s="20">
        <v>2018011000655</v>
      </c>
      <c r="L436" s="16" t="s">
        <v>528</v>
      </c>
      <c r="M436" s="16" t="s">
        <v>532</v>
      </c>
      <c r="N436" s="16" t="s">
        <v>575</v>
      </c>
      <c r="O436" s="16" t="s">
        <v>534</v>
      </c>
      <c r="P436" s="16" t="s">
        <v>535</v>
      </c>
      <c r="Q436" s="16" t="s">
        <v>1151</v>
      </c>
      <c r="R436" s="16" t="s">
        <v>33</v>
      </c>
      <c r="S436" s="16" t="s">
        <v>1661</v>
      </c>
      <c r="T436" s="16" t="s">
        <v>93</v>
      </c>
      <c r="U436" s="16" t="s">
        <v>383</v>
      </c>
      <c r="V436" s="21">
        <v>3220810</v>
      </c>
      <c r="W436" s="21">
        <v>25766480</v>
      </c>
      <c r="X436" s="16">
        <v>8</v>
      </c>
      <c r="Y436" s="22">
        <v>80111607</v>
      </c>
      <c r="Z436"/>
      <c r="AA436"/>
    </row>
    <row r="437" spans="1:27" x14ac:dyDescent="0.2">
      <c r="A437" s="14">
        <v>438</v>
      </c>
      <c r="B437" s="15" t="s">
        <v>1662</v>
      </c>
      <c r="C437" s="16" t="s">
        <v>27</v>
      </c>
      <c r="D437" s="16" t="s">
        <v>1663</v>
      </c>
      <c r="E437" s="16" t="s">
        <v>1633</v>
      </c>
      <c r="F437" s="17" t="s">
        <v>30</v>
      </c>
      <c r="G437" s="16" t="s">
        <v>30</v>
      </c>
      <c r="H437" s="16">
        <f>Tabla8[[#This Row],[Precio 2026]]/Tabla8[[#This Row],[HONORARIOS 2026]]</f>
        <v>8</v>
      </c>
      <c r="I437" s="16" t="s">
        <v>2399</v>
      </c>
      <c r="J437" s="16" t="s">
        <v>31</v>
      </c>
      <c r="K437" s="20">
        <v>2018011000655</v>
      </c>
      <c r="L437" s="16" t="s">
        <v>528</v>
      </c>
      <c r="M437" s="16" t="s">
        <v>532</v>
      </c>
      <c r="N437" s="16" t="s">
        <v>575</v>
      </c>
      <c r="O437" s="16" t="s">
        <v>534</v>
      </c>
      <c r="P437" s="16" t="s">
        <v>535</v>
      </c>
      <c r="Q437" s="16" t="s">
        <v>1151</v>
      </c>
      <c r="R437" s="16" t="s">
        <v>33</v>
      </c>
      <c r="S437" s="16" t="s">
        <v>1664</v>
      </c>
      <c r="T437" s="16" t="s">
        <v>93</v>
      </c>
      <c r="U437" s="16" t="s">
        <v>307</v>
      </c>
      <c r="V437" s="21">
        <v>3482842</v>
      </c>
      <c r="W437" s="21">
        <v>27862736</v>
      </c>
      <c r="X437" s="16">
        <v>8</v>
      </c>
      <c r="Y437" s="22">
        <v>80111607</v>
      </c>
      <c r="Z437"/>
      <c r="AA437"/>
    </row>
    <row r="438" spans="1:27" x14ac:dyDescent="0.2">
      <c r="A438" s="14">
        <v>439</v>
      </c>
      <c r="B438" s="15" t="s">
        <v>1665</v>
      </c>
      <c r="C438" s="16" t="s">
        <v>27</v>
      </c>
      <c r="D438" s="16" t="s">
        <v>1666</v>
      </c>
      <c r="E438" s="33" t="s">
        <v>1667</v>
      </c>
      <c r="F438" s="17" t="s">
        <v>30</v>
      </c>
      <c r="G438" s="16" t="s">
        <v>30</v>
      </c>
      <c r="H438" s="16">
        <f>Tabla8[[#This Row],[Precio 2026]]/Tabla8[[#This Row],[HONORARIOS 2026]]</f>
        <v>8</v>
      </c>
      <c r="I438" s="16" t="s">
        <v>2399</v>
      </c>
      <c r="J438" s="16" t="s">
        <v>31</v>
      </c>
      <c r="K438" s="20">
        <v>2018011000655</v>
      </c>
      <c r="L438" s="16" t="s">
        <v>528</v>
      </c>
      <c r="M438" s="16" t="s">
        <v>532</v>
      </c>
      <c r="N438" s="16" t="s">
        <v>575</v>
      </c>
      <c r="O438" s="16" t="s">
        <v>534</v>
      </c>
      <c r="P438" s="16" t="s">
        <v>535</v>
      </c>
      <c r="Q438" s="16" t="s">
        <v>1151</v>
      </c>
      <c r="R438" s="16" t="s">
        <v>33</v>
      </c>
      <c r="S438" s="16" t="s">
        <v>1668</v>
      </c>
      <c r="T438" s="16" t="s">
        <v>93</v>
      </c>
      <c r="U438" s="16" t="s">
        <v>1242</v>
      </c>
      <c r="V438" s="21">
        <v>4618314</v>
      </c>
      <c r="W438" s="21">
        <f>Tabla8[[#This Row],[HONORARIOS 2026]]*8</f>
        <v>36946512</v>
      </c>
      <c r="X438" s="16">
        <v>8</v>
      </c>
      <c r="Y438" s="22">
        <v>80111607</v>
      </c>
      <c r="Z438"/>
      <c r="AA438"/>
    </row>
    <row r="439" spans="1:27" x14ac:dyDescent="0.2">
      <c r="A439" s="14">
        <v>440</v>
      </c>
      <c r="B439" s="15" t="s">
        <v>1669</v>
      </c>
      <c r="C439" s="16" t="s">
        <v>27</v>
      </c>
      <c r="D439" s="16" t="s">
        <v>1670</v>
      </c>
      <c r="E439" s="16" t="s">
        <v>1671</v>
      </c>
      <c r="F439" s="17" t="s">
        <v>30</v>
      </c>
      <c r="G439" s="16" t="s">
        <v>30</v>
      </c>
      <c r="H439" s="16">
        <f>Tabla8[[#This Row],[Precio 2026]]/Tabla8[[#This Row],[HONORARIOS 2026]]</f>
        <v>8</v>
      </c>
      <c r="I439" s="16" t="s">
        <v>2399</v>
      </c>
      <c r="J439" s="16" t="s">
        <v>31</v>
      </c>
      <c r="K439" s="20">
        <v>2018011000655</v>
      </c>
      <c r="L439" s="16" t="s">
        <v>528</v>
      </c>
      <c r="M439" s="16" t="s">
        <v>532</v>
      </c>
      <c r="N439" s="16" t="s">
        <v>575</v>
      </c>
      <c r="O439" s="16" t="s">
        <v>534</v>
      </c>
      <c r="P439" s="16" t="s">
        <v>535</v>
      </c>
      <c r="Q439" s="16" t="s">
        <v>1151</v>
      </c>
      <c r="R439" s="16" t="s">
        <v>33</v>
      </c>
      <c r="S439" s="16" t="s">
        <v>1672</v>
      </c>
      <c r="T439" s="16" t="s">
        <v>93</v>
      </c>
      <c r="U439" s="16" t="s">
        <v>307</v>
      </c>
      <c r="V439" s="21">
        <v>3482842</v>
      </c>
      <c r="W439" s="21">
        <v>27862736</v>
      </c>
      <c r="X439" s="16">
        <v>8</v>
      </c>
      <c r="Y439" s="22">
        <v>80111607</v>
      </c>
      <c r="Z439"/>
      <c r="AA439"/>
    </row>
    <row r="440" spans="1:27" x14ac:dyDescent="0.2">
      <c r="A440" s="14">
        <v>441</v>
      </c>
      <c r="B440" s="15" t="s">
        <v>1673</v>
      </c>
      <c r="C440" s="16" t="s">
        <v>27</v>
      </c>
      <c r="D440" s="16" t="s">
        <v>1674</v>
      </c>
      <c r="E440" s="16" t="s">
        <v>1671</v>
      </c>
      <c r="F440" s="17" t="s">
        <v>30</v>
      </c>
      <c r="G440" s="16" t="s">
        <v>30</v>
      </c>
      <c r="H440" s="16">
        <f>Tabla8[[#This Row],[Precio 2026]]/Tabla8[[#This Row],[HONORARIOS 2026]]</f>
        <v>8</v>
      </c>
      <c r="I440" s="16" t="s">
        <v>2399</v>
      </c>
      <c r="J440" s="16" t="s">
        <v>31</v>
      </c>
      <c r="K440" s="20">
        <v>2018011000655</v>
      </c>
      <c r="L440" s="16" t="s">
        <v>528</v>
      </c>
      <c r="M440" s="16" t="s">
        <v>532</v>
      </c>
      <c r="N440" s="16" t="s">
        <v>575</v>
      </c>
      <c r="O440" s="16" t="s">
        <v>534</v>
      </c>
      <c r="P440" s="16" t="s">
        <v>535</v>
      </c>
      <c r="Q440" s="16" t="s">
        <v>1151</v>
      </c>
      <c r="R440" s="16" t="s">
        <v>33</v>
      </c>
      <c r="S440" s="16" t="s">
        <v>1675</v>
      </c>
      <c r="T440" s="16" t="s">
        <v>93</v>
      </c>
      <c r="U440" s="16" t="s">
        <v>307</v>
      </c>
      <c r="V440" s="21">
        <v>3482842</v>
      </c>
      <c r="W440" s="21">
        <v>27862736</v>
      </c>
      <c r="X440" s="16">
        <v>8</v>
      </c>
      <c r="Y440" s="22">
        <v>80111607</v>
      </c>
      <c r="Z440"/>
      <c r="AA440"/>
    </row>
    <row r="441" spans="1:27" x14ac:dyDescent="0.2">
      <c r="A441" s="14">
        <v>442</v>
      </c>
      <c r="B441" s="15" t="s">
        <v>1676</v>
      </c>
      <c r="C441" s="16" t="s">
        <v>27</v>
      </c>
      <c r="D441" s="16" t="s">
        <v>1677</v>
      </c>
      <c r="E441" s="16" t="s">
        <v>1678</v>
      </c>
      <c r="F441" s="17" t="s">
        <v>30</v>
      </c>
      <c r="G441" s="16" t="s">
        <v>30</v>
      </c>
      <c r="H441" s="16">
        <f>Tabla8[[#This Row],[Precio 2026]]/Tabla8[[#This Row],[HONORARIOS 2026]]</f>
        <v>8</v>
      </c>
      <c r="I441" s="16" t="s">
        <v>2399</v>
      </c>
      <c r="J441" s="16" t="s">
        <v>31</v>
      </c>
      <c r="K441" s="20">
        <v>2018011000655</v>
      </c>
      <c r="L441" s="16" t="s">
        <v>528</v>
      </c>
      <c r="M441" s="16" t="s">
        <v>532</v>
      </c>
      <c r="N441" s="16" t="s">
        <v>575</v>
      </c>
      <c r="O441" s="16" t="s">
        <v>534</v>
      </c>
      <c r="P441" s="16" t="s">
        <v>535</v>
      </c>
      <c r="Q441" s="16" t="s">
        <v>1151</v>
      </c>
      <c r="R441" s="16" t="s">
        <v>33</v>
      </c>
      <c r="S441" s="16" t="s">
        <v>1679</v>
      </c>
      <c r="T441" s="16" t="s">
        <v>74</v>
      </c>
      <c r="U441" s="16" t="s">
        <v>519</v>
      </c>
      <c r="V441" s="21">
        <v>3864972</v>
      </c>
      <c r="W441" s="21">
        <v>30919776</v>
      </c>
      <c r="X441" s="16">
        <v>8</v>
      </c>
      <c r="Y441" s="22">
        <v>80111601</v>
      </c>
      <c r="Z441"/>
      <c r="AA441"/>
    </row>
    <row r="442" spans="1:27" x14ac:dyDescent="0.2">
      <c r="A442" s="14">
        <v>443</v>
      </c>
      <c r="B442" s="15" t="s">
        <v>1680</v>
      </c>
      <c r="C442" s="16" t="s">
        <v>27</v>
      </c>
      <c r="D442" s="16" t="s">
        <v>1681</v>
      </c>
      <c r="E442" s="16" t="s">
        <v>1682</v>
      </c>
      <c r="F442" s="17" t="s">
        <v>30</v>
      </c>
      <c r="G442" s="16" t="s">
        <v>30</v>
      </c>
      <c r="H442" s="16">
        <f>Tabla8[[#This Row],[Precio 2026]]/Tabla8[[#This Row],[HONORARIOS 2026]]</f>
        <v>8</v>
      </c>
      <c r="I442" s="16" t="s">
        <v>2399</v>
      </c>
      <c r="J442" s="16" t="s">
        <v>31</v>
      </c>
      <c r="K442" s="20">
        <v>2018011000655</v>
      </c>
      <c r="L442" s="16" t="s">
        <v>528</v>
      </c>
      <c r="M442" s="16" t="s">
        <v>532</v>
      </c>
      <c r="N442" s="16" t="s">
        <v>575</v>
      </c>
      <c r="O442" s="16" t="s">
        <v>534</v>
      </c>
      <c r="P442" s="16" t="s">
        <v>535</v>
      </c>
      <c r="Q442" s="16" t="s">
        <v>1151</v>
      </c>
      <c r="R442" s="16" t="s">
        <v>33</v>
      </c>
      <c r="S442" s="16" t="s">
        <v>1683</v>
      </c>
      <c r="T442" s="16" t="s">
        <v>44</v>
      </c>
      <c r="U442" s="16" t="s">
        <v>519</v>
      </c>
      <c r="V442" s="21">
        <v>3864972</v>
      </c>
      <c r="W442" s="21">
        <v>30919776</v>
      </c>
      <c r="X442" s="16">
        <v>8</v>
      </c>
      <c r="Y442" s="22">
        <v>80111607</v>
      </c>
      <c r="Z442"/>
      <c r="AA442"/>
    </row>
    <row r="443" spans="1:27" x14ac:dyDescent="0.2">
      <c r="A443" s="14">
        <v>444</v>
      </c>
      <c r="B443" s="15" t="s">
        <v>1684</v>
      </c>
      <c r="C443" s="16" t="s">
        <v>27</v>
      </c>
      <c r="D443" s="16" t="s">
        <v>1685</v>
      </c>
      <c r="E443" s="16" t="s">
        <v>1682</v>
      </c>
      <c r="F443" s="17" t="s">
        <v>30</v>
      </c>
      <c r="G443" s="16" t="s">
        <v>30</v>
      </c>
      <c r="H443" s="16">
        <f>Tabla8[[#This Row],[Precio 2026]]/Tabla8[[#This Row],[HONORARIOS 2026]]</f>
        <v>8</v>
      </c>
      <c r="I443" s="16" t="s">
        <v>2399</v>
      </c>
      <c r="J443" s="16" t="s">
        <v>31</v>
      </c>
      <c r="K443" s="20">
        <v>2018011000655</v>
      </c>
      <c r="L443" s="16" t="s">
        <v>528</v>
      </c>
      <c r="M443" s="16" t="s">
        <v>532</v>
      </c>
      <c r="N443" s="16" t="s">
        <v>575</v>
      </c>
      <c r="O443" s="16" t="s">
        <v>534</v>
      </c>
      <c r="P443" s="16" t="s">
        <v>535</v>
      </c>
      <c r="Q443" s="16" t="s">
        <v>1151</v>
      </c>
      <c r="R443" s="16" t="s">
        <v>33</v>
      </c>
      <c r="S443" s="16" t="s">
        <v>1686</v>
      </c>
      <c r="T443" s="16" t="s">
        <v>93</v>
      </c>
      <c r="U443" s="16" t="s">
        <v>519</v>
      </c>
      <c r="V443" s="21">
        <v>3864972</v>
      </c>
      <c r="W443" s="21">
        <v>30919776</v>
      </c>
      <c r="X443" s="16">
        <v>8</v>
      </c>
      <c r="Y443" s="22">
        <v>80111607</v>
      </c>
      <c r="Z443"/>
      <c r="AA443"/>
    </row>
    <row r="444" spans="1:27" x14ac:dyDescent="0.2">
      <c r="A444" s="14">
        <v>445</v>
      </c>
      <c r="B444" s="15" t="s">
        <v>1687</v>
      </c>
      <c r="C444" s="16" t="s">
        <v>27</v>
      </c>
      <c r="D444" s="16" t="s">
        <v>1688</v>
      </c>
      <c r="E444" s="16" t="s">
        <v>1682</v>
      </c>
      <c r="F444" s="17" t="s">
        <v>30</v>
      </c>
      <c r="G444" s="16" t="s">
        <v>30</v>
      </c>
      <c r="H444" s="16">
        <f>Tabla8[[#This Row],[Precio 2026]]/Tabla8[[#This Row],[HONORARIOS 2026]]</f>
        <v>8</v>
      </c>
      <c r="I444" s="16" t="s">
        <v>2399</v>
      </c>
      <c r="J444" s="16" t="s">
        <v>31</v>
      </c>
      <c r="K444" s="20">
        <v>2018011000655</v>
      </c>
      <c r="L444" s="16" t="s">
        <v>528</v>
      </c>
      <c r="M444" s="16" t="s">
        <v>532</v>
      </c>
      <c r="N444" s="16" t="s">
        <v>575</v>
      </c>
      <c r="O444" s="16" t="s">
        <v>534</v>
      </c>
      <c r="P444" s="16" t="s">
        <v>535</v>
      </c>
      <c r="Q444" s="16" t="s">
        <v>1151</v>
      </c>
      <c r="R444" s="16" t="s">
        <v>33</v>
      </c>
      <c r="S444" s="16" t="s">
        <v>1689</v>
      </c>
      <c r="T444" s="16" t="s">
        <v>93</v>
      </c>
      <c r="U444" s="16" t="s">
        <v>519</v>
      </c>
      <c r="V444" s="21">
        <v>3864972</v>
      </c>
      <c r="W444" s="21">
        <v>30919776</v>
      </c>
      <c r="X444" s="16">
        <v>8</v>
      </c>
      <c r="Y444" s="22">
        <v>80111607</v>
      </c>
      <c r="Z444"/>
      <c r="AA444"/>
    </row>
    <row r="445" spans="1:27" x14ac:dyDescent="0.2">
      <c r="A445" s="14">
        <v>446</v>
      </c>
      <c r="B445" s="15" t="s">
        <v>1690</v>
      </c>
      <c r="C445" s="16" t="s">
        <v>27</v>
      </c>
      <c r="D445" s="16" t="s">
        <v>1691</v>
      </c>
      <c r="E445" s="16" t="s">
        <v>1682</v>
      </c>
      <c r="F445" s="17" t="s">
        <v>30</v>
      </c>
      <c r="G445" s="16" t="s">
        <v>30</v>
      </c>
      <c r="H445" s="16">
        <f>Tabla8[[#This Row],[Precio 2026]]/Tabla8[[#This Row],[HONORARIOS 2026]]</f>
        <v>8</v>
      </c>
      <c r="I445" s="16" t="s">
        <v>2399</v>
      </c>
      <c r="J445" s="16" t="s">
        <v>31</v>
      </c>
      <c r="K445" s="20">
        <v>2018011000655</v>
      </c>
      <c r="L445" s="16" t="s">
        <v>528</v>
      </c>
      <c r="M445" s="16" t="s">
        <v>532</v>
      </c>
      <c r="N445" s="16" t="s">
        <v>575</v>
      </c>
      <c r="O445" s="16" t="s">
        <v>534</v>
      </c>
      <c r="P445" s="16" t="s">
        <v>535</v>
      </c>
      <c r="Q445" s="16" t="s">
        <v>1151</v>
      </c>
      <c r="R445" s="16" t="s">
        <v>33</v>
      </c>
      <c r="S445" s="16" t="s">
        <v>1692</v>
      </c>
      <c r="T445" s="16" t="s">
        <v>50</v>
      </c>
      <c r="U445" s="16" t="s">
        <v>519</v>
      </c>
      <c r="V445" s="21">
        <v>3864972</v>
      </c>
      <c r="W445" s="21">
        <v>30919776</v>
      </c>
      <c r="X445" s="16">
        <v>8</v>
      </c>
      <c r="Y445" s="22">
        <v>80111607</v>
      </c>
      <c r="Z445"/>
      <c r="AA445"/>
    </row>
    <row r="446" spans="1:27" x14ac:dyDescent="0.2">
      <c r="A446" s="14">
        <v>447</v>
      </c>
      <c r="B446" s="15" t="s">
        <v>1693</v>
      </c>
      <c r="C446" s="16" t="s">
        <v>27</v>
      </c>
      <c r="D446" s="16" t="s">
        <v>1694</v>
      </c>
      <c r="E446" s="16" t="s">
        <v>1682</v>
      </c>
      <c r="F446" s="17" t="s">
        <v>30</v>
      </c>
      <c r="G446" s="16" t="s">
        <v>30</v>
      </c>
      <c r="H446" s="16">
        <f>Tabla8[[#This Row],[Precio 2026]]/Tabla8[[#This Row],[HONORARIOS 2026]]</f>
        <v>8</v>
      </c>
      <c r="I446" s="16" t="s">
        <v>2399</v>
      </c>
      <c r="J446" s="16" t="s">
        <v>31</v>
      </c>
      <c r="K446" s="20">
        <v>2018011000655</v>
      </c>
      <c r="L446" s="16" t="s">
        <v>528</v>
      </c>
      <c r="M446" s="16" t="s">
        <v>532</v>
      </c>
      <c r="N446" s="16" t="s">
        <v>575</v>
      </c>
      <c r="O446" s="16" t="s">
        <v>534</v>
      </c>
      <c r="P446" s="16" t="s">
        <v>535</v>
      </c>
      <c r="Q446" s="16" t="s">
        <v>1151</v>
      </c>
      <c r="R446" s="16" t="s">
        <v>33</v>
      </c>
      <c r="S446" s="16" t="s">
        <v>1695</v>
      </c>
      <c r="T446" s="16" t="s">
        <v>50</v>
      </c>
      <c r="U446" s="16" t="s">
        <v>519</v>
      </c>
      <c r="V446" s="21">
        <v>3864972</v>
      </c>
      <c r="W446" s="21">
        <v>30919776</v>
      </c>
      <c r="X446" s="16">
        <v>8</v>
      </c>
      <c r="Y446" s="22">
        <v>80111607</v>
      </c>
      <c r="Z446"/>
      <c r="AA446"/>
    </row>
    <row r="447" spans="1:27" x14ac:dyDescent="0.2">
      <c r="A447" s="14">
        <v>448</v>
      </c>
      <c r="B447" s="15" t="s">
        <v>1696</v>
      </c>
      <c r="C447" s="16" t="s">
        <v>27</v>
      </c>
      <c r="D447" s="16" t="s">
        <v>1697</v>
      </c>
      <c r="E447" s="16" t="s">
        <v>1682</v>
      </c>
      <c r="F447" s="17" t="s">
        <v>30</v>
      </c>
      <c r="G447" s="16" t="s">
        <v>30</v>
      </c>
      <c r="H447" s="16">
        <f>Tabla8[[#This Row],[Precio 2026]]/Tabla8[[#This Row],[HONORARIOS 2026]]</f>
        <v>8</v>
      </c>
      <c r="I447" s="16" t="s">
        <v>2399</v>
      </c>
      <c r="J447" s="16" t="s">
        <v>31</v>
      </c>
      <c r="K447" s="20">
        <v>2018011000655</v>
      </c>
      <c r="L447" s="16" t="s">
        <v>528</v>
      </c>
      <c r="M447" s="16" t="s">
        <v>532</v>
      </c>
      <c r="N447" s="16" t="s">
        <v>575</v>
      </c>
      <c r="O447" s="16" t="s">
        <v>534</v>
      </c>
      <c r="P447" s="16" t="s">
        <v>535</v>
      </c>
      <c r="Q447" s="16" t="s">
        <v>1151</v>
      </c>
      <c r="R447" s="16" t="s">
        <v>33</v>
      </c>
      <c r="S447" s="16" t="s">
        <v>1698</v>
      </c>
      <c r="T447" s="16" t="s">
        <v>50</v>
      </c>
      <c r="U447" s="16" t="s">
        <v>519</v>
      </c>
      <c r="V447" s="21">
        <v>3864972</v>
      </c>
      <c r="W447" s="21">
        <v>30919776</v>
      </c>
      <c r="X447" s="16">
        <v>8</v>
      </c>
      <c r="Y447" s="22">
        <v>80111607</v>
      </c>
      <c r="Z447"/>
      <c r="AA447"/>
    </row>
    <row r="448" spans="1:27" x14ac:dyDescent="0.2">
      <c r="A448" s="14">
        <v>449</v>
      </c>
      <c r="B448" s="15" t="s">
        <v>1699</v>
      </c>
      <c r="C448" s="16" t="s">
        <v>27</v>
      </c>
      <c r="D448" s="16" t="s">
        <v>1700</v>
      </c>
      <c r="E448" s="16" t="s">
        <v>1701</v>
      </c>
      <c r="F448" s="17" t="s">
        <v>30</v>
      </c>
      <c r="G448" s="16" t="s">
        <v>30</v>
      </c>
      <c r="H448" s="16">
        <f>Tabla8[[#This Row],[Precio 2026]]/Tabla8[[#This Row],[HONORARIOS 2026]]</f>
        <v>8</v>
      </c>
      <c r="I448" s="16" t="s">
        <v>2399</v>
      </c>
      <c r="J448" s="16" t="s">
        <v>31</v>
      </c>
      <c r="K448" s="20">
        <v>2018011000655</v>
      </c>
      <c r="L448" s="16" t="s">
        <v>528</v>
      </c>
      <c r="M448" s="16" t="s">
        <v>532</v>
      </c>
      <c r="N448" s="16" t="s">
        <v>575</v>
      </c>
      <c r="O448" s="16" t="s">
        <v>534</v>
      </c>
      <c r="P448" s="16" t="s">
        <v>535</v>
      </c>
      <c r="Q448" s="16" t="s">
        <v>1151</v>
      </c>
      <c r="R448" s="16" t="s">
        <v>33</v>
      </c>
      <c r="S448" s="16" t="s">
        <v>1702</v>
      </c>
      <c r="T448" s="16" t="s">
        <v>93</v>
      </c>
      <c r="U448" s="16" t="s">
        <v>519</v>
      </c>
      <c r="V448" s="21">
        <v>3864972</v>
      </c>
      <c r="W448" s="21">
        <v>30919776</v>
      </c>
      <c r="X448" s="16">
        <v>8</v>
      </c>
      <c r="Y448" s="22">
        <v>80111607</v>
      </c>
      <c r="Z448"/>
      <c r="AA448"/>
    </row>
    <row r="449" spans="1:27" x14ac:dyDescent="0.2">
      <c r="A449" s="14">
        <v>450</v>
      </c>
      <c r="B449" s="15" t="s">
        <v>1703</v>
      </c>
      <c r="C449" s="16" t="s">
        <v>27</v>
      </c>
      <c r="D449" s="16" t="s">
        <v>1704</v>
      </c>
      <c r="E449" s="16" t="s">
        <v>1705</v>
      </c>
      <c r="F449" s="17" t="s">
        <v>30</v>
      </c>
      <c r="G449" s="16" t="s">
        <v>30</v>
      </c>
      <c r="H449" s="16">
        <f>Tabla8[[#This Row],[Precio 2026]]/Tabla8[[#This Row],[HONORARIOS 2026]]</f>
        <v>8</v>
      </c>
      <c r="I449" s="16" t="s">
        <v>2399</v>
      </c>
      <c r="J449" s="16" t="s">
        <v>31</v>
      </c>
      <c r="K449" s="20">
        <v>2018011000655</v>
      </c>
      <c r="L449" s="16" t="s">
        <v>528</v>
      </c>
      <c r="M449" s="16" t="s">
        <v>532</v>
      </c>
      <c r="N449" s="16" t="s">
        <v>575</v>
      </c>
      <c r="O449" s="16" t="s">
        <v>534</v>
      </c>
      <c r="P449" s="16" t="s">
        <v>535</v>
      </c>
      <c r="Q449" s="16" t="s">
        <v>1151</v>
      </c>
      <c r="R449" s="16" t="s">
        <v>33</v>
      </c>
      <c r="S449" s="16" t="s">
        <v>1706</v>
      </c>
      <c r="T449" s="16" t="s">
        <v>50</v>
      </c>
      <c r="U449" s="16" t="s">
        <v>82</v>
      </c>
      <c r="V449" s="21">
        <v>4618314</v>
      </c>
      <c r="W449" s="21">
        <v>36946512</v>
      </c>
      <c r="X449" s="16">
        <v>8</v>
      </c>
      <c r="Y449" s="22">
        <v>80111607</v>
      </c>
      <c r="Z449"/>
      <c r="AA449"/>
    </row>
    <row r="450" spans="1:27" x14ac:dyDescent="0.2">
      <c r="A450" s="14">
        <v>451</v>
      </c>
      <c r="B450" s="15" t="s">
        <v>1707</v>
      </c>
      <c r="C450" s="16" t="s">
        <v>27</v>
      </c>
      <c r="D450" s="16" t="s">
        <v>1708</v>
      </c>
      <c r="E450" s="16" t="s">
        <v>1705</v>
      </c>
      <c r="F450" s="17" t="s">
        <v>30</v>
      </c>
      <c r="G450" s="16" t="s">
        <v>30</v>
      </c>
      <c r="H450" s="16">
        <f>Tabla8[[#This Row],[Precio 2026]]/Tabla8[[#This Row],[HONORARIOS 2026]]</f>
        <v>8</v>
      </c>
      <c r="I450" s="16" t="s">
        <v>2399</v>
      </c>
      <c r="J450" s="16" t="s">
        <v>31</v>
      </c>
      <c r="K450" s="20">
        <v>2018011000655</v>
      </c>
      <c r="L450" s="16" t="s">
        <v>528</v>
      </c>
      <c r="M450" s="16" t="s">
        <v>532</v>
      </c>
      <c r="N450" s="16" t="s">
        <v>575</v>
      </c>
      <c r="O450" s="16" t="s">
        <v>534</v>
      </c>
      <c r="P450" s="16" t="s">
        <v>535</v>
      </c>
      <c r="Q450" s="16" t="s">
        <v>1151</v>
      </c>
      <c r="R450" s="16" t="s">
        <v>33</v>
      </c>
      <c r="S450" s="16" t="s">
        <v>1709</v>
      </c>
      <c r="T450" s="16" t="s">
        <v>44</v>
      </c>
      <c r="U450" s="16" t="s">
        <v>82</v>
      </c>
      <c r="V450" s="21">
        <v>4618314</v>
      </c>
      <c r="W450" s="21">
        <v>36946512</v>
      </c>
      <c r="X450" s="16">
        <v>8</v>
      </c>
      <c r="Y450" s="22">
        <v>80111607</v>
      </c>
      <c r="Z450"/>
      <c r="AA450"/>
    </row>
    <row r="451" spans="1:27" x14ac:dyDescent="0.2">
      <c r="A451" s="14">
        <v>452</v>
      </c>
      <c r="B451" s="15" t="s">
        <v>1710</v>
      </c>
      <c r="C451" s="16" t="s">
        <v>27</v>
      </c>
      <c r="D451" s="16" t="s">
        <v>1711</v>
      </c>
      <c r="E451" s="16" t="s">
        <v>1705</v>
      </c>
      <c r="F451" s="17" t="s">
        <v>30</v>
      </c>
      <c r="G451" s="16" t="s">
        <v>30</v>
      </c>
      <c r="H451" s="16">
        <f>Tabla8[[#This Row],[Precio 2026]]/Tabla8[[#This Row],[HONORARIOS 2026]]</f>
        <v>8</v>
      </c>
      <c r="I451" s="16" t="s">
        <v>2399</v>
      </c>
      <c r="J451" s="16" t="s">
        <v>31</v>
      </c>
      <c r="K451" s="20">
        <v>2018011000655</v>
      </c>
      <c r="L451" s="16" t="s">
        <v>528</v>
      </c>
      <c r="M451" s="16" t="s">
        <v>532</v>
      </c>
      <c r="N451" s="16" t="s">
        <v>575</v>
      </c>
      <c r="O451" s="16" t="s">
        <v>534</v>
      </c>
      <c r="P451" s="16" t="s">
        <v>535</v>
      </c>
      <c r="Q451" s="16" t="s">
        <v>1151</v>
      </c>
      <c r="R451" s="16" t="s">
        <v>33</v>
      </c>
      <c r="S451" s="16" t="s">
        <v>1712</v>
      </c>
      <c r="T451" s="16" t="s">
        <v>50</v>
      </c>
      <c r="U451" s="16" t="s">
        <v>82</v>
      </c>
      <c r="V451" s="21">
        <v>4618314</v>
      </c>
      <c r="W451" s="21">
        <v>36946512</v>
      </c>
      <c r="X451" s="16">
        <v>8</v>
      </c>
      <c r="Y451" s="22">
        <v>80111607</v>
      </c>
      <c r="Z451"/>
      <c r="AA451"/>
    </row>
    <row r="452" spans="1:27" x14ac:dyDescent="0.2">
      <c r="A452" s="14">
        <v>453</v>
      </c>
      <c r="B452" s="15" t="s">
        <v>1713</v>
      </c>
      <c r="C452" s="16" t="s">
        <v>27</v>
      </c>
      <c r="D452" s="16" t="s">
        <v>1714</v>
      </c>
      <c r="E452" s="16" t="s">
        <v>1705</v>
      </c>
      <c r="F452" s="17" t="s">
        <v>30</v>
      </c>
      <c r="G452" s="16" t="s">
        <v>30</v>
      </c>
      <c r="H452" s="16">
        <f>Tabla8[[#This Row],[Precio 2026]]/Tabla8[[#This Row],[HONORARIOS 2026]]</f>
        <v>8</v>
      </c>
      <c r="I452" s="16" t="s">
        <v>2399</v>
      </c>
      <c r="J452" s="16" t="s">
        <v>31</v>
      </c>
      <c r="K452" s="20">
        <v>2018011000655</v>
      </c>
      <c r="L452" s="16" t="s">
        <v>528</v>
      </c>
      <c r="M452" s="16" t="s">
        <v>532</v>
      </c>
      <c r="N452" s="16" t="s">
        <v>575</v>
      </c>
      <c r="O452" s="16" t="s">
        <v>534</v>
      </c>
      <c r="P452" s="16" t="s">
        <v>535</v>
      </c>
      <c r="Q452" s="16" t="s">
        <v>1151</v>
      </c>
      <c r="R452" s="16" t="s">
        <v>33</v>
      </c>
      <c r="S452" s="16" t="s">
        <v>1715</v>
      </c>
      <c r="T452" s="16" t="s">
        <v>44</v>
      </c>
      <c r="U452" s="16" t="s">
        <v>82</v>
      </c>
      <c r="V452" s="21">
        <v>4618314</v>
      </c>
      <c r="W452" s="21">
        <v>36946512</v>
      </c>
      <c r="X452" s="16">
        <v>8</v>
      </c>
      <c r="Y452" s="22">
        <v>80111607</v>
      </c>
      <c r="Z452"/>
      <c r="AA452"/>
    </row>
    <row r="453" spans="1:27" x14ac:dyDescent="0.2">
      <c r="A453" s="14">
        <v>454</v>
      </c>
      <c r="B453" s="15" t="s">
        <v>1716</v>
      </c>
      <c r="C453" s="16" t="s">
        <v>27</v>
      </c>
      <c r="D453" s="16" t="s">
        <v>1717</v>
      </c>
      <c r="E453" s="16" t="s">
        <v>1718</v>
      </c>
      <c r="F453" s="17" t="s">
        <v>30</v>
      </c>
      <c r="G453" s="16" t="s">
        <v>30</v>
      </c>
      <c r="H453" s="16">
        <f>Tabla8[[#This Row],[Precio 2026]]/Tabla8[[#This Row],[HONORARIOS 2026]]</f>
        <v>8</v>
      </c>
      <c r="I453" s="16" t="s">
        <v>2399</v>
      </c>
      <c r="J453" s="16" t="s">
        <v>31</v>
      </c>
      <c r="K453" s="20">
        <v>2018011000655</v>
      </c>
      <c r="L453" s="16" t="s">
        <v>528</v>
      </c>
      <c r="M453" s="16" t="s">
        <v>532</v>
      </c>
      <c r="N453" s="16" t="s">
        <v>575</v>
      </c>
      <c r="O453" s="16" t="s">
        <v>534</v>
      </c>
      <c r="P453" s="16" t="s">
        <v>535</v>
      </c>
      <c r="Q453" s="16" t="s">
        <v>1151</v>
      </c>
      <c r="R453" s="16" t="s">
        <v>33</v>
      </c>
      <c r="S453" s="16" t="s">
        <v>1719</v>
      </c>
      <c r="T453" s="16" t="s">
        <v>93</v>
      </c>
      <c r="U453" s="16" t="s">
        <v>161</v>
      </c>
      <c r="V453" s="21">
        <v>2434714</v>
      </c>
      <c r="W453" s="21">
        <v>19477712</v>
      </c>
      <c r="X453" s="16">
        <v>8</v>
      </c>
      <c r="Y453" s="22">
        <v>80111604</v>
      </c>
      <c r="Z453"/>
      <c r="AA453"/>
    </row>
    <row r="454" spans="1:27" x14ac:dyDescent="0.2">
      <c r="A454" s="14">
        <v>455</v>
      </c>
      <c r="B454" s="15" t="s">
        <v>1720</v>
      </c>
      <c r="C454" s="16" t="s">
        <v>27</v>
      </c>
      <c r="D454" s="16" t="s">
        <v>1721</v>
      </c>
      <c r="E454" s="16" t="s">
        <v>1718</v>
      </c>
      <c r="F454" s="17" t="s">
        <v>30</v>
      </c>
      <c r="G454" s="16" t="s">
        <v>30</v>
      </c>
      <c r="H454" s="16">
        <f>Tabla8[[#This Row],[Precio 2026]]/Tabla8[[#This Row],[HONORARIOS 2026]]</f>
        <v>8</v>
      </c>
      <c r="I454" s="16" t="s">
        <v>2399</v>
      </c>
      <c r="J454" s="16" t="s">
        <v>31</v>
      </c>
      <c r="K454" s="20">
        <v>2018011000655</v>
      </c>
      <c r="L454" s="16" t="s">
        <v>528</v>
      </c>
      <c r="M454" s="16" t="s">
        <v>532</v>
      </c>
      <c r="N454" s="16" t="s">
        <v>575</v>
      </c>
      <c r="O454" s="16" t="s">
        <v>534</v>
      </c>
      <c r="P454" s="16" t="s">
        <v>535</v>
      </c>
      <c r="Q454" s="16" t="s">
        <v>1151</v>
      </c>
      <c r="R454" s="16" t="s">
        <v>33</v>
      </c>
      <c r="S454" s="16" t="s">
        <v>1722</v>
      </c>
      <c r="T454" s="16" t="s">
        <v>93</v>
      </c>
      <c r="U454" s="16" t="s">
        <v>161</v>
      </c>
      <c r="V454" s="21">
        <v>2434714</v>
      </c>
      <c r="W454" s="21">
        <v>19477712</v>
      </c>
      <c r="X454" s="16">
        <v>8</v>
      </c>
      <c r="Y454" s="22">
        <v>80111604</v>
      </c>
      <c r="Z454"/>
      <c r="AA454"/>
    </row>
    <row r="455" spans="1:27" x14ac:dyDescent="0.2">
      <c r="A455" s="14">
        <v>456</v>
      </c>
      <c r="B455" s="15" t="s">
        <v>1723</v>
      </c>
      <c r="C455" s="16" t="s">
        <v>27</v>
      </c>
      <c r="D455" s="16" t="s">
        <v>1724</v>
      </c>
      <c r="E455" s="16" t="s">
        <v>1725</v>
      </c>
      <c r="F455" s="17" t="s">
        <v>30</v>
      </c>
      <c r="G455" s="16" t="s">
        <v>30</v>
      </c>
      <c r="H455" s="16">
        <f>Tabla8[[#This Row],[Precio 2026]]/Tabla8[[#This Row],[HONORARIOS 2026]]</f>
        <v>8</v>
      </c>
      <c r="I455" s="16" t="s">
        <v>2399</v>
      </c>
      <c r="J455" s="16" t="s">
        <v>31</v>
      </c>
      <c r="K455" s="20">
        <v>2018011000655</v>
      </c>
      <c r="L455" s="16" t="s">
        <v>528</v>
      </c>
      <c r="M455" s="16" t="s">
        <v>532</v>
      </c>
      <c r="N455" s="16" t="s">
        <v>575</v>
      </c>
      <c r="O455" s="16" t="s">
        <v>534</v>
      </c>
      <c r="P455" s="16" t="s">
        <v>535</v>
      </c>
      <c r="Q455" s="16" t="s">
        <v>1151</v>
      </c>
      <c r="R455" s="16" t="s">
        <v>33</v>
      </c>
      <c r="S455" s="16" t="s">
        <v>1726</v>
      </c>
      <c r="T455" s="16" t="s">
        <v>44</v>
      </c>
      <c r="U455" s="16" t="s">
        <v>161</v>
      </c>
      <c r="V455" s="21">
        <v>2434714</v>
      </c>
      <c r="W455" s="21">
        <v>19477712</v>
      </c>
      <c r="X455" s="16">
        <v>8</v>
      </c>
      <c r="Y455" s="22">
        <v>80111604</v>
      </c>
      <c r="Z455"/>
      <c r="AA455"/>
    </row>
    <row r="456" spans="1:27" x14ac:dyDescent="0.2">
      <c r="A456" s="14">
        <v>457</v>
      </c>
      <c r="B456" s="15" t="s">
        <v>1727</v>
      </c>
      <c r="C456" s="16" t="s">
        <v>27</v>
      </c>
      <c r="D456" s="16" t="s">
        <v>1728</v>
      </c>
      <c r="E456" s="16" t="s">
        <v>1729</v>
      </c>
      <c r="F456" s="17" t="s">
        <v>30</v>
      </c>
      <c r="G456" s="16" t="s">
        <v>30</v>
      </c>
      <c r="H456" s="16">
        <f>Tabla8[[#This Row],[Precio 2026]]/Tabla8[[#This Row],[HONORARIOS 2026]]</f>
        <v>8</v>
      </c>
      <c r="I456" s="16" t="s">
        <v>2399</v>
      </c>
      <c r="J456" s="16" t="s">
        <v>31</v>
      </c>
      <c r="K456" s="20">
        <v>2018011000655</v>
      </c>
      <c r="L456" s="16" t="s">
        <v>528</v>
      </c>
      <c r="M456" s="16" t="s">
        <v>532</v>
      </c>
      <c r="N456" s="16" t="s">
        <v>575</v>
      </c>
      <c r="O456" s="16" t="s">
        <v>534</v>
      </c>
      <c r="P456" s="16" t="s">
        <v>535</v>
      </c>
      <c r="Q456" s="16" t="s">
        <v>1151</v>
      </c>
      <c r="R456" s="16" t="s">
        <v>33</v>
      </c>
      <c r="S456" s="16" t="s">
        <v>1730</v>
      </c>
      <c r="T456" s="16" t="s">
        <v>44</v>
      </c>
      <c r="U456" s="16" t="s">
        <v>161</v>
      </c>
      <c r="V456" s="21">
        <v>2434714</v>
      </c>
      <c r="W456" s="21">
        <v>19477712</v>
      </c>
      <c r="X456" s="16">
        <v>8</v>
      </c>
      <c r="Y456" s="22">
        <v>80111604</v>
      </c>
      <c r="Z456"/>
      <c r="AA456"/>
    </row>
    <row r="457" spans="1:27" x14ac:dyDescent="0.2">
      <c r="A457" s="14">
        <v>458</v>
      </c>
      <c r="B457" s="15" t="s">
        <v>1731</v>
      </c>
      <c r="C457" s="16" t="s">
        <v>27</v>
      </c>
      <c r="D457" s="16" t="s">
        <v>1732</v>
      </c>
      <c r="E457" s="16" t="s">
        <v>1729</v>
      </c>
      <c r="F457" s="17" t="s">
        <v>30</v>
      </c>
      <c r="G457" s="16" t="s">
        <v>30</v>
      </c>
      <c r="H457" s="16">
        <f>Tabla8[[#This Row],[Precio 2026]]/Tabla8[[#This Row],[HONORARIOS 2026]]</f>
        <v>8</v>
      </c>
      <c r="I457" s="16" t="s">
        <v>2399</v>
      </c>
      <c r="J457" s="16" t="s">
        <v>31</v>
      </c>
      <c r="K457" s="20">
        <v>2018011000655</v>
      </c>
      <c r="L457" s="16" t="s">
        <v>528</v>
      </c>
      <c r="M457" s="16" t="s">
        <v>532</v>
      </c>
      <c r="N457" s="16" t="s">
        <v>575</v>
      </c>
      <c r="O457" s="16" t="s">
        <v>534</v>
      </c>
      <c r="P457" s="16" t="s">
        <v>535</v>
      </c>
      <c r="Q457" s="16" t="s">
        <v>1151</v>
      </c>
      <c r="R457" s="16" t="s">
        <v>33</v>
      </c>
      <c r="S457" s="16" t="s">
        <v>1733</v>
      </c>
      <c r="T457" s="16" t="s">
        <v>44</v>
      </c>
      <c r="U457" s="16" t="s">
        <v>161</v>
      </c>
      <c r="V457" s="21">
        <v>2434714</v>
      </c>
      <c r="W457" s="21">
        <v>19477712</v>
      </c>
      <c r="X457" s="16">
        <v>8</v>
      </c>
      <c r="Y457" s="22">
        <v>80111604</v>
      </c>
      <c r="Z457"/>
      <c r="AA457"/>
    </row>
    <row r="458" spans="1:27" x14ac:dyDescent="0.2">
      <c r="A458" s="14">
        <v>459</v>
      </c>
      <c r="B458" s="15" t="s">
        <v>1734</v>
      </c>
      <c r="C458" s="16" t="s">
        <v>27</v>
      </c>
      <c r="D458" s="16" t="s">
        <v>1735</v>
      </c>
      <c r="E458" s="16" t="s">
        <v>1736</v>
      </c>
      <c r="F458" s="17" t="s">
        <v>30</v>
      </c>
      <c r="G458" s="16" t="s">
        <v>30</v>
      </c>
      <c r="H458" s="16">
        <f>Tabla8[[#This Row],[Precio 2026]]/Tabla8[[#This Row],[HONORARIOS 2026]]</f>
        <v>8</v>
      </c>
      <c r="I458" s="16" t="s">
        <v>2399</v>
      </c>
      <c r="J458" s="16" t="s">
        <v>31</v>
      </c>
      <c r="K458" s="20">
        <v>2018011000655</v>
      </c>
      <c r="L458" s="16" t="s">
        <v>528</v>
      </c>
      <c r="M458" s="16" t="s">
        <v>532</v>
      </c>
      <c r="N458" s="16" t="s">
        <v>575</v>
      </c>
      <c r="O458" s="16" t="s">
        <v>534</v>
      </c>
      <c r="P458" s="16" t="s">
        <v>535</v>
      </c>
      <c r="Q458" s="16" t="s">
        <v>1151</v>
      </c>
      <c r="R458" s="16" t="s">
        <v>33</v>
      </c>
      <c r="S458" s="16" t="s">
        <v>1737</v>
      </c>
      <c r="T458" s="16" t="s">
        <v>93</v>
      </c>
      <c r="U458" s="16" t="s">
        <v>161</v>
      </c>
      <c r="V458" s="21">
        <v>2434714</v>
      </c>
      <c r="W458" s="21">
        <v>19477712</v>
      </c>
      <c r="X458" s="16">
        <v>8</v>
      </c>
      <c r="Y458" s="22">
        <v>80111604</v>
      </c>
      <c r="Z458"/>
      <c r="AA458"/>
    </row>
    <row r="459" spans="1:27" x14ac:dyDescent="0.2">
      <c r="A459" s="14">
        <v>460</v>
      </c>
      <c r="B459" s="15" t="s">
        <v>1738</v>
      </c>
      <c r="C459" s="16" t="s">
        <v>27</v>
      </c>
      <c r="D459" s="16" t="s">
        <v>1739</v>
      </c>
      <c r="E459" s="16" t="s">
        <v>1725</v>
      </c>
      <c r="F459" s="17" t="s">
        <v>30</v>
      </c>
      <c r="G459" s="16" t="s">
        <v>30</v>
      </c>
      <c r="H459" s="16">
        <f>Tabla8[[#This Row],[Precio 2026]]/Tabla8[[#This Row],[HONORARIOS 2026]]</f>
        <v>8</v>
      </c>
      <c r="I459" s="16" t="s">
        <v>2399</v>
      </c>
      <c r="J459" s="16" t="s">
        <v>31</v>
      </c>
      <c r="K459" s="20">
        <v>2018011000655</v>
      </c>
      <c r="L459" s="16" t="s">
        <v>528</v>
      </c>
      <c r="M459" s="16" t="s">
        <v>532</v>
      </c>
      <c r="N459" s="16" t="s">
        <v>575</v>
      </c>
      <c r="O459" s="16" t="s">
        <v>534</v>
      </c>
      <c r="P459" s="16" t="s">
        <v>535</v>
      </c>
      <c r="Q459" s="16" t="s">
        <v>1151</v>
      </c>
      <c r="R459" s="16" t="s">
        <v>33</v>
      </c>
      <c r="S459" s="16" t="s">
        <v>1740</v>
      </c>
      <c r="T459" s="16" t="s">
        <v>44</v>
      </c>
      <c r="U459" s="16" t="s">
        <v>161</v>
      </c>
      <c r="V459" s="21">
        <v>2434714</v>
      </c>
      <c r="W459" s="21">
        <v>19477712</v>
      </c>
      <c r="X459" s="16">
        <v>8</v>
      </c>
      <c r="Y459" s="22">
        <v>80111604</v>
      </c>
      <c r="Z459"/>
      <c r="AA459"/>
    </row>
    <row r="460" spans="1:27" x14ac:dyDescent="0.2">
      <c r="A460" s="14">
        <v>461</v>
      </c>
      <c r="B460" s="15" t="s">
        <v>1741</v>
      </c>
      <c r="C460" s="16" t="s">
        <v>27</v>
      </c>
      <c r="D460" s="16" t="s">
        <v>1742</v>
      </c>
      <c r="E460" s="16" t="s">
        <v>1736</v>
      </c>
      <c r="F460" s="17" t="s">
        <v>30</v>
      </c>
      <c r="G460" s="16" t="s">
        <v>30</v>
      </c>
      <c r="H460" s="16">
        <f>Tabla8[[#This Row],[Precio 2026]]/Tabla8[[#This Row],[HONORARIOS 2026]]</f>
        <v>8</v>
      </c>
      <c r="I460" s="16" t="s">
        <v>2399</v>
      </c>
      <c r="J460" s="16" t="s">
        <v>31</v>
      </c>
      <c r="K460" s="20">
        <v>2018011000655</v>
      </c>
      <c r="L460" s="16" t="s">
        <v>528</v>
      </c>
      <c r="M460" s="16" t="s">
        <v>532</v>
      </c>
      <c r="N460" s="16" t="s">
        <v>575</v>
      </c>
      <c r="O460" s="16" t="s">
        <v>534</v>
      </c>
      <c r="P460" s="16" t="s">
        <v>535</v>
      </c>
      <c r="Q460" s="16" t="s">
        <v>1151</v>
      </c>
      <c r="R460" s="16" t="s">
        <v>33</v>
      </c>
      <c r="S460" s="16" t="s">
        <v>1743</v>
      </c>
      <c r="T460" s="16" t="s">
        <v>44</v>
      </c>
      <c r="U460" s="16" t="s">
        <v>268</v>
      </c>
      <c r="V460" s="21">
        <v>2958778</v>
      </c>
      <c r="W460" s="21">
        <f>V460*X460</f>
        <v>23670224</v>
      </c>
      <c r="X460" s="16">
        <v>8</v>
      </c>
      <c r="Y460" s="22">
        <v>80111604</v>
      </c>
      <c r="Z460"/>
      <c r="AA460"/>
    </row>
    <row r="461" spans="1:27" x14ac:dyDescent="0.2">
      <c r="A461" s="14">
        <v>462</v>
      </c>
      <c r="B461" s="15" t="s">
        <v>1744</v>
      </c>
      <c r="C461" s="16" t="s">
        <v>27</v>
      </c>
      <c r="D461" s="16" t="s">
        <v>1745</v>
      </c>
      <c r="E461" s="16" t="s">
        <v>1746</v>
      </c>
      <c r="F461" s="17" t="s">
        <v>30</v>
      </c>
      <c r="G461" s="16" t="s">
        <v>30</v>
      </c>
      <c r="H461" s="16">
        <f>Tabla8[[#This Row],[Precio 2026]]/Tabla8[[#This Row],[HONORARIOS 2026]]</f>
        <v>8</v>
      </c>
      <c r="I461" s="16" t="s">
        <v>2399</v>
      </c>
      <c r="J461" s="16" t="s">
        <v>31</v>
      </c>
      <c r="K461" s="20">
        <v>2018011000655</v>
      </c>
      <c r="L461" s="16" t="s">
        <v>528</v>
      </c>
      <c r="M461" s="16" t="s">
        <v>532</v>
      </c>
      <c r="N461" s="16" t="s">
        <v>575</v>
      </c>
      <c r="O461" s="16" t="s">
        <v>534</v>
      </c>
      <c r="P461" s="16" t="s">
        <v>535</v>
      </c>
      <c r="Q461" s="16" t="s">
        <v>1151</v>
      </c>
      <c r="R461" s="16" t="s">
        <v>33</v>
      </c>
      <c r="S461" s="16" t="s">
        <v>1747</v>
      </c>
      <c r="T461" s="16" t="s">
        <v>44</v>
      </c>
      <c r="U461" s="16" t="s">
        <v>268</v>
      </c>
      <c r="V461" s="21">
        <v>2958778</v>
      </c>
      <c r="W461" s="21">
        <v>23670224</v>
      </c>
      <c r="X461" s="16">
        <v>8</v>
      </c>
      <c r="Y461" s="22">
        <v>80111604</v>
      </c>
      <c r="Z461"/>
      <c r="AA461"/>
    </row>
    <row r="462" spans="1:27" x14ac:dyDescent="0.2">
      <c r="A462" s="14">
        <v>463</v>
      </c>
      <c r="B462" s="15" t="s">
        <v>1748</v>
      </c>
      <c r="C462" s="16" t="s">
        <v>27</v>
      </c>
      <c r="D462" s="16" t="s">
        <v>1749</v>
      </c>
      <c r="E462" s="16" t="s">
        <v>1750</v>
      </c>
      <c r="F462" s="17" t="s">
        <v>30</v>
      </c>
      <c r="G462" s="16" t="s">
        <v>30</v>
      </c>
      <c r="H462" s="16">
        <f>Tabla8[[#This Row],[Precio 2026]]/Tabla8[[#This Row],[HONORARIOS 2026]]</f>
        <v>8</v>
      </c>
      <c r="I462" s="16" t="s">
        <v>2399</v>
      </c>
      <c r="J462" s="16" t="s">
        <v>31</v>
      </c>
      <c r="K462" s="20">
        <v>2018011000655</v>
      </c>
      <c r="L462" s="16" t="s">
        <v>528</v>
      </c>
      <c r="M462" s="16" t="s">
        <v>532</v>
      </c>
      <c r="N462" s="16" t="s">
        <v>575</v>
      </c>
      <c r="O462" s="16" t="s">
        <v>534</v>
      </c>
      <c r="P462" s="16" t="s">
        <v>535</v>
      </c>
      <c r="Q462" s="16" t="s">
        <v>1151</v>
      </c>
      <c r="R462" s="16" t="s">
        <v>33</v>
      </c>
      <c r="S462" s="16" t="s">
        <v>1751</v>
      </c>
      <c r="T462" s="16" t="s">
        <v>74</v>
      </c>
      <c r="U462" s="16" t="s">
        <v>268</v>
      </c>
      <c r="V462" s="21">
        <v>2958778</v>
      </c>
      <c r="W462" s="21">
        <v>23670224</v>
      </c>
      <c r="X462" s="16">
        <v>8</v>
      </c>
      <c r="Y462" s="22">
        <v>80111604</v>
      </c>
      <c r="Z462"/>
      <c r="AA462"/>
    </row>
    <row r="463" spans="1:27" x14ac:dyDescent="0.2">
      <c r="A463" s="14">
        <v>464</v>
      </c>
      <c r="B463" s="15" t="s">
        <v>1752</v>
      </c>
      <c r="C463" s="16" t="s">
        <v>27</v>
      </c>
      <c r="D463" s="16" t="s">
        <v>1753</v>
      </c>
      <c r="E463" s="16" t="s">
        <v>1754</v>
      </c>
      <c r="F463" s="17" t="s">
        <v>30</v>
      </c>
      <c r="G463" s="16" t="s">
        <v>30</v>
      </c>
      <c r="H463" s="16">
        <f>Tabla8[[#This Row],[Precio 2026]]/Tabla8[[#This Row],[HONORARIOS 2026]]</f>
        <v>8</v>
      </c>
      <c r="I463" s="16" t="s">
        <v>2399</v>
      </c>
      <c r="J463" s="16" t="s">
        <v>31</v>
      </c>
      <c r="K463" s="20">
        <v>2018011000655</v>
      </c>
      <c r="L463" s="16" t="s">
        <v>528</v>
      </c>
      <c r="M463" s="16" t="s">
        <v>532</v>
      </c>
      <c r="N463" s="16" t="s">
        <v>551</v>
      </c>
      <c r="O463" s="16" t="s">
        <v>534</v>
      </c>
      <c r="P463" s="16" t="s">
        <v>535</v>
      </c>
      <c r="Q463" s="16" t="s">
        <v>1530</v>
      </c>
      <c r="R463" s="16" t="s">
        <v>33</v>
      </c>
      <c r="S463" s="16" t="s">
        <v>1755</v>
      </c>
      <c r="T463" s="16" t="s">
        <v>50</v>
      </c>
      <c r="U463" s="16" t="s">
        <v>108</v>
      </c>
      <c r="V463" s="21">
        <v>6026736</v>
      </c>
      <c r="W463" s="21">
        <v>48213888</v>
      </c>
      <c r="X463" s="16">
        <v>8</v>
      </c>
      <c r="Y463" s="22">
        <v>80111607</v>
      </c>
      <c r="Z463"/>
      <c r="AA463"/>
    </row>
    <row r="464" spans="1:27" x14ac:dyDescent="0.2">
      <c r="A464" s="14">
        <v>465</v>
      </c>
      <c r="B464" s="15" t="s">
        <v>1756</v>
      </c>
      <c r="C464" s="16" t="s">
        <v>27</v>
      </c>
      <c r="D464" s="16" t="s">
        <v>1757</v>
      </c>
      <c r="E464" s="16" t="s">
        <v>1758</v>
      </c>
      <c r="F464" s="17" t="s">
        <v>30</v>
      </c>
      <c r="G464" s="16" t="s">
        <v>30</v>
      </c>
      <c r="H464" s="16">
        <f>Tabla8[[#This Row],[Precio 2026]]/Tabla8[[#This Row],[HONORARIOS 2026]]</f>
        <v>8</v>
      </c>
      <c r="I464" s="16" t="s">
        <v>2399</v>
      </c>
      <c r="J464" s="16" t="s">
        <v>31</v>
      </c>
      <c r="K464" s="20">
        <v>2018011000655</v>
      </c>
      <c r="L464" s="16" t="s">
        <v>528</v>
      </c>
      <c r="M464" s="16" t="s">
        <v>532</v>
      </c>
      <c r="N464" s="16" t="s">
        <v>551</v>
      </c>
      <c r="O464" s="16" t="s">
        <v>534</v>
      </c>
      <c r="P464" s="16" t="s">
        <v>535</v>
      </c>
      <c r="Q464" s="16" t="s">
        <v>1530</v>
      </c>
      <c r="R464" s="16" t="s">
        <v>33</v>
      </c>
      <c r="S464" s="16" t="s">
        <v>1759</v>
      </c>
      <c r="T464" s="16" t="s">
        <v>74</v>
      </c>
      <c r="U464" s="16" t="s">
        <v>337</v>
      </c>
      <c r="V464" s="21">
        <v>6692734</v>
      </c>
      <c r="W464" s="21">
        <v>53541872</v>
      </c>
      <c r="X464" s="16">
        <v>8</v>
      </c>
      <c r="Y464" s="22">
        <v>80111607</v>
      </c>
      <c r="Z464"/>
      <c r="AA464"/>
    </row>
    <row r="465" spans="1:27" x14ac:dyDescent="0.2">
      <c r="A465" s="14">
        <v>466</v>
      </c>
      <c r="B465" s="15" t="s">
        <v>1760</v>
      </c>
      <c r="C465" s="16" t="s">
        <v>27</v>
      </c>
      <c r="D465" s="16" t="s">
        <v>1761</v>
      </c>
      <c r="E465" s="16" t="s">
        <v>1762</v>
      </c>
      <c r="F465" s="17" t="s">
        <v>30</v>
      </c>
      <c r="G465" s="16" t="s">
        <v>30</v>
      </c>
      <c r="H465" s="16">
        <f>Tabla8[[#This Row],[Precio 2026]]/Tabla8[[#This Row],[HONORARIOS 2026]]</f>
        <v>8</v>
      </c>
      <c r="I465" s="16" t="s">
        <v>2399</v>
      </c>
      <c r="J465" s="16" t="s">
        <v>31</v>
      </c>
      <c r="K465" s="20">
        <v>2018011000655</v>
      </c>
      <c r="L465" s="16" t="s">
        <v>528</v>
      </c>
      <c r="M465" s="16" t="s">
        <v>532</v>
      </c>
      <c r="N465" s="16" t="s">
        <v>551</v>
      </c>
      <c r="O465" s="16" t="s">
        <v>534</v>
      </c>
      <c r="P465" s="16" t="s">
        <v>535</v>
      </c>
      <c r="Q465" s="16" t="s">
        <v>1530</v>
      </c>
      <c r="R465" s="16" t="s">
        <v>33</v>
      </c>
      <c r="S465" s="16" t="s">
        <v>1763</v>
      </c>
      <c r="T465" s="16" t="s">
        <v>93</v>
      </c>
      <c r="U465" s="16" t="s">
        <v>108</v>
      </c>
      <c r="V465" s="21">
        <v>6026736</v>
      </c>
      <c r="W465" s="21">
        <v>48213888</v>
      </c>
      <c r="X465" s="16">
        <v>8</v>
      </c>
      <c r="Y465" s="22">
        <v>80111614</v>
      </c>
      <c r="Z465"/>
      <c r="AA465"/>
    </row>
    <row r="466" spans="1:27" x14ac:dyDescent="0.2">
      <c r="A466" s="14">
        <v>467</v>
      </c>
      <c r="B466" s="15" t="s">
        <v>1764</v>
      </c>
      <c r="C466" s="16" t="s">
        <v>27</v>
      </c>
      <c r="D466" s="16" t="s">
        <v>1765</v>
      </c>
      <c r="E466" s="16" t="s">
        <v>1766</v>
      </c>
      <c r="F466" s="17" t="s">
        <v>30</v>
      </c>
      <c r="G466" s="16" t="s">
        <v>30</v>
      </c>
      <c r="H466" s="16">
        <f>Tabla8[[#This Row],[Precio 2026]]/Tabla8[[#This Row],[HONORARIOS 2026]]</f>
        <v>8</v>
      </c>
      <c r="I466" s="16" t="s">
        <v>2399</v>
      </c>
      <c r="J466" s="16" t="s">
        <v>31</v>
      </c>
      <c r="K466" s="20">
        <v>2018011000655</v>
      </c>
      <c r="L466" s="16" t="s">
        <v>528</v>
      </c>
      <c r="M466" s="16" t="s">
        <v>532</v>
      </c>
      <c r="N466" s="16" t="s">
        <v>551</v>
      </c>
      <c r="O466" s="16" t="s">
        <v>534</v>
      </c>
      <c r="P466" s="16" t="s">
        <v>535</v>
      </c>
      <c r="Q466" s="16" t="s">
        <v>1530</v>
      </c>
      <c r="R466" s="16" t="s">
        <v>33</v>
      </c>
      <c r="S466" s="16" t="s">
        <v>1767</v>
      </c>
      <c r="T466" s="16" t="s">
        <v>44</v>
      </c>
      <c r="U466" s="16" t="s">
        <v>329</v>
      </c>
      <c r="V466" s="21">
        <v>4618314</v>
      </c>
      <c r="W466" s="21">
        <v>36946512</v>
      </c>
      <c r="X466" s="16">
        <v>8</v>
      </c>
      <c r="Y466" s="22">
        <v>80111614</v>
      </c>
      <c r="Z466"/>
      <c r="AA466"/>
    </row>
    <row r="467" spans="1:27" x14ac:dyDescent="0.2">
      <c r="A467" s="14">
        <v>468</v>
      </c>
      <c r="B467" s="15" t="s">
        <v>1768</v>
      </c>
      <c r="C467" s="16" t="s">
        <v>27</v>
      </c>
      <c r="D467" s="16" t="s">
        <v>1769</v>
      </c>
      <c r="E467" s="16" t="s">
        <v>1770</v>
      </c>
      <c r="F467" s="17" t="s">
        <v>30</v>
      </c>
      <c r="G467" s="16" t="s">
        <v>30</v>
      </c>
      <c r="H467" s="16">
        <f>Tabla8[[#This Row],[Precio 2026]]/Tabla8[[#This Row],[HONORARIOS 2026]]</f>
        <v>8</v>
      </c>
      <c r="I467" s="16" t="s">
        <v>2399</v>
      </c>
      <c r="J467" s="16" t="s">
        <v>31</v>
      </c>
      <c r="K467" s="20">
        <v>2018011000655</v>
      </c>
      <c r="L467" s="16" t="s">
        <v>528</v>
      </c>
      <c r="M467" s="16" t="s">
        <v>532</v>
      </c>
      <c r="N467" s="16" t="s">
        <v>551</v>
      </c>
      <c r="O467" s="16" t="s">
        <v>534</v>
      </c>
      <c r="P467" s="16" t="s">
        <v>535</v>
      </c>
      <c r="Q467" s="16" t="s">
        <v>1530</v>
      </c>
      <c r="R467" s="16" t="s">
        <v>33</v>
      </c>
      <c r="S467" s="16" t="s">
        <v>1771</v>
      </c>
      <c r="T467" s="16" t="s">
        <v>44</v>
      </c>
      <c r="U467" s="16" t="s">
        <v>337</v>
      </c>
      <c r="V467" s="21">
        <v>6692734</v>
      </c>
      <c r="W467" s="21">
        <v>53541872</v>
      </c>
      <c r="X467" s="16">
        <v>8</v>
      </c>
      <c r="Y467" s="22">
        <v>80111614</v>
      </c>
      <c r="Z467"/>
      <c r="AA467"/>
    </row>
    <row r="468" spans="1:27" x14ac:dyDescent="0.2">
      <c r="A468" s="14">
        <v>469</v>
      </c>
      <c r="B468" s="15" t="s">
        <v>1772</v>
      </c>
      <c r="C468" s="16" t="s">
        <v>27</v>
      </c>
      <c r="D468" s="16" t="s">
        <v>1773</v>
      </c>
      <c r="E468" s="16" t="s">
        <v>1774</v>
      </c>
      <c r="F468" s="17" t="s">
        <v>30</v>
      </c>
      <c r="G468" s="16" t="s">
        <v>30</v>
      </c>
      <c r="H468" s="16">
        <f>Tabla8[[#This Row],[Precio 2026]]/Tabla8[[#This Row],[HONORARIOS 2026]]</f>
        <v>8</v>
      </c>
      <c r="I468" s="16" t="s">
        <v>2399</v>
      </c>
      <c r="J468" s="16" t="s">
        <v>31</v>
      </c>
      <c r="K468" s="20">
        <v>2018011000655</v>
      </c>
      <c r="L468" s="16" t="s">
        <v>528</v>
      </c>
      <c r="M468" s="16" t="s">
        <v>532</v>
      </c>
      <c r="N468" s="16" t="s">
        <v>551</v>
      </c>
      <c r="O468" s="16" t="s">
        <v>534</v>
      </c>
      <c r="P468" s="16" t="s">
        <v>535</v>
      </c>
      <c r="Q468" s="16" t="s">
        <v>1530</v>
      </c>
      <c r="R468" s="16" t="s">
        <v>33</v>
      </c>
      <c r="S468" s="16" t="s">
        <v>1775</v>
      </c>
      <c r="T468" s="16" t="s">
        <v>44</v>
      </c>
      <c r="U468" s="16" t="s">
        <v>87</v>
      </c>
      <c r="V468" s="21">
        <v>7358732</v>
      </c>
      <c r="W468" s="21">
        <v>58869856</v>
      </c>
      <c r="X468" s="16">
        <v>8</v>
      </c>
      <c r="Y468" s="22">
        <v>80111614</v>
      </c>
      <c r="Z468"/>
      <c r="AA468"/>
    </row>
    <row r="469" spans="1:27" x14ac:dyDescent="0.2">
      <c r="A469" s="14">
        <v>470</v>
      </c>
      <c r="B469" s="15" t="s">
        <v>1776</v>
      </c>
      <c r="C469" s="16" t="s">
        <v>27</v>
      </c>
      <c r="D469" s="16" t="s">
        <v>1777</v>
      </c>
      <c r="E469" s="16" t="s">
        <v>1778</v>
      </c>
      <c r="F469" s="17" t="s">
        <v>30</v>
      </c>
      <c r="G469" s="16" t="s">
        <v>30</v>
      </c>
      <c r="H469" s="16">
        <f>Tabla8[[#This Row],[Precio 2026]]/Tabla8[[#This Row],[HONORARIOS 2026]]</f>
        <v>8</v>
      </c>
      <c r="I469" s="16" t="s">
        <v>2399</v>
      </c>
      <c r="J469" s="16" t="s">
        <v>31</v>
      </c>
      <c r="K469" s="20">
        <v>2018011000655</v>
      </c>
      <c r="L469" s="16" t="s">
        <v>528</v>
      </c>
      <c r="M469" s="16" t="s">
        <v>532</v>
      </c>
      <c r="N469" s="16" t="s">
        <v>551</v>
      </c>
      <c r="O469" s="16" t="s">
        <v>534</v>
      </c>
      <c r="P469" s="16" t="s">
        <v>535</v>
      </c>
      <c r="Q469" s="16" t="s">
        <v>1530</v>
      </c>
      <c r="R469" s="16" t="s">
        <v>33</v>
      </c>
      <c r="S469" s="16" t="s">
        <v>1779</v>
      </c>
      <c r="T469" s="16" t="s">
        <v>93</v>
      </c>
      <c r="U469" s="16" t="s">
        <v>108</v>
      </c>
      <c r="V469" s="21">
        <v>6026736</v>
      </c>
      <c r="W469" s="21">
        <v>48213888</v>
      </c>
      <c r="X469" s="16">
        <v>8</v>
      </c>
      <c r="Y469" s="22">
        <v>80111605</v>
      </c>
      <c r="Z469"/>
      <c r="AA469"/>
    </row>
    <row r="470" spans="1:27" x14ac:dyDescent="0.2">
      <c r="A470" s="14">
        <v>471</v>
      </c>
      <c r="B470" s="15" t="s">
        <v>1780</v>
      </c>
      <c r="C470" s="16" t="s">
        <v>27</v>
      </c>
      <c r="D470" s="16" t="s">
        <v>1781</v>
      </c>
      <c r="E470" s="16" t="s">
        <v>1782</v>
      </c>
      <c r="F470" s="17" t="s">
        <v>30</v>
      </c>
      <c r="G470" s="16" t="s">
        <v>30</v>
      </c>
      <c r="H470" s="16">
        <f>Tabla8[[#This Row],[Precio 2026]]/Tabla8[[#This Row],[HONORARIOS 2026]]</f>
        <v>8</v>
      </c>
      <c r="I470" s="16" t="s">
        <v>2399</v>
      </c>
      <c r="J470" s="16" t="s">
        <v>31</v>
      </c>
      <c r="K470" s="20">
        <v>2018011000655</v>
      </c>
      <c r="L470" s="16" t="s">
        <v>528</v>
      </c>
      <c r="M470" s="16" t="s">
        <v>532</v>
      </c>
      <c r="N470" s="16" t="s">
        <v>551</v>
      </c>
      <c r="O470" s="16" t="s">
        <v>534</v>
      </c>
      <c r="P470" s="16" t="s">
        <v>535</v>
      </c>
      <c r="Q470" s="16" t="s">
        <v>1530</v>
      </c>
      <c r="R470" s="16" t="s">
        <v>33</v>
      </c>
      <c r="S470" s="16" t="s">
        <v>1783</v>
      </c>
      <c r="T470" s="16" t="s">
        <v>44</v>
      </c>
      <c r="U470" s="16" t="s">
        <v>337</v>
      </c>
      <c r="V470" s="21">
        <v>6692734</v>
      </c>
      <c r="W470" s="21">
        <v>53541872</v>
      </c>
      <c r="X470" s="16">
        <v>8</v>
      </c>
      <c r="Y470" s="22">
        <v>80111605</v>
      </c>
      <c r="Z470"/>
      <c r="AA470"/>
    </row>
    <row r="471" spans="1:27" x14ac:dyDescent="0.2">
      <c r="A471" s="14">
        <v>472</v>
      </c>
      <c r="B471" s="15" t="s">
        <v>1784</v>
      </c>
      <c r="C471" s="16" t="s">
        <v>27</v>
      </c>
      <c r="D471" s="16" t="s">
        <v>1785</v>
      </c>
      <c r="E471" s="16" t="s">
        <v>1786</v>
      </c>
      <c r="F471" s="17" t="s">
        <v>30</v>
      </c>
      <c r="G471" s="16" t="s">
        <v>30</v>
      </c>
      <c r="H471" s="16">
        <f>Tabla8[[#This Row],[Precio 2026]]/Tabla8[[#This Row],[HONORARIOS 2026]]</f>
        <v>8</v>
      </c>
      <c r="I471" s="16" t="s">
        <v>2399</v>
      </c>
      <c r="J471" s="16" t="s">
        <v>31</v>
      </c>
      <c r="K471" s="20">
        <v>2018011000655</v>
      </c>
      <c r="L471" s="16" t="s">
        <v>528</v>
      </c>
      <c r="M471" s="16" t="s">
        <v>532</v>
      </c>
      <c r="N471" s="16" t="s">
        <v>551</v>
      </c>
      <c r="O471" s="16" t="s">
        <v>534</v>
      </c>
      <c r="P471" s="16" t="s">
        <v>535</v>
      </c>
      <c r="Q471" s="16" t="s">
        <v>1530</v>
      </c>
      <c r="R471" s="16" t="s">
        <v>33</v>
      </c>
      <c r="S471" s="16" t="s">
        <v>1787</v>
      </c>
      <c r="T471" s="16" t="s">
        <v>50</v>
      </c>
      <c r="U471" s="16" t="s">
        <v>519</v>
      </c>
      <c r="V471" s="21">
        <v>3864972</v>
      </c>
      <c r="W471" s="21">
        <v>30919776</v>
      </c>
      <c r="X471" s="16">
        <v>8</v>
      </c>
      <c r="Y471" s="22">
        <v>80111605</v>
      </c>
      <c r="Z471"/>
      <c r="AA471"/>
    </row>
    <row r="472" spans="1:27" x14ac:dyDescent="0.2">
      <c r="A472" s="14">
        <v>473</v>
      </c>
      <c r="B472" s="15" t="s">
        <v>1788</v>
      </c>
      <c r="C472" s="16" t="s">
        <v>27</v>
      </c>
      <c r="D472" s="16" t="s">
        <v>1789</v>
      </c>
      <c r="E472" s="16" t="s">
        <v>1790</v>
      </c>
      <c r="F472" s="17" t="s">
        <v>30</v>
      </c>
      <c r="G472" s="16" t="s">
        <v>30</v>
      </c>
      <c r="H472" s="16">
        <f>Tabla8[[#This Row],[Precio 2026]]/Tabla8[[#This Row],[HONORARIOS 2026]]</f>
        <v>8</v>
      </c>
      <c r="I472" s="16" t="s">
        <v>2399</v>
      </c>
      <c r="J472" s="16" t="s">
        <v>31</v>
      </c>
      <c r="K472" s="20">
        <v>2018011000655</v>
      </c>
      <c r="L472" s="16" t="s">
        <v>528</v>
      </c>
      <c r="M472" s="16" t="s">
        <v>532</v>
      </c>
      <c r="N472" s="16" t="s">
        <v>551</v>
      </c>
      <c r="O472" s="16" t="s">
        <v>534</v>
      </c>
      <c r="P472" s="16" t="s">
        <v>535</v>
      </c>
      <c r="Q472" s="16" t="s">
        <v>1530</v>
      </c>
      <c r="R472" s="16" t="s">
        <v>33</v>
      </c>
      <c r="S472" s="16" t="s">
        <v>1791</v>
      </c>
      <c r="T472" s="16" t="s">
        <v>44</v>
      </c>
      <c r="U472" s="16" t="s">
        <v>329</v>
      </c>
      <c r="V472" s="21">
        <v>4618314</v>
      </c>
      <c r="W472" s="21">
        <v>36946512</v>
      </c>
      <c r="X472" s="16">
        <v>8</v>
      </c>
      <c r="Y472" s="22">
        <v>80111607</v>
      </c>
      <c r="Z472"/>
      <c r="AA472"/>
    </row>
    <row r="473" spans="1:27" x14ac:dyDescent="0.2">
      <c r="A473" s="14">
        <v>474</v>
      </c>
      <c r="B473" s="15" t="s">
        <v>1792</v>
      </c>
      <c r="C473" s="16" t="s">
        <v>27</v>
      </c>
      <c r="D473" s="16" t="s">
        <v>1793</v>
      </c>
      <c r="E473" s="16" t="s">
        <v>1794</v>
      </c>
      <c r="F473" s="17" t="s">
        <v>30</v>
      </c>
      <c r="G473" s="16" t="s">
        <v>30</v>
      </c>
      <c r="H473" s="16">
        <f>Tabla8[[#This Row],[Precio 2026]]/Tabla8[[#This Row],[HONORARIOS 2026]]</f>
        <v>8</v>
      </c>
      <c r="I473" s="16" t="s">
        <v>2399</v>
      </c>
      <c r="J473" s="16" t="s">
        <v>31</v>
      </c>
      <c r="K473" s="20">
        <v>2018011000655</v>
      </c>
      <c r="L473" s="16" t="s">
        <v>528</v>
      </c>
      <c r="M473" s="16" t="s">
        <v>532</v>
      </c>
      <c r="N473" s="16" t="s">
        <v>551</v>
      </c>
      <c r="O473" s="16" t="s">
        <v>534</v>
      </c>
      <c r="P473" s="16" t="s">
        <v>535</v>
      </c>
      <c r="Q473" s="16" t="s">
        <v>1530</v>
      </c>
      <c r="R473" s="16" t="s">
        <v>33</v>
      </c>
      <c r="S473" s="16" t="s">
        <v>1795</v>
      </c>
      <c r="T473" s="16" t="s">
        <v>93</v>
      </c>
      <c r="U473" s="16" t="s">
        <v>329</v>
      </c>
      <c r="V473" s="21">
        <v>4618314</v>
      </c>
      <c r="W473" s="21">
        <v>36946512</v>
      </c>
      <c r="X473" s="16">
        <v>8</v>
      </c>
      <c r="Y473" s="22">
        <v>80111605</v>
      </c>
      <c r="Z473"/>
      <c r="AA473"/>
    </row>
    <row r="474" spans="1:27" x14ac:dyDescent="0.2">
      <c r="A474" s="14">
        <v>475</v>
      </c>
      <c r="B474" s="15" t="s">
        <v>1796</v>
      </c>
      <c r="C474" s="16" t="s">
        <v>27</v>
      </c>
      <c r="D474" s="16" t="s">
        <v>1797</v>
      </c>
      <c r="E474" s="16" t="s">
        <v>1794</v>
      </c>
      <c r="F474" s="17" t="s">
        <v>30</v>
      </c>
      <c r="G474" s="16" t="s">
        <v>30</v>
      </c>
      <c r="H474" s="16">
        <f>Tabla8[[#This Row],[Precio 2026]]/Tabla8[[#This Row],[HONORARIOS 2026]]</f>
        <v>8</v>
      </c>
      <c r="I474" s="16" t="s">
        <v>2399</v>
      </c>
      <c r="J474" s="16" t="s">
        <v>31</v>
      </c>
      <c r="K474" s="20">
        <v>2018011000655</v>
      </c>
      <c r="L474" s="16" t="s">
        <v>528</v>
      </c>
      <c r="M474" s="16" t="s">
        <v>532</v>
      </c>
      <c r="N474" s="16" t="s">
        <v>551</v>
      </c>
      <c r="O474" s="16" t="s">
        <v>534</v>
      </c>
      <c r="P474" s="16" t="s">
        <v>535</v>
      </c>
      <c r="Q474" s="16" t="s">
        <v>1530</v>
      </c>
      <c r="R474" s="16" t="s">
        <v>33</v>
      </c>
      <c r="S474" s="16" t="s">
        <v>1798</v>
      </c>
      <c r="T474" s="16" t="s">
        <v>50</v>
      </c>
      <c r="U474" s="16" t="s">
        <v>329</v>
      </c>
      <c r="V474" s="21">
        <v>4618314</v>
      </c>
      <c r="W474" s="21">
        <v>36946512</v>
      </c>
      <c r="X474" s="16">
        <v>8</v>
      </c>
      <c r="Y474" s="22">
        <v>80111605</v>
      </c>
      <c r="Z474"/>
      <c r="AA474"/>
    </row>
    <row r="475" spans="1:27" x14ac:dyDescent="0.2">
      <c r="A475" s="14">
        <v>476</v>
      </c>
      <c r="B475" s="15" t="s">
        <v>1799</v>
      </c>
      <c r="C475" s="16" t="s">
        <v>27</v>
      </c>
      <c r="D475" s="16" t="s">
        <v>1800</v>
      </c>
      <c r="E475" s="16" t="s">
        <v>1778</v>
      </c>
      <c r="F475" s="17" t="s">
        <v>30</v>
      </c>
      <c r="G475" s="16" t="s">
        <v>30</v>
      </c>
      <c r="H475" s="16">
        <f>Tabla8[[#This Row],[Precio 2026]]/Tabla8[[#This Row],[HONORARIOS 2026]]</f>
        <v>8</v>
      </c>
      <c r="I475" s="16" t="s">
        <v>2399</v>
      </c>
      <c r="J475" s="16" t="s">
        <v>31</v>
      </c>
      <c r="K475" s="20">
        <v>2018011000655</v>
      </c>
      <c r="L475" s="16" t="s">
        <v>528</v>
      </c>
      <c r="M475" s="16" t="s">
        <v>532</v>
      </c>
      <c r="N475" s="16" t="s">
        <v>551</v>
      </c>
      <c r="O475" s="16" t="s">
        <v>534</v>
      </c>
      <c r="P475" s="16" t="s">
        <v>535</v>
      </c>
      <c r="Q475" s="16" t="s">
        <v>1530</v>
      </c>
      <c r="R475" s="16" t="s">
        <v>33</v>
      </c>
      <c r="S475" s="16" t="s">
        <v>1801</v>
      </c>
      <c r="T475" s="16" t="s">
        <v>50</v>
      </c>
      <c r="U475" s="16" t="s">
        <v>108</v>
      </c>
      <c r="V475" s="21">
        <v>6026736</v>
      </c>
      <c r="W475" s="21">
        <v>48213888</v>
      </c>
      <c r="X475" s="16">
        <v>8</v>
      </c>
      <c r="Y475" s="22">
        <v>80111605</v>
      </c>
      <c r="Z475"/>
      <c r="AA475"/>
    </row>
    <row r="476" spans="1:27" x14ac:dyDescent="0.2">
      <c r="A476" s="14">
        <v>477</v>
      </c>
      <c r="B476" s="15" t="s">
        <v>1802</v>
      </c>
      <c r="C476" s="16" t="s">
        <v>27</v>
      </c>
      <c r="D476" s="16" t="s">
        <v>1803</v>
      </c>
      <c r="E476" s="16" t="s">
        <v>1804</v>
      </c>
      <c r="F476" s="17" t="s">
        <v>30</v>
      </c>
      <c r="G476" s="16" t="s">
        <v>30</v>
      </c>
      <c r="H476" s="16">
        <f>Tabla8[[#This Row],[Precio 2026]]/Tabla8[[#This Row],[HONORARIOS 2026]]</f>
        <v>8</v>
      </c>
      <c r="I476" s="16" t="s">
        <v>2399</v>
      </c>
      <c r="J476" s="16" t="s">
        <v>31</v>
      </c>
      <c r="K476" s="20">
        <v>2018011000655</v>
      </c>
      <c r="L476" s="16" t="s">
        <v>528</v>
      </c>
      <c r="M476" s="16" t="s">
        <v>532</v>
      </c>
      <c r="N476" s="16" t="s">
        <v>551</v>
      </c>
      <c r="O476" s="16" t="s">
        <v>534</v>
      </c>
      <c r="P476" s="16" t="s">
        <v>535</v>
      </c>
      <c r="Q476" s="16" t="s">
        <v>1530</v>
      </c>
      <c r="R476" s="16" t="s">
        <v>33</v>
      </c>
      <c r="S476" s="16" t="s">
        <v>1805</v>
      </c>
      <c r="T476" s="16" t="s">
        <v>44</v>
      </c>
      <c r="U476" s="16" t="s">
        <v>98</v>
      </c>
      <c r="V476" s="21">
        <v>3220810</v>
      </c>
      <c r="W476" s="21">
        <v>25766480</v>
      </c>
      <c r="X476" s="16">
        <v>8</v>
      </c>
      <c r="Y476" s="22">
        <v>80111601</v>
      </c>
      <c r="Z476"/>
      <c r="AA476"/>
    </row>
    <row r="477" spans="1:27" x14ac:dyDescent="0.2">
      <c r="A477" s="14">
        <v>478</v>
      </c>
      <c r="B477" s="15" t="s">
        <v>1806</v>
      </c>
      <c r="C477" s="16" t="s">
        <v>27</v>
      </c>
      <c r="D477" s="16" t="s">
        <v>1807</v>
      </c>
      <c r="E477" s="16" t="s">
        <v>1808</v>
      </c>
      <c r="F477" s="17" t="s">
        <v>30</v>
      </c>
      <c r="G477" s="16" t="s">
        <v>30</v>
      </c>
      <c r="H477" s="16">
        <f>Tabla8[[#This Row],[Precio 2026]]/Tabla8[[#This Row],[HONORARIOS 2026]]</f>
        <v>8</v>
      </c>
      <c r="I477" s="16" t="s">
        <v>2399</v>
      </c>
      <c r="J477" s="16" t="s">
        <v>31</v>
      </c>
      <c r="K477" s="20">
        <v>2018011000655</v>
      </c>
      <c r="L477" s="16" t="s">
        <v>528</v>
      </c>
      <c r="M477" s="16" t="s">
        <v>532</v>
      </c>
      <c r="N477" s="16" t="s">
        <v>551</v>
      </c>
      <c r="O477" s="16" t="s">
        <v>534</v>
      </c>
      <c r="P477" s="16" t="s">
        <v>535</v>
      </c>
      <c r="Q477" s="16" t="s">
        <v>1530</v>
      </c>
      <c r="R477" s="16" t="s">
        <v>33</v>
      </c>
      <c r="S477" s="16" t="s">
        <v>1809</v>
      </c>
      <c r="T477" s="16" t="s">
        <v>44</v>
      </c>
      <c r="U477" s="16" t="s">
        <v>180</v>
      </c>
      <c r="V477" s="21">
        <v>3158270</v>
      </c>
      <c r="W477" s="21">
        <v>25266160</v>
      </c>
      <c r="X477" s="16">
        <v>8</v>
      </c>
      <c r="Y477" s="22">
        <v>80111604</v>
      </c>
      <c r="Z477"/>
      <c r="AA477"/>
    </row>
    <row r="478" spans="1:27" x14ac:dyDescent="0.2">
      <c r="A478" s="14">
        <v>479</v>
      </c>
      <c r="B478" s="15" t="s">
        <v>1810</v>
      </c>
      <c r="C478" s="16" t="s">
        <v>27</v>
      </c>
      <c r="D478" s="16" t="s">
        <v>1811</v>
      </c>
      <c r="E478" s="16" t="s">
        <v>1812</v>
      </c>
      <c r="F478" s="17" t="s">
        <v>30</v>
      </c>
      <c r="G478" s="16" t="s">
        <v>30</v>
      </c>
      <c r="H478" s="16">
        <f>Tabla8[[#This Row],[Precio 2026]]/Tabla8[[#This Row],[HONORARIOS 2026]]</f>
        <v>8</v>
      </c>
      <c r="I478" s="16" t="s">
        <v>2399</v>
      </c>
      <c r="J478" s="16" t="s">
        <v>31</v>
      </c>
      <c r="K478" s="20">
        <v>2018011000655</v>
      </c>
      <c r="L478" s="16" t="s">
        <v>528</v>
      </c>
      <c r="M478" s="16" t="s">
        <v>532</v>
      </c>
      <c r="N478" s="16" t="s">
        <v>551</v>
      </c>
      <c r="O478" s="16" t="s">
        <v>534</v>
      </c>
      <c r="P478" s="16" t="s">
        <v>535</v>
      </c>
      <c r="Q478" s="16" t="s">
        <v>1530</v>
      </c>
      <c r="R478" s="16" t="s">
        <v>33</v>
      </c>
      <c r="S478" s="16" t="s">
        <v>1813</v>
      </c>
      <c r="T478" s="16" t="s">
        <v>50</v>
      </c>
      <c r="U478" s="16" t="s">
        <v>161</v>
      </c>
      <c r="V478" s="21">
        <v>2434714</v>
      </c>
      <c r="W478" s="21">
        <v>19477712</v>
      </c>
      <c r="X478" s="16">
        <v>8</v>
      </c>
      <c r="Y478" s="22">
        <v>80111604</v>
      </c>
      <c r="Z478"/>
      <c r="AA478"/>
    </row>
    <row r="479" spans="1:27" x14ac:dyDescent="0.2">
      <c r="A479" s="14">
        <v>480</v>
      </c>
      <c r="B479" s="15" t="s">
        <v>1814</v>
      </c>
      <c r="C479" s="16" t="s">
        <v>27</v>
      </c>
      <c r="D479" s="16" t="s">
        <v>1815</v>
      </c>
      <c r="E479" s="16" t="s">
        <v>1782</v>
      </c>
      <c r="F479" s="17" t="s">
        <v>30</v>
      </c>
      <c r="G479" s="16" t="s">
        <v>30</v>
      </c>
      <c r="H479" s="16">
        <f>Tabla8[[#This Row],[Precio 2026]]/Tabla8[[#This Row],[HONORARIOS 2026]]</f>
        <v>8</v>
      </c>
      <c r="I479" s="16" t="s">
        <v>2399</v>
      </c>
      <c r="J479" s="16" t="s">
        <v>31</v>
      </c>
      <c r="K479" s="20">
        <v>2018011000655</v>
      </c>
      <c r="L479" s="16" t="s">
        <v>528</v>
      </c>
      <c r="M479" s="16" t="s">
        <v>532</v>
      </c>
      <c r="N479" s="16" t="s">
        <v>551</v>
      </c>
      <c r="O479" s="16" t="s">
        <v>534</v>
      </c>
      <c r="P479" s="16" t="s">
        <v>535</v>
      </c>
      <c r="Q479" s="16" t="s">
        <v>1530</v>
      </c>
      <c r="R479" s="16" t="s">
        <v>33</v>
      </c>
      <c r="S479" s="16" t="s">
        <v>1816</v>
      </c>
      <c r="T479" s="16" t="s">
        <v>44</v>
      </c>
      <c r="U479" s="16" t="s">
        <v>337</v>
      </c>
      <c r="V479" s="21">
        <v>6692734</v>
      </c>
      <c r="W479" s="21">
        <v>53541872</v>
      </c>
      <c r="X479" s="16">
        <v>8</v>
      </c>
      <c r="Y479" s="22">
        <v>80111605</v>
      </c>
      <c r="Z479"/>
      <c r="AA479"/>
    </row>
    <row r="480" spans="1:27" x14ac:dyDescent="0.2">
      <c r="A480" s="14">
        <v>481</v>
      </c>
      <c r="B480" s="15" t="s">
        <v>1817</v>
      </c>
      <c r="C480" s="16" t="s">
        <v>27</v>
      </c>
      <c r="D480" s="16" t="s">
        <v>1818</v>
      </c>
      <c r="E480" s="16" t="s">
        <v>1819</v>
      </c>
      <c r="F480" s="17" t="s">
        <v>30</v>
      </c>
      <c r="G480" s="16" t="s">
        <v>30</v>
      </c>
      <c r="H480" s="16">
        <f>Tabla8[[#This Row],[Precio 2026]]/Tabla8[[#This Row],[HONORARIOS 2026]]</f>
        <v>8</v>
      </c>
      <c r="I480" s="16" t="s">
        <v>2399</v>
      </c>
      <c r="J480" s="16" t="s">
        <v>31</v>
      </c>
      <c r="K480" s="20">
        <v>2018011000655</v>
      </c>
      <c r="L480" s="16" t="s">
        <v>528</v>
      </c>
      <c r="M480" s="16" t="s">
        <v>532</v>
      </c>
      <c r="N480" s="16" t="s">
        <v>551</v>
      </c>
      <c r="O480" s="16" t="s">
        <v>534</v>
      </c>
      <c r="P480" s="16" t="s">
        <v>535</v>
      </c>
      <c r="Q480" s="16" t="s">
        <v>1530</v>
      </c>
      <c r="R480" s="16" t="s">
        <v>33</v>
      </c>
      <c r="S480" s="16" t="s">
        <v>1820</v>
      </c>
      <c r="T480" s="16" t="s">
        <v>50</v>
      </c>
      <c r="U480" s="16" t="s">
        <v>108</v>
      </c>
      <c r="V480" s="21">
        <v>6026736</v>
      </c>
      <c r="W480" s="21">
        <v>48213888</v>
      </c>
      <c r="X480" s="16">
        <v>8</v>
      </c>
      <c r="Y480" s="22">
        <v>80111607</v>
      </c>
      <c r="Z480"/>
      <c r="AA480"/>
    </row>
    <row r="481" spans="1:27" x14ac:dyDescent="0.2">
      <c r="A481" s="14">
        <v>482</v>
      </c>
      <c r="B481" s="15" t="s">
        <v>1821</v>
      </c>
      <c r="C481" s="16" t="s">
        <v>27</v>
      </c>
      <c r="D481" s="16" t="s">
        <v>1822</v>
      </c>
      <c r="E481" s="16" t="s">
        <v>1819</v>
      </c>
      <c r="F481" s="17" t="s">
        <v>30</v>
      </c>
      <c r="G481" s="16" t="s">
        <v>30</v>
      </c>
      <c r="H481" s="16">
        <f>Tabla8[[#This Row],[Precio 2026]]/Tabla8[[#This Row],[HONORARIOS 2026]]</f>
        <v>8</v>
      </c>
      <c r="I481" s="16" t="s">
        <v>2399</v>
      </c>
      <c r="J481" s="16" t="s">
        <v>31</v>
      </c>
      <c r="K481" s="20">
        <v>2018011000655</v>
      </c>
      <c r="L481" s="16" t="s">
        <v>528</v>
      </c>
      <c r="M481" s="16" t="s">
        <v>532</v>
      </c>
      <c r="N481" s="16" t="s">
        <v>551</v>
      </c>
      <c r="O481" s="16" t="s">
        <v>534</v>
      </c>
      <c r="P481" s="16" t="s">
        <v>535</v>
      </c>
      <c r="Q481" s="16" t="s">
        <v>1530</v>
      </c>
      <c r="R481" s="16" t="s">
        <v>33</v>
      </c>
      <c r="S481" s="16" t="s">
        <v>1823</v>
      </c>
      <c r="T481" s="16" t="s">
        <v>50</v>
      </c>
      <c r="U481" s="16" t="s">
        <v>108</v>
      </c>
      <c r="V481" s="21">
        <v>6026736</v>
      </c>
      <c r="W481" s="21">
        <v>48213888</v>
      </c>
      <c r="X481" s="16">
        <v>8</v>
      </c>
      <c r="Y481" s="22">
        <v>80111614</v>
      </c>
      <c r="Z481"/>
      <c r="AA481"/>
    </row>
    <row r="482" spans="1:27" x14ac:dyDescent="0.2">
      <c r="A482" s="14">
        <v>483</v>
      </c>
      <c r="B482" s="15" t="s">
        <v>1824</v>
      </c>
      <c r="C482" s="16" t="s">
        <v>27</v>
      </c>
      <c r="D482" s="16" t="s">
        <v>1825</v>
      </c>
      <c r="E482" s="16" t="s">
        <v>1826</v>
      </c>
      <c r="F482" s="17" t="s">
        <v>30</v>
      </c>
      <c r="G482" s="16" t="s">
        <v>30</v>
      </c>
      <c r="H482" s="16">
        <f>Tabla8[[#This Row],[Precio 2026]]/Tabla8[[#This Row],[HONORARIOS 2026]]</f>
        <v>8</v>
      </c>
      <c r="I482" s="16" t="s">
        <v>2399</v>
      </c>
      <c r="J482" s="16" t="s">
        <v>31</v>
      </c>
      <c r="K482" s="20">
        <v>2018011000655</v>
      </c>
      <c r="L482" s="16" t="s">
        <v>528</v>
      </c>
      <c r="M482" s="16" t="s">
        <v>532</v>
      </c>
      <c r="N482" s="16" t="s">
        <v>551</v>
      </c>
      <c r="O482" s="16" t="s">
        <v>534</v>
      </c>
      <c r="P482" s="16" t="s">
        <v>535</v>
      </c>
      <c r="Q482" s="16" t="s">
        <v>1530</v>
      </c>
      <c r="R482" s="16" t="s">
        <v>33</v>
      </c>
      <c r="S482" s="16" t="s">
        <v>1827</v>
      </c>
      <c r="T482" s="16" t="s">
        <v>93</v>
      </c>
      <c r="U482" s="16" t="s">
        <v>519</v>
      </c>
      <c r="V482" s="21">
        <v>3864972</v>
      </c>
      <c r="W482" s="21">
        <v>30919776</v>
      </c>
      <c r="X482" s="16">
        <v>8</v>
      </c>
      <c r="Y482" s="22" t="s">
        <v>1828</v>
      </c>
      <c r="Z482"/>
      <c r="AA482"/>
    </row>
    <row r="483" spans="1:27" x14ac:dyDescent="0.2">
      <c r="A483" s="14">
        <v>484</v>
      </c>
      <c r="B483" s="15" t="s">
        <v>1829</v>
      </c>
      <c r="C483" s="16" t="s">
        <v>27</v>
      </c>
      <c r="D483" s="16" t="s">
        <v>1830</v>
      </c>
      <c r="E483" s="16" t="s">
        <v>1831</v>
      </c>
      <c r="F483" s="17" t="s">
        <v>30</v>
      </c>
      <c r="G483" s="16" t="s">
        <v>30</v>
      </c>
      <c r="H483" s="16">
        <f>Tabla8[[#This Row],[Precio 2026]]/Tabla8[[#This Row],[HONORARIOS 2026]]</f>
        <v>8</v>
      </c>
      <c r="I483" s="16" t="s">
        <v>2399</v>
      </c>
      <c r="J483" s="16" t="s">
        <v>31</v>
      </c>
      <c r="K483" s="20">
        <v>2018011000655</v>
      </c>
      <c r="L483" s="16" t="s">
        <v>528</v>
      </c>
      <c r="M483" s="16" t="s">
        <v>532</v>
      </c>
      <c r="N483" s="16" t="s">
        <v>551</v>
      </c>
      <c r="O483" s="16" t="s">
        <v>534</v>
      </c>
      <c r="P483" s="16" t="s">
        <v>535</v>
      </c>
      <c r="Q483" s="16" t="s">
        <v>1530</v>
      </c>
      <c r="R483" s="16" t="s">
        <v>33</v>
      </c>
      <c r="S483" s="16" t="s">
        <v>1832</v>
      </c>
      <c r="T483" s="16" t="s">
        <v>93</v>
      </c>
      <c r="U483" s="16" t="s">
        <v>519</v>
      </c>
      <c r="V483" s="21">
        <v>3864972</v>
      </c>
      <c r="W483" s="21">
        <v>30919776</v>
      </c>
      <c r="X483" s="16">
        <v>8</v>
      </c>
      <c r="Y483" s="22">
        <v>80111607</v>
      </c>
      <c r="Z483"/>
      <c r="AA483"/>
    </row>
    <row r="484" spans="1:27" x14ac:dyDescent="0.2">
      <c r="A484" s="14">
        <v>485</v>
      </c>
      <c r="B484" s="15" t="s">
        <v>1833</v>
      </c>
      <c r="C484" s="16" t="s">
        <v>27</v>
      </c>
      <c r="D484" s="16" t="s">
        <v>1834</v>
      </c>
      <c r="E484" s="16" t="s">
        <v>1835</v>
      </c>
      <c r="F484" s="17" t="s">
        <v>30</v>
      </c>
      <c r="G484" s="16" t="s">
        <v>30</v>
      </c>
      <c r="H484" s="16">
        <f>Tabla8[[#This Row],[Precio 2026]]/Tabla8[[#This Row],[HONORARIOS 2026]]</f>
        <v>8</v>
      </c>
      <c r="I484" s="16" t="s">
        <v>2399</v>
      </c>
      <c r="J484" s="16" t="s">
        <v>31</v>
      </c>
      <c r="K484" s="20">
        <v>2018011000655</v>
      </c>
      <c r="L484" s="16" t="s">
        <v>528</v>
      </c>
      <c r="M484" s="16" t="s">
        <v>532</v>
      </c>
      <c r="N484" s="16" t="s">
        <v>575</v>
      </c>
      <c r="O484" s="16" t="s">
        <v>534</v>
      </c>
      <c r="P484" s="16" t="s">
        <v>535</v>
      </c>
      <c r="Q484" s="16" t="s">
        <v>1151</v>
      </c>
      <c r="R484" s="16" t="s">
        <v>33</v>
      </c>
      <c r="S484" s="16" t="s">
        <v>1836</v>
      </c>
      <c r="T484" s="16" t="s">
        <v>93</v>
      </c>
      <c r="U484" s="16" t="s">
        <v>146</v>
      </c>
      <c r="V484" s="21">
        <v>5207886</v>
      </c>
      <c r="W484" s="21">
        <f>V484*X484</f>
        <v>41663088</v>
      </c>
      <c r="X484" s="16">
        <v>8</v>
      </c>
      <c r="Y484" s="22">
        <v>80111607</v>
      </c>
      <c r="Z484"/>
      <c r="AA484"/>
    </row>
    <row r="485" spans="1:27" x14ac:dyDescent="0.2">
      <c r="A485" s="14">
        <v>486</v>
      </c>
      <c r="B485" s="15" t="s">
        <v>1837</v>
      </c>
      <c r="C485" s="16" t="s">
        <v>27</v>
      </c>
      <c r="D485" s="16" t="s">
        <v>1838</v>
      </c>
      <c r="E485" s="16" t="s">
        <v>674</v>
      </c>
      <c r="F485" s="17" t="s">
        <v>30</v>
      </c>
      <c r="G485" s="16" t="s">
        <v>30</v>
      </c>
      <c r="H485" s="16">
        <f>Tabla8[[#This Row],[Precio 2026]]/Tabla8[[#This Row],[HONORARIOS 2026]]</f>
        <v>8</v>
      </c>
      <c r="I485" s="16" t="s">
        <v>2399</v>
      </c>
      <c r="J485" s="16" t="s">
        <v>31</v>
      </c>
      <c r="K485" s="20">
        <v>2018011000655</v>
      </c>
      <c r="L485" s="16" t="s">
        <v>528</v>
      </c>
      <c r="M485" s="16" t="s">
        <v>532</v>
      </c>
      <c r="N485" s="16" t="s">
        <v>551</v>
      </c>
      <c r="O485" s="16" t="s">
        <v>534</v>
      </c>
      <c r="P485" s="16" t="s">
        <v>535</v>
      </c>
      <c r="Q485" s="16" t="s">
        <v>453</v>
      </c>
      <c r="R485" s="16" t="s">
        <v>33</v>
      </c>
      <c r="S485" s="23" t="s">
        <v>1839</v>
      </c>
      <c r="T485" s="16" t="s">
        <v>93</v>
      </c>
      <c r="U485" s="16" t="s">
        <v>82</v>
      </c>
      <c r="V485" s="21">
        <v>4618314</v>
      </c>
      <c r="W485" s="21">
        <f>V485*X485</f>
        <v>36946512</v>
      </c>
      <c r="X485" s="16">
        <v>8</v>
      </c>
      <c r="Y485" s="22"/>
      <c r="Z485"/>
      <c r="AA485"/>
    </row>
    <row r="486" spans="1:27" collapsed="1" x14ac:dyDescent="0.2">
      <c r="A486" s="14">
        <v>487</v>
      </c>
      <c r="B486" s="15" t="s">
        <v>1840</v>
      </c>
      <c r="C486" s="16" t="s">
        <v>27</v>
      </c>
      <c r="D486" s="16" t="s">
        <v>1841</v>
      </c>
      <c r="E486" s="16" t="s">
        <v>674</v>
      </c>
      <c r="F486" s="17" t="s">
        <v>30</v>
      </c>
      <c r="G486" s="16" t="s">
        <v>30</v>
      </c>
      <c r="H486" s="16">
        <f>Tabla8[[#This Row],[Precio 2026]]/Tabla8[[#This Row],[HONORARIOS 2026]]</f>
        <v>8</v>
      </c>
      <c r="I486" s="16" t="s">
        <v>2399</v>
      </c>
      <c r="J486" s="16" t="s">
        <v>31</v>
      </c>
      <c r="K486" s="20">
        <v>2018011000655</v>
      </c>
      <c r="L486" s="16" t="s">
        <v>528</v>
      </c>
      <c r="M486" s="16" t="s">
        <v>532</v>
      </c>
      <c r="N486" s="16" t="s">
        <v>551</v>
      </c>
      <c r="O486" s="16" t="s">
        <v>534</v>
      </c>
      <c r="P486" s="16" t="s">
        <v>535</v>
      </c>
      <c r="Q486" s="16" t="s">
        <v>453</v>
      </c>
      <c r="R486" s="16" t="s">
        <v>33</v>
      </c>
      <c r="S486" s="23" t="s">
        <v>1842</v>
      </c>
      <c r="T486" s="16" t="s">
        <v>93</v>
      </c>
      <c r="U486" s="16" t="s">
        <v>82</v>
      </c>
      <c r="V486" s="21">
        <v>4618314</v>
      </c>
      <c r="W486" s="21">
        <f>V486*X486</f>
        <v>36946512</v>
      </c>
      <c r="X486" s="16">
        <v>8</v>
      </c>
      <c r="Y486" s="22"/>
      <c r="Z486"/>
      <c r="AA486"/>
    </row>
    <row r="487" spans="1:27" x14ac:dyDescent="0.2">
      <c r="A487" s="14">
        <v>488</v>
      </c>
      <c r="B487" s="15" t="s">
        <v>1843</v>
      </c>
      <c r="C487" s="16" t="s">
        <v>27</v>
      </c>
      <c r="D487" s="16" t="s">
        <v>1844</v>
      </c>
      <c r="E487" s="16" t="s">
        <v>674</v>
      </c>
      <c r="F487" s="17" t="s">
        <v>30</v>
      </c>
      <c r="G487" s="16" t="s">
        <v>30</v>
      </c>
      <c r="H487" s="16">
        <f>Tabla8[[#This Row],[Precio 2026]]/Tabla8[[#This Row],[HONORARIOS 2026]]</f>
        <v>8</v>
      </c>
      <c r="I487" s="16" t="s">
        <v>2399</v>
      </c>
      <c r="J487" s="16" t="s">
        <v>31</v>
      </c>
      <c r="K487" s="20">
        <v>2018011000655</v>
      </c>
      <c r="L487" s="16" t="s">
        <v>528</v>
      </c>
      <c r="M487" s="16" t="s">
        <v>532</v>
      </c>
      <c r="N487" s="16" t="s">
        <v>551</v>
      </c>
      <c r="O487" s="16" t="s">
        <v>534</v>
      </c>
      <c r="P487" s="16" t="s">
        <v>535</v>
      </c>
      <c r="Q487" s="16" t="s">
        <v>453</v>
      </c>
      <c r="R487" s="16" t="s">
        <v>33</v>
      </c>
      <c r="S487" s="23" t="s">
        <v>1845</v>
      </c>
      <c r="T487" s="16" t="s">
        <v>93</v>
      </c>
      <c r="U487" s="16" t="s">
        <v>82</v>
      </c>
      <c r="V487" s="21">
        <v>4618314</v>
      </c>
      <c r="W487" s="21">
        <f>V487*X487</f>
        <v>36946512</v>
      </c>
      <c r="X487" s="16">
        <v>8</v>
      </c>
      <c r="Y487" s="22"/>
      <c r="Z487"/>
      <c r="AA487"/>
    </row>
    <row r="488" spans="1:27" x14ac:dyDescent="0.2">
      <c r="A488" s="14">
        <v>489</v>
      </c>
      <c r="B488" s="15" t="s">
        <v>1846</v>
      </c>
      <c r="C488" s="16" t="s">
        <v>27</v>
      </c>
      <c r="D488" s="16" t="s">
        <v>1847</v>
      </c>
      <c r="E488" s="16" t="s">
        <v>674</v>
      </c>
      <c r="F488" s="17" t="s">
        <v>30</v>
      </c>
      <c r="G488" s="16" t="s">
        <v>30</v>
      </c>
      <c r="H488" s="16">
        <f>Tabla8[[#This Row],[Precio 2026]]/Tabla8[[#This Row],[HONORARIOS 2026]]</f>
        <v>8</v>
      </c>
      <c r="I488" s="16" t="s">
        <v>2399</v>
      </c>
      <c r="J488" s="16" t="s">
        <v>31</v>
      </c>
      <c r="K488" s="20">
        <v>2018011000655</v>
      </c>
      <c r="L488" s="16" t="s">
        <v>528</v>
      </c>
      <c r="M488" s="16" t="s">
        <v>532</v>
      </c>
      <c r="N488" s="16" t="s">
        <v>551</v>
      </c>
      <c r="O488" s="16" t="s">
        <v>534</v>
      </c>
      <c r="P488" s="16" t="s">
        <v>535</v>
      </c>
      <c r="Q488" s="16" t="s">
        <v>453</v>
      </c>
      <c r="R488" s="16" t="s">
        <v>33</v>
      </c>
      <c r="S488" s="23" t="s">
        <v>1848</v>
      </c>
      <c r="T488" s="16" t="s">
        <v>93</v>
      </c>
      <c r="U488" s="16" t="s">
        <v>82</v>
      </c>
      <c r="V488" s="21">
        <v>4618314</v>
      </c>
      <c r="W488" s="21">
        <f>V488*X488</f>
        <v>36946512</v>
      </c>
      <c r="X488" s="16">
        <v>8</v>
      </c>
      <c r="Y488" s="22"/>
      <c r="Z488"/>
      <c r="AA488"/>
    </row>
    <row r="489" spans="1:27" x14ac:dyDescent="0.2">
      <c r="A489" s="14">
        <v>490</v>
      </c>
      <c r="B489" s="15" t="s">
        <v>1849</v>
      </c>
      <c r="C489" s="16" t="s">
        <v>27</v>
      </c>
      <c r="D489" s="16" t="s">
        <v>1850</v>
      </c>
      <c r="E489" s="16" t="s">
        <v>674</v>
      </c>
      <c r="F489" s="17" t="s">
        <v>30</v>
      </c>
      <c r="G489" s="16" t="s">
        <v>30</v>
      </c>
      <c r="H489" s="16">
        <f>Tabla8[[#This Row],[Precio 2026]]/Tabla8[[#This Row],[HONORARIOS 2026]]</f>
        <v>8</v>
      </c>
      <c r="I489" s="16" t="s">
        <v>2399</v>
      </c>
      <c r="J489" s="16" t="s">
        <v>31</v>
      </c>
      <c r="K489" s="20">
        <v>2018011000655</v>
      </c>
      <c r="L489" s="16" t="s">
        <v>528</v>
      </c>
      <c r="M489" s="16" t="s">
        <v>532</v>
      </c>
      <c r="N489" s="16" t="s">
        <v>551</v>
      </c>
      <c r="O489" s="16" t="s">
        <v>534</v>
      </c>
      <c r="P489" s="16" t="s">
        <v>535</v>
      </c>
      <c r="Q489" s="16" t="s">
        <v>453</v>
      </c>
      <c r="R489" s="16" t="s">
        <v>33</v>
      </c>
      <c r="S489" s="23" t="s">
        <v>1851</v>
      </c>
      <c r="T489" s="16" t="s">
        <v>93</v>
      </c>
      <c r="U489" s="16" t="s">
        <v>82</v>
      </c>
      <c r="V489" s="21">
        <v>4618314</v>
      </c>
      <c r="W489" s="21">
        <f>V489*X489</f>
        <v>36946512</v>
      </c>
      <c r="X489" s="16">
        <v>8</v>
      </c>
      <c r="Y489" s="22"/>
      <c r="Z489"/>
      <c r="AA489"/>
    </row>
    <row r="490" spans="1:27" x14ac:dyDescent="0.2">
      <c r="A490" s="14">
        <v>491</v>
      </c>
      <c r="B490" s="15" t="s">
        <v>1852</v>
      </c>
      <c r="C490" s="16" t="s">
        <v>27</v>
      </c>
      <c r="D490" s="16" t="s">
        <v>1853</v>
      </c>
      <c r="E490" s="16" t="s">
        <v>674</v>
      </c>
      <c r="F490" s="17" t="s">
        <v>30</v>
      </c>
      <c r="G490" s="16" t="s">
        <v>30</v>
      </c>
      <c r="H490" s="16">
        <f>Tabla8[[#This Row],[Precio 2026]]/Tabla8[[#This Row],[HONORARIOS 2026]]</f>
        <v>8</v>
      </c>
      <c r="I490" s="16" t="s">
        <v>2399</v>
      </c>
      <c r="J490" s="16" t="s">
        <v>31</v>
      </c>
      <c r="K490" s="20">
        <v>2018011000655</v>
      </c>
      <c r="L490" s="16" t="s">
        <v>528</v>
      </c>
      <c r="M490" s="16" t="s">
        <v>532</v>
      </c>
      <c r="N490" s="16" t="s">
        <v>551</v>
      </c>
      <c r="O490" s="16" t="s">
        <v>534</v>
      </c>
      <c r="P490" s="16" t="s">
        <v>535</v>
      </c>
      <c r="Q490" s="16" t="s">
        <v>453</v>
      </c>
      <c r="R490" s="16" t="s">
        <v>33</v>
      </c>
      <c r="S490" s="16" t="s">
        <v>1854</v>
      </c>
      <c r="T490" s="16" t="s">
        <v>93</v>
      </c>
      <c r="U490" s="16" t="s">
        <v>82</v>
      </c>
      <c r="V490" s="21">
        <v>4618314</v>
      </c>
      <c r="W490" s="21">
        <f>V490*X490</f>
        <v>36946512</v>
      </c>
      <c r="X490" s="16">
        <v>8</v>
      </c>
      <c r="Y490" s="22"/>
      <c r="Z490"/>
      <c r="AA490"/>
    </row>
    <row r="491" spans="1:27" x14ac:dyDescent="0.2">
      <c r="A491" s="14">
        <v>492</v>
      </c>
      <c r="B491" s="15" t="s">
        <v>1855</v>
      </c>
      <c r="C491" s="16" t="s">
        <v>27</v>
      </c>
      <c r="D491" s="16" t="s">
        <v>1856</v>
      </c>
      <c r="E491" s="16" t="s">
        <v>674</v>
      </c>
      <c r="F491" s="17" t="s">
        <v>30</v>
      </c>
      <c r="G491" s="16" t="s">
        <v>30</v>
      </c>
      <c r="H491" s="16">
        <f>Tabla8[[#This Row],[Precio 2026]]/Tabla8[[#This Row],[HONORARIOS 2026]]</f>
        <v>8</v>
      </c>
      <c r="I491" s="16" t="s">
        <v>2399</v>
      </c>
      <c r="J491" s="16" t="s">
        <v>31</v>
      </c>
      <c r="K491" s="20">
        <v>2018011000655</v>
      </c>
      <c r="L491" s="16" t="s">
        <v>528</v>
      </c>
      <c r="M491" s="16" t="s">
        <v>532</v>
      </c>
      <c r="N491" s="16" t="s">
        <v>551</v>
      </c>
      <c r="O491" s="16" t="s">
        <v>534</v>
      </c>
      <c r="P491" s="16" t="s">
        <v>535</v>
      </c>
      <c r="Q491" s="16" t="s">
        <v>453</v>
      </c>
      <c r="R491" s="16" t="s">
        <v>33</v>
      </c>
      <c r="S491" s="16" t="s">
        <v>1857</v>
      </c>
      <c r="T491" s="16" t="s">
        <v>93</v>
      </c>
      <c r="U491" s="16" t="s">
        <v>82</v>
      </c>
      <c r="V491" s="21">
        <v>4618314</v>
      </c>
      <c r="W491" s="21">
        <f>V491*X491</f>
        <v>36946512</v>
      </c>
      <c r="X491" s="16">
        <v>8</v>
      </c>
      <c r="Y491" s="22"/>
      <c r="Z491"/>
      <c r="AA491"/>
    </row>
    <row r="492" spans="1:27" x14ac:dyDescent="0.2">
      <c r="A492" s="14">
        <v>493</v>
      </c>
      <c r="B492" s="15" t="s">
        <v>1858</v>
      </c>
      <c r="C492" s="16" t="s">
        <v>27</v>
      </c>
      <c r="D492" s="16" t="s">
        <v>1859</v>
      </c>
      <c r="E492" s="16" t="s">
        <v>1860</v>
      </c>
      <c r="F492" s="17" t="s">
        <v>30</v>
      </c>
      <c r="G492" s="16" t="s">
        <v>30</v>
      </c>
      <c r="H492" s="16">
        <f>Tabla8[[#This Row],[Precio 2026]]/Tabla8[[#This Row],[HONORARIOS 2026]]</f>
        <v>8</v>
      </c>
      <c r="I492" s="16" t="s">
        <v>2399</v>
      </c>
      <c r="J492" s="16" t="s">
        <v>31</v>
      </c>
      <c r="K492" s="20">
        <v>2018011000655</v>
      </c>
      <c r="L492" s="16" t="s">
        <v>528</v>
      </c>
      <c r="M492" s="16" t="s">
        <v>532</v>
      </c>
      <c r="N492" s="16" t="s">
        <v>551</v>
      </c>
      <c r="O492" s="16" t="s">
        <v>534</v>
      </c>
      <c r="P492" s="16" t="s">
        <v>535</v>
      </c>
      <c r="Q492" s="16" t="s">
        <v>1163</v>
      </c>
      <c r="R492" s="16" t="s">
        <v>33</v>
      </c>
      <c r="S492" s="16" t="s">
        <v>1861</v>
      </c>
      <c r="T492" s="16" t="s">
        <v>93</v>
      </c>
      <c r="U492" s="16" t="s">
        <v>51</v>
      </c>
      <c r="V492" s="21">
        <v>10940248</v>
      </c>
      <c r="W492" s="21">
        <f>V492*X492</f>
        <v>87521984</v>
      </c>
      <c r="X492" s="16">
        <v>8</v>
      </c>
      <c r="Y492" s="22">
        <v>80111607</v>
      </c>
      <c r="Z492"/>
      <c r="AA492"/>
    </row>
    <row r="493" spans="1:27" x14ac:dyDescent="0.2">
      <c r="A493" s="14">
        <v>494</v>
      </c>
      <c r="B493" s="15" t="s">
        <v>1862</v>
      </c>
      <c r="C493" s="16" t="s">
        <v>27</v>
      </c>
      <c r="D493" s="16" t="s">
        <v>1863</v>
      </c>
      <c r="E493" s="16" t="s">
        <v>674</v>
      </c>
      <c r="F493" s="17" t="s">
        <v>30</v>
      </c>
      <c r="G493" s="16" t="s">
        <v>30</v>
      </c>
      <c r="H493" s="16">
        <f>Tabla8[[#This Row],[Precio 2026]]/Tabla8[[#This Row],[HONORARIOS 2026]]</f>
        <v>6</v>
      </c>
      <c r="I493" s="16" t="s">
        <v>2399</v>
      </c>
      <c r="J493" s="16" t="s">
        <v>31</v>
      </c>
      <c r="K493" s="20">
        <v>2018011000655</v>
      </c>
      <c r="L493" s="16" t="s">
        <v>528</v>
      </c>
      <c r="M493" s="16" t="s">
        <v>532</v>
      </c>
      <c r="N493" s="16" t="s">
        <v>551</v>
      </c>
      <c r="O493" s="16" t="s">
        <v>534</v>
      </c>
      <c r="P493" s="16" t="s">
        <v>535</v>
      </c>
      <c r="Q493" s="16" t="s">
        <v>453</v>
      </c>
      <c r="R493" s="16" t="s">
        <v>33</v>
      </c>
      <c r="S493" s="16" t="s">
        <v>1864</v>
      </c>
      <c r="T493" s="16" t="s">
        <v>93</v>
      </c>
      <c r="U493" s="16" t="s">
        <v>82</v>
      </c>
      <c r="V493" s="21">
        <v>4618314</v>
      </c>
      <c r="W493" s="21">
        <f>V493*X493</f>
        <v>27709884</v>
      </c>
      <c r="X493" s="16">
        <v>6</v>
      </c>
      <c r="Y493" s="22" t="s">
        <v>648</v>
      </c>
      <c r="Z493"/>
      <c r="AA493"/>
    </row>
    <row r="494" spans="1:27" x14ac:dyDescent="0.2">
      <c r="A494" s="14">
        <v>495</v>
      </c>
      <c r="B494" s="15" t="s">
        <v>1865</v>
      </c>
      <c r="C494" s="16" t="s">
        <v>27</v>
      </c>
      <c r="D494" s="16" t="s">
        <v>1866</v>
      </c>
      <c r="E494" s="16" t="s">
        <v>1167</v>
      </c>
      <c r="F494" s="17" t="s">
        <v>30</v>
      </c>
      <c r="G494" s="16" t="s">
        <v>30</v>
      </c>
      <c r="H494" s="16">
        <f>Tabla8[[#This Row],[Precio 2026]]/Tabla8[[#This Row],[HONORARIOS 2026]]</f>
        <v>5</v>
      </c>
      <c r="I494" s="16" t="s">
        <v>2399</v>
      </c>
      <c r="J494" s="16" t="s">
        <v>31</v>
      </c>
      <c r="K494" s="20">
        <v>2018011000655</v>
      </c>
      <c r="L494" s="16" t="s">
        <v>528</v>
      </c>
      <c r="M494" s="16" t="s">
        <v>1141</v>
      </c>
      <c r="N494" s="16" t="s">
        <v>575</v>
      </c>
      <c r="O494" s="16" t="s">
        <v>534</v>
      </c>
      <c r="P494" s="16" t="s">
        <v>535</v>
      </c>
      <c r="Q494" s="16" t="s">
        <v>1142</v>
      </c>
      <c r="R494" s="16" t="s">
        <v>33</v>
      </c>
      <c r="S494" s="16" t="s">
        <v>1867</v>
      </c>
      <c r="T494" s="16" t="s">
        <v>93</v>
      </c>
      <c r="U494" s="16" t="s">
        <v>82</v>
      </c>
      <c r="V494" s="21">
        <v>4618314</v>
      </c>
      <c r="W494" s="21">
        <v>23091570</v>
      </c>
      <c r="X494" s="16">
        <v>5</v>
      </c>
      <c r="Y494" s="22">
        <v>80111605</v>
      </c>
      <c r="Z494"/>
      <c r="AA494"/>
    </row>
    <row r="495" spans="1:27" x14ac:dyDescent="0.2">
      <c r="A495" s="14">
        <v>496</v>
      </c>
      <c r="B495" s="15" t="s">
        <v>1868</v>
      </c>
      <c r="C495" s="16" t="s">
        <v>27</v>
      </c>
      <c r="D495" s="16" t="s">
        <v>1869</v>
      </c>
      <c r="E495" s="16" t="s">
        <v>1870</v>
      </c>
      <c r="F495" s="17" t="s">
        <v>30</v>
      </c>
      <c r="G495" s="16" t="s">
        <v>30</v>
      </c>
      <c r="H495" s="16">
        <f>Tabla8[[#This Row],[Precio 2026]]/Tabla8[[#This Row],[HONORARIOS 2026]]</f>
        <v>5</v>
      </c>
      <c r="I495" s="16" t="s">
        <v>2399</v>
      </c>
      <c r="J495" s="16" t="s">
        <v>31</v>
      </c>
      <c r="K495" s="20">
        <v>2018011000655</v>
      </c>
      <c r="L495" s="16" t="s">
        <v>528</v>
      </c>
      <c r="M495" s="16" t="s">
        <v>1141</v>
      </c>
      <c r="N495" s="16" t="s">
        <v>575</v>
      </c>
      <c r="O495" s="16" t="s">
        <v>534</v>
      </c>
      <c r="P495" s="16" t="s">
        <v>535</v>
      </c>
      <c r="Q495" s="16" t="s">
        <v>1142</v>
      </c>
      <c r="R495" s="16" t="s">
        <v>33</v>
      </c>
      <c r="S495" s="16" t="s">
        <v>1871</v>
      </c>
      <c r="T495" s="16" t="s">
        <v>93</v>
      </c>
      <c r="U495" s="16" t="s">
        <v>146</v>
      </c>
      <c r="V495" s="21">
        <v>5207886</v>
      </c>
      <c r="W495" s="21">
        <v>26039430</v>
      </c>
      <c r="X495" s="16">
        <v>5</v>
      </c>
      <c r="Y495" s="22">
        <v>80111605</v>
      </c>
      <c r="Z495"/>
      <c r="AA495"/>
    </row>
    <row r="496" spans="1:27" x14ac:dyDescent="0.2">
      <c r="A496" s="14">
        <v>497</v>
      </c>
      <c r="B496" s="27" t="s">
        <v>1872</v>
      </c>
      <c r="C496" s="16" t="s">
        <v>1873</v>
      </c>
      <c r="D496" s="16" t="s">
        <v>1874</v>
      </c>
      <c r="E496" s="16" t="s">
        <v>1875</v>
      </c>
      <c r="F496" s="17" t="s">
        <v>30</v>
      </c>
      <c r="G496" s="16" t="s">
        <v>30</v>
      </c>
      <c r="H496" s="16">
        <f>Tabla8[[#This Row],[Precio 2026]]/Tabla8[[#This Row],[HONORARIOS 2026]]</f>
        <v>1.0074391978723736</v>
      </c>
      <c r="I496" s="16" t="s">
        <v>2399</v>
      </c>
      <c r="J496" s="16" t="s">
        <v>31</v>
      </c>
      <c r="K496" s="16"/>
      <c r="L496" s="16"/>
      <c r="M496" s="16"/>
      <c r="N496" s="16"/>
      <c r="O496" s="16"/>
      <c r="P496" s="16"/>
      <c r="Q496" s="16"/>
      <c r="R496" s="16" t="s">
        <v>33</v>
      </c>
      <c r="S496" s="16" t="s">
        <v>34</v>
      </c>
      <c r="T496" s="16" t="s">
        <v>34</v>
      </c>
      <c r="U496" s="16"/>
      <c r="V496" s="21">
        <v>6326150992</v>
      </c>
      <c r="W496" s="21">
        <f>SUM(W497:W626)</f>
        <v>6373212481</v>
      </c>
      <c r="X496" s="16"/>
      <c r="Y496" s="22"/>
      <c r="Z496"/>
      <c r="AA496"/>
    </row>
    <row r="497" spans="1:27" x14ac:dyDescent="0.2">
      <c r="A497" s="14">
        <v>498</v>
      </c>
      <c r="B497" s="15" t="s">
        <v>1876</v>
      </c>
      <c r="C497" s="16" t="s">
        <v>1873</v>
      </c>
      <c r="D497" s="16" t="s">
        <v>1877</v>
      </c>
      <c r="E497" s="16" t="s">
        <v>1878</v>
      </c>
      <c r="F497" s="17" t="s">
        <v>30</v>
      </c>
      <c r="G497" s="16" t="s">
        <v>30</v>
      </c>
      <c r="H497" s="16">
        <f>Tabla8[[#This Row],[Precio 2026]]/Tabla8[[#This Row],[HONORARIOS 2026]]</f>
        <v>8</v>
      </c>
      <c r="I497" s="16" t="s">
        <v>2399</v>
      </c>
      <c r="J497" s="16" t="s">
        <v>31</v>
      </c>
      <c r="K497" s="16"/>
      <c r="L497" s="16" t="s">
        <v>376</v>
      </c>
      <c r="M497" s="16" t="s">
        <v>376</v>
      </c>
      <c r="N497" s="16" t="s">
        <v>376</v>
      </c>
      <c r="O497" s="16" t="s">
        <v>1879</v>
      </c>
      <c r="P497" s="16" t="s">
        <v>1880</v>
      </c>
      <c r="Q497" s="16" t="s">
        <v>536</v>
      </c>
      <c r="R497" s="16" t="s">
        <v>33</v>
      </c>
      <c r="S497" s="16" t="s">
        <v>1881</v>
      </c>
      <c r="T497" s="16" t="s">
        <v>44</v>
      </c>
      <c r="U497" s="16" t="s">
        <v>75</v>
      </c>
      <c r="V497" s="21">
        <v>5207886</v>
      </c>
      <c r="W497" s="21">
        <v>41663088</v>
      </c>
      <c r="X497" s="16">
        <v>8</v>
      </c>
      <c r="Y497" s="22">
        <v>80111607</v>
      </c>
      <c r="Z497"/>
      <c r="AA497"/>
    </row>
    <row r="498" spans="1:27" x14ac:dyDescent="0.2">
      <c r="A498" s="14">
        <v>499</v>
      </c>
      <c r="B498" s="15" t="s">
        <v>1882</v>
      </c>
      <c r="C498" s="16" t="s">
        <v>1873</v>
      </c>
      <c r="D498" s="16" t="s">
        <v>1883</v>
      </c>
      <c r="E498" s="16" t="s">
        <v>1884</v>
      </c>
      <c r="F498" s="17" t="s">
        <v>30</v>
      </c>
      <c r="G498" s="16" t="s">
        <v>30</v>
      </c>
      <c r="H498" s="16">
        <f>Tabla8[[#This Row],[Precio 2026]]/Tabla8[[#This Row],[HONORARIOS 2026]]</f>
        <v>8</v>
      </c>
      <c r="I498" s="16" t="s">
        <v>2399</v>
      </c>
      <c r="J498" s="16" t="s">
        <v>31</v>
      </c>
      <c r="K498" s="16"/>
      <c r="L498" s="16" t="s">
        <v>376</v>
      </c>
      <c r="M498" s="16" t="s">
        <v>376</v>
      </c>
      <c r="N498" s="16" t="s">
        <v>376</v>
      </c>
      <c r="O498" s="16" t="s">
        <v>1879</v>
      </c>
      <c r="P498" s="16" t="s">
        <v>1880</v>
      </c>
      <c r="Q498" s="16" t="s">
        <v>536</v>
      </c>
      <c r="R498" s="16" t="s">
        <v>33</v>
      </c>
      <c r="S498" s="16" t="s">
        <v>1885</v>
      </c>
      <c r="T498" s="16" t="s">
        <v>44</v>
      </c>
      <c r="U498" s="16" t="s">
        <v>519</v>
      </c>
      <c r="V498" s="21">
        <v>3864972</v>
      </c>
      <c r="W498" s="21">
        <v>30919776</v>
      </c>
      <c r="X498" s="16">
        <v>8</v>
      </c>
      <c r="Y498" s="22">
        <v>80111607</v>
      </c>
      <c r="Z498"/>
      <c r="AA498"/>
    </row>
    <row r="499" spans="1:27" x14ac:dyDescent="0.2">
      <c r="A499" s="14">
        <v>500</v>
      </c>
      <c r="B499" s="15" t="s">
        <v>1886</v>
      </c>
      <c r="C499" s="16" t="s">
        <v>1873</v>
      </c>
      <c r="D499" s="16" t="s">
        <v>1887</v>
      </c>
      <c r="E499" s="16" t="s">
        <v>1884</v>
      </c>
      <c r="F499" s="17" t="s">
        <v>30</v>
      </c>
      <c r="G499" s="16" t="s">
        <v>30</v>
      </c>
      <c r="H499" s="16">
        <f>Tabla8[[#This Row],[Precio 2026]]/Tabla8[[#This Row],[HONORARIOS 2026]]</f>
        <v>8</v>
      </c>
      <c r="I499" s="16" t="s">
        <v>2399</v>
      </c>
      <c r="J499" s="16" t="s">
        <v>31</v>
      </c>
      <c r="K499" s="16"/>
      <c r="L499" s="16" t="s">
        <v>376</v>
      </c>
      <c r="M499" s="16" t="s">
        <v>376</v>
      </c>
      <c r="N499" s="16" t="s">
        <v>376</v>
      </c>
      <c r="O499" s="16" t="s">
        <v>1879</v>
      </c>
      <c r="P499" s="16" t="s">
        <v>1880</v>
      </c>
      <c r="Q499" s="16" t="s">
        <v>536</v>
      </c>
      <c r="R499" s="16" t="s">
        <v>33</v>
      </c>
      <c r="S499" s="16" t="s">
        <v>1888</v>
      </c>
      <c r="T499" s="16" t="s">
        <v>44</v>
      </c>
      <c r="U499" s="16" t="s">
        <v>519</v>
      </c>
      <c r="V499" s="21">
        <v>3864972</v>
      </c>
      <c r="W499" s="21">
        <v>30919776</v>
      </c>
      <c r="X499" s="16">
        <v>8</v>
      </c>
      <c r="Y499" s="22">
        <v>80111607</v>
      </c>
      <c r="Z499"/>
      <c r="AA499"/>
    </row>
    <row r="500" spans="1:27" x14ac:dyDescent="0.2">
      <c r="A500" s="14">
        <v>501</v>
      </c>
      <c r="B500" s="15" t="s">
        <v>1889</v>
      </c>
      <c r="C500" s="16" t="s">
        <v>1873</v>
      </c>
      <c r="D500" s="16" t="s">
        <v>1890</v>
      </c>
      <c r="E500" s="16" t="s">
        <v>1891</v>
      </c>
      <c r="F500" s="17" t="s">
        <v>30</v>
      </c>
      <c r="G500" s="16" t="s">
        <v>30</v>
      </c>
      <c r="H500" s="16">
        <f>Tabla8[[#This Row],[Precio 2026]]/Tabla8[[#This Row],[HONORARIOS 2026]]</f>
        <v>8</v>
      </c>
      <c r="I500" s="16" t="s">
        <v>2399</v>
      </c>
      <c r="J500" s="16" t="s">
        <v>31</v>
      </c>
      <c r="K500" s="16"/>
      <c r="L500" s="16" t="s">
        <v>376</v>
      </c>
      <c r="M500" s="16" t="s">
        <v>376</v>
      </c>
      <c r="N500" s="16" t="s">
        <v>376</v>
      </c>
      <c r="O500" s="16" t="s">
        <v>1892</v>
      </c>
      <c r="P500" s="16" t="s">
        <v>1893</v>
      </c>
      <c r="Q500" s="16" t="s">
        <v>536</v>
      </c>
      <c r="R500" s="16" t="s">
        <v>33</v>
      </c>
      <c r="S500" s="16" t="s">
        <v>1894</v>
      </c>
      <c r="T500" s="16" t="s">
        <v>50</v>
      </c>
      <c r="U500" s="16" t="s">
        <v>180</v>
      </c>
      <c r="V500" s="21">
        <v>3158270</v>
      </c>
      <c r="W500" s="21">
        <v>25266160</v>
      </c>
      <c r="X500" s="16">
        <v>8</v>
      </c>
      <c r="Y500" s="22" t="s">
        <v>538</v>
      </c>
      <c r="Z500"/>
      <c r="AA500"/>
    </row>
    <row r="501" spans="1:27" x14ac:dyDescent="0.2">
      <c r="A501" s="14">
        <v>502</v>
      </c>
      <c r="B501" s="15" t="s">
        <v>1895</v>
      </c>
      <c r="C501" s="16" t="s">
        <v>1873</v>
      </c>
      <c r="D501" s="16" t="s">
        <v>1896</v>
      </c>
      <c r="E501" s="16" t="s">
        <v>1897</v>
      </c>
      <c r="F501" s="17" t="s">
        <v>30</v>
      </c>
      <c r="G501" s="16" t="s">
        <v>30</v>
      </c>
      <c r="H501" s="16">
        <f>Tabla8[[#This Row],[Precio 2026]]/Tabla8[[#This Row],[HONORARIOS 2026]]</f>
        <v>8</v>
      </c>
      <c r="I501" s="16" t="s">
        <v>2399</v>
      </c>
      <c r="J501" s="16" t="s">
        <v>31</v>
      </c>
      <c r="K501" s="16"/>
      <c r="L501" s="16" t="s">
        <v>376</v>
      </c>
      <c r="M501" s="16" t="s">
        <v>376</v>
      </c>
      <c r="N501" s="16" t="s">
        <v>376</v>
      </c>
      <c r="O501" s="16" t="s">
        <v>1879</v>
      </c>
      <c r="P501" s="16" t="s">
        <v>1880</v>
      </c>
      <c r="Q501" s="16" t="s">
        <v>536</v>
      </c>
      <c r="R501" s="16" t="s">
        <v>33</v>
      </c>
      <c r="S501" s="16" t="s">
        <v>1898</v>
      </c>
      <c r="T501" s="16" t="s">
        <v>74</v>
      </c>
      <c r="U501" s="16" t="s">
        <v>337</v>
      </c>
      <c r="V501" s="21">
        <v>6692734</v>
      </c>
      <c r="W501" s="21">
        <v>53541872</v>
      </c>
      <c r="X501" s="16">
        <v>8</v>
      </c>
      <c r="Y501" s="22">
        <v>80111607</v>
      </c>
      <c r="Z501"/>
      <c r="AA501"/>
    </row>
    <row r="502" spans="1:27" x14ac:dyDescent="0.2">
      <c r="A502" s="14">
        <v>503</v>
      </c>
      <c r="B502" s="15" t="s">
        <v>1899</v>
      </c>
      <c r="C502" s="16" t="s">
        <v>1873</v>
      </c>
      <c r="D502" s="16" t="s">
        <v>1900</v>
      </c>
      <c r="E502" s="16" t="s">
        <v>1901</v>
      </c>
      <c r="F502" s="17" t="s">
        <v>30</v>
      </c>
      <c r="G502" s="16" t="s">
        <v>30</v>
      </c>
      <c r="H502" s="16">
        <f>Tabla8[[#This Row],[Precio 2026]]/Tabla8[[#This Row],[HONORARIOS 2026]]</f>
        <v>8</v>
      </c>
      <c r="I502" s="16" t="s">
        <v>2399</v>
      </c>
      <c r="J502" s="16" t="s">
        <v>31</v>
      </c>
      <c r="K502" s="16"/>
      <c r="L502" s="16" t="s">
        <v>376</v>
      </c>
      <c r="M502" s="16" t="s">
        <v>376</v>
      </c>
      <c r="N502" s="16" t="s">
        <v>376</v>
      </c>
      <c r="O502" s="16" t="s">
        <v>1879</v>
      </c>
      <c r="P502" s="16" t="s">
        <v>1880</v>
      </c>
      <c r="Q502" s="16" t="s">
        <v>536</v>
      </c>
      <c r="R502" s="16" t="s">
        <v>33</v>
      </c>
      <c r="S502" s="16" t="s">
        <v>1902</v>
      </c>
      <c r="T502" s="16" t="s">
        <v>44</v>
      </c>
      <c r="U502" s="16" t="s">
        <v>108</v>
      </c>
      <c r="V502" s="21">
        <v>6026736</v>
      </c>
      <c r="W502" s="21">
        <v>48213888</v>
      </c>
      <c r="X502" s="16">
        <v>8</v>
      </c>
      <c r="Y502" s="22">
        <v>80111607</v>
      </c>
      <c r="Z502"/>
      <c r="AA502"/>
    </row>
    <row r="503" spans="1:27" x14ac:dyDescent="0.2">
      <c r="A503" s="14">
        <v>504</v>
      </c>
      <c r="B503" s="15" t="s">
        <v>1903</v>
      </c>
      <c r="C503" s="16" t="s">
        <v>1873</v>
      </c>
      <c r="D503" s="16" t="s">
        <v>1904</v>
      </c>
      <c r="E503" s="16" t="s">
        <v>1901</v>
      </c>
      <c r="F503" s="17" t="s">
        <v>30</v>
      </c>
      <c r="G503" s="16" t="s">
        <v>30</v>
      </c>
      <c r="H503" s="16">
        <f>Tabla8[[#This Row],[Precio 2026]]/Tabla8[[#This Row],[HONORARIOS 2026]]</f>
        <v>8</v>
      </c>
      <c r="I503" s="16" t="s">
        <v>2399</v>
      </c>
      <c r="J503" s="16" t="s">
        <v>31</v>
      </c>
      <c r="K503" s="16"/>
      <c r="L503" s="16" t="s">
        <v>376</v>
      </c>
      <c r="M503" s="16" t="s">
        <v>376</v>
      </c>
      <c r="N503" s="16" t="s">
        <v>376</v>
      </c>
      <c r="O503" s="16" t="s">
        <v>1879</v>
      </c>
      <c r="P503" s="16" t="s">
        <v>1880</v>
      </c>
      <c r="Q503" s="16" t="s">
        <v>536</v>
      </c>
      <c r="R503" s="16" t="s">
        <v>33</v>
      </c>
      <c r="S503" s="16" t="s">
        <v>1905</v>
      </c>
      <c r="T503" s="16" t="s">
        <v>50</v>
      </c>
      <c r="U503" s="16" t="s">
        <v>108</v>
      </c>
      <c r="V503" s="21">
        <v>6026736</v>
      </c>
      <c r="W503" s="21">
        <v>48213888</v>
      </c>
      <c r="X503" s="16">
        <v>8</v>
      </c>
      <c r="Y503" s="22">
        <v>80111607</v>
      </c>
      <c r="Z503"/>
      <c r="AA503"/>
    </row>
    <row r="504" spans="1:27" x14ac:dyDescent="0.2">
      <c r="A504" s="14">
        <v>505</v>
      </c>
      <c r="B504" s="15" t="s">
        <v>1906</v>
      </c>
      <c r="C504" s="16" t="s">
        <v>1873</v>
      </c>
      <c r="D504" s="16" t="s">
        <v>1907</v>
      </c>
      <c r="E504" s="16" t="s">
        <v>1884</v>
      </c>
      <c r="F504" s="17" t="s">
        <v>30</v>
      </c>
      <c r="G504" s="16" t="s">
        <v>30</v>
      </c>
      <c r="H504" s="16">
        <f>Tabla8[[#This Row],[Precio 2026]]/Tabla8[[#This Row],[HONORARIOS 2026]]</f>
        <v>8</v>
      </c>
      <c r="I504" s="16" t="s">
        <v>2399</v>
      </c>
      <c r="J504" s="16" t="s">
        <v>31</v>
      </c>
      <c r="K504" s="16"/>
      <c r="L504" s="16" t="s">
        <v>376</v>
      </c>
      <c r="M504" s="16" t="s">
        <v>376</v>
      </c>
      <c r="N504" s="16" t="s">
        <v>376</v>
      </c>
      <c r="O504" s="16" t="s">
        <v>1879</v>
      </c>
      <c r="P504" s="16" t="s">
        <v>1880</v>
      </c>
      <c r="Q504" s="16" t="s">
        <v>536</v>
      </c>
      <c r="R504" s="16" t="s">
        <v>33</v>
      </c>
      <c r="S504" s="16" t="s">
        <v>1908</v>
      </c>
      <c r="T504" s="16" t="s">
        <v>50</v>
      </c>
      <c r="U504" s="16" t="s">
        <v>519</v>
      </c>
      <c r="V504" s="21">
        <v>3864972</v>
      </c>
      <c r="W504" s="21">
        <v>30919776</v>
      </c>
      <c r="X504" s="16">
        <v>8</v>
      </c>
      <c r="Y504" s="22">
        <v>80111607</v>
      </c>
      <c r="Z504"/>
      <c r="AA504"/>
    </row>
    <row r="505" spans="1:27" x14ac:dyDescent="0.2">
      <c r="A505" s="14">
        <v>506</v>
      </c>
      <c r="B505" s="15" t="s">
        <v>1909</v>
      </c>
      <c r="C505" s="16" t="s">
        <v>1873</v>
      </c>
      <c r="D505" s="16" t="s">
        <v>1910</v>
      </c>
      <c r="E505" s="16" t="s">
        <v>1911</v>
      </c>
      <c r="F505" s="17" t="s">
        <v>30</v>
      </c>
      <c r="G505" s="16" t="s">
        <v>30</v>
      </c>
      <c r="H505" s="16">
        <f>Tabla8[[#This Row],[Precio 2026]]/Tabla8[[#This Row],[HONORARIOS 2026]]</f>
        <v>8</v>
      </c>
      <c r="I505" s="16" t="s">
        <v>2399</v>
      </c>
      <c r="J505" s="16" t="s">
        <v>31</v>
      </c>
      <c r="K505" s="16"/>
      <c r="L505" s="16" t="s">
        <v>376</v>
      </c>
      <c r="M505" s="16" t="s">
        <v>376</v>
      </c>
      <c r="N505" s="16" t="s">
        <v>376</v>
      </c>
      <c r="O505" s="16" t="s">
        <v>1879</v>
      </c>
      <c r="P505" s="16" t="s">
        <v>1880</v>
      </c>
      <c r="Q505" s="16" t="s">
        <v>536</v>
      </c>
      <c r="R505" s="16" t="s">
        <v>33</v>
      </c>
      <c r="S505" s="16" t="s">
        <v>1912</v>
      </c>
      <c r="T505" s="16" t="s">
        <v>50</v>
      </c>
      <c r="U505" s="16" t="s">
        <v>98</v>
      </c>
      <c r="V505" s="21">
        <v>3220810</v>
      </c>
      <c r="W505" s="21">
        <v>25766480</v>
      </c>
      <c r="X505" s="16">
        <v>8</v>
      </c>
      <c r="Y505" s="22">
        <v>80111607</v>
      </c>
      <c r="Z505"/>
      <c r="AA505"/>
    </row>
    <row r="506" spans="1:27" x14ac:dyDescent="0.2">
      <c r="A506" s="14">
        <v>507</v>
      </c>
      <c r="B506" s="15" t="s">
        <v>1913</v>
      </c>
      <c r="C506" s="16" t="s">
        <v>1873</v>
      </c>
      <c r="D506" s="16" t="s">
        <v>1914</v>
      </c>
      <c r="E506" s="16" t="s">
        <v>1915</v>
      </c>
      <c r="F506" s="17" t="s">
        <v>30</v>
      </c>
      <c r="G506" s="16" t="s">
        <v>30</v>
      </c>
      <c r="H506" s="16">
        <f>Tabla8[[#This Row],[Precio 2026]]/Tabla8[[#This Row],[HONORARIOS 2026]]</f>
        <v>8</v>
      </c>
      <c r="I506" s="16" t="s">
        <v>2399</v>
      </c>
      <c r="J506" s="16" t="s">
        <v>31</v>
      </c>
      <c r="K506" s="16"/>
      <c r="L506" s="16" t="s">
        <v>376</v>
      </c>
      <c r="M506" s="16" t="s">
        <v>376</v>
      </c>
      <c r="N506" s="16" t="s">
        <v>376</v>
      </c>
      <c r="O506" s="16" t="s">
        <v>1892</v>
      </c>
      <c r="P506" s="16" t="s">
        <v>1893</v>
      </c>
      <c r="Q506" s="16" t="s">
        <v>536</v>
      </c>
      <c r="R506" s="16" t="s">
        <v>33</v>
      </c>
      <c r="S506" s="16" t="s">
        <v>1916</v>
      </c>
      <c r="T506" s="16" t="s">
        <v>50</v>
      </c>
      <c r="U506" s="16" t="s">
        <v>268</v>
      </c>
      <c r="V506" s="21">
        <v>2958778</v>
      </c>
      <c r="W506" s="21">
        <v>23670224</v>
      </c>
      <c r="X506" s="16">
        <v>8</v>
      </c>
      <c r="Y506" s="22" t="s">
        <v>538</v>
      </c>
      <c r="Z506"/>
      <c r="AA506"/>
    </row>
    <row r="507" spans="1:27" x14ac:dyDescent="0.2">
      <c r="A507" s="14">
        <v>508</v>
      </c>
      <c r="B507" s="15" t="s">
        <v>1917</v>
      </c>
      <c r="C507" s="16" t="s">
        <v>1873</v>
      </c>
      <c r="D507" s="16" t="s">
        <v>1918</v>
      </c>
      <c r="E507" s="16" t="s">
        <v>1919</v>
      </c>
      <c r="F507" s="17" t="s">
        <v>30</v>
      </c>
      <c r="G507" s="16" t="s">
        <v>30</v>
      </c>
      <c r="H507" s="16">
        <f>Tabla8[[#This Row],[Precio 2026]]/Tabla8[[#This Row],[HONORARIOS 2026]]</f>
        <v>8</v>
      </c>
      <c r="I507" s="16" t="s">
        <v>2399</v>
      </c>
      <c r="J507" s="16" t="s">
        <v>31</v>
      </c>
      <c r="K507" s="16"/>
      <c r="L507" s="16"/>
      <c r="M507" s="16"/>
      <c r="N507" s="16"/>
      <c r="O507" s="16" t="s">
        <v>1879</v>
      </c>
      <c r="P507" s="16" t="s">
        <v>1880</v>
      </c>
      <c r="Q507" s="16" t="s">
        <v>371</v>
      </c>
      <c r="R507" s="16" t="s">
        <v>33</v>
      </c>
      <c r="S507" s="16" t="s">
        <v>1920</v>
      </c>
      <c r="T507" s="16" t="s">
        <v>44</v>
      </c>
      <c r="U507" s="16" t="s">
        <v>219</v>
      </c>
      <c r="V507" s="21">
        <v>15286881</v>
      </c>
      <c r="W507" s="21">
        <v>122295048</v>
      </c>
      <c r="X507" s="16">
        <v>8</v>
      </c>
      <c r="Y507" s="22"/>
      <c r="Z507"/>
      <c r="AA507"/>
    </row>
    <row r="508" spans="1:27" x14ac:dyDescent="0.2">
      <c r="A508" s="14">
        <v>509</v>
      </c>
      <c r="B508" s="15" t="s">
        <v>1921</v>
      </c>
      <c r="C508" s="16" t="s">
        <v>1873</v>
      </c>
      <c r="D508" s="16" t="s">
        <v>1922</v>
      </c>
      <c r="E508" s="16" t="s">
        <v>1923</v>
      </c>
      <c r="F508" s="17" t="s">
        <v>30</v>
      </c>
      <c r="G508" s="16" t="s">
        <v>30</v>
      </c>
      <c r="H508" s="16">
        <f>Tabla8[[#This Row],[Precio 2026]]/Tabla8[[#This Row],[HONORARIOS 2026]]</f>
        <v>8</v>
      </c>
      <c r="I508" s="16" t="s">
        <v>2399</v>
      </c>
      <c r="J508" s="16" t="s">
        <v>31</v>
      </c>
      <c r="K508" s="16"/>
      <c r="L508" s="16"/>
      <c r="M508" s="16"/>
      <c r="N508" s="16"/>
      <c r="O508" s="16" t="s">
        <v>1924</v>
      </c>
      <c r="P508" s="16" t="s">
        <v>1925</v>
      </c>
      <c r="Q508" s="16" t="s">
        <v>371</v>
      </c>
      <c r="R508" s="16" t="s">
        <v>33</v>
      </c>
      <c r="S508" s="16" t="s">
        <v>1926</v>
      </c>
      <c r="T508" s="16" t="s">
        <v>44</v>
      </c>
      <c r="U508" s="16" t="s">
        <v>219</v>
      </c>
      <c r="V508" s="21">
        <v>15286881</v>
      </c>
      <c r="W508" s="21">
        <v>122295048</v>
      </c>
      <c r="X508" s="16">
        <v>8</v>
      </c>
      <c r="Y508" s="22"/>
      <c r="Z508"/>
      <c r="AA508"/>
    </row>
    <row r="509" spans="1:27" x14ac:dyDescent="0.2">
      <c r="A509" s="14">
        <v>510</v>
      </c>
      <c r="B509" s="15" t="s">
        <v>1927</v>
      </c>
      <c r="C509" s="16" t="s">
        <v>1873</v>
      </c>
      <c r="D509" s="16" t="s">
        <v>1928</v>
      </c>
      <c r="E509" s="16" t="s">
        <v>1929</v>
      </c>
      <c r="F509" s="17" t="s">
        <v>30</v>
      </c>
      <c r="G509" s="16" t="s">
        <v>30</v>
      </c>
      <c r="H509" s="16">
        <f>Tabla8[[#This Row],[Precio 2026]]/Tabla8[[#This Row],[HONORARIOS 2026]]</f>
        <v>8</v>
      </c>
      <c r="I509" s="16" t="s">
        <v>2399</v>
      </c>
      <c r="J509" s="16" t="s">
        <v>31</v>
      </c>
      <c r="K509" s="16"/>
      <c r="L509" s="16"/>
      <c r="M509" s="16"/>
      <c r="N509" s="16"/>
      <c r="O509" s="16" t="s">
        <v>1924</v>
      </c>
      <c r="P509" s="16" t="s">
        <v>1925</v>
      </c>
      <c r="Q509" s="16" t="s">
        <v>371</v>
      </c>
      <c r="R509" s="16" t="s">
        <v>33</v>
      </c>
      <c r="S509" s="16" t="s">
        <v>1930</v>
      </c>
      <c r="T509" s="16" t="s">
        <v>44</v>
      </c>
      <c r="U509" s="16" t="s">
        <v>219</v>
      </c>
      <c r="V509" s="21">
        <v>15286881</v>
      </c>
      <c r="W509" s="21">
        <v>122295048</v>
      </c>
      <c r="X509" s="16">
        <v>8</v>
      </c>
      <c r="Y509" s="22"/>
      <c r="Z509"/>
      <c r="AA509"/>
    </row>
    <row r="510" spans="1:27" x14ac:dyDescent="0.2">
      <c r="A510" s="14">
        <v>511</v>
      </c>
      <c r="B510" s="15" t="s">
        <v>1931</v>
      </c>
      <c r="C510" s="16" t="s">
        <v>1873</v>
      </c>
      <c r="D510" s="16" t="s">
        <v>1932</v>
      </c>
      <c r="E510" s="16" t="s">
        <v>1933</v>
      </c>
      <c r="F510" s="17" t="s">
        <v>30</v>
      </c>
      <c r="G510" s="16" t="s">
        <v>30</v>
      </c>
      <c r="H510" s="16">
        <f>Tabla8[[#This Row],[Precio 2026]]/Tabla8[[#This Row],[HONORARIOS 2026]]</f>
        <v>8</v>
      </c>
      <c r="I510" s="16" t="s">
        <v>2399</v>
      </c>
      <c r="J510" s="16" t="s">
        <v>31</v>
      </c>
      <c r="K510" s="16"/>
      <c r="L510" s="16"/>
      <c r="M510" s="16"/>
      <c r="N510" s="16"/>
      <c r="O510" s="16" t="s">
        <v>1879</v>
      </c>
      <c r="P510" s="16" t="s">
        <v>1880</v>
      </c>
      <c r="Q510" s="16" t="s">
        <v>371</v>
      </c>
      <c r="R510" s="16" t="s">
        <v>33</v>
      </c>
      <c r="S510" s="16" t="s">
        <v>1934</v>
      </c>
      <c r="T510" s="16" t="s">
        <v>44</v>
      </c>
      <c r="U510" s="16" t="s">
        <v>219</v>
      </c>
      <c r="V510" s="21">
        <v>15286881</v>
      </c>
      <c r="W510" s="21">
        <v>122295048</v>
      </c>
      <c r="X510" s="16">
        <v>8</v>
      </c>
      <c r="Y510" s="22"/>
      <c r="Z510"/>
      <c r="AA510"/>
    </row>
    <row r="511" spans="1:27" x14ac:dyDescent="0.2">
      <c r="A511" s="14">
        <v>512</v>
      </c>
      <c r="B511" s="15" t="s">
        <v>1935</v>
      </c>
      <c r="C511" s="16" t="s">
        <v>1873</v>
      </c>
      <c r="D511" s="16" t="s">
        <v>1936</v>
      </c>
      <c r="E511" s="16" t="s">
        <v>1937</v>
      </c>
      <c r="F511" s="17" t="s">
        <v>30</v>
      </c>
      <c r="G511" s="16" t="s">
        <v>30</v>
      </c>
      <c r="H511" s="16">
        <f>Tabla8[[#This Row],[Precio 2026]]/Tabla8[[#This Row],[HONORARIOS 2026]]</f>
        <v>8</v>
      </c>
      <c r="I511" s="16" t="s">
        <v>2399</v>
      </c>
      <c r="J511" s="16" t="s">
        <v>31</v>
      </c>
      <c r="K511" s="16"/>
      <c r="L511" s="16"/>
      <c r="M511" s="16"/>
      <c r="N511" s="16"/>
      <c r="O511" s="16" t="s">
        <v>1879</v>
      </c>
      <c r="P511" s="16" t="s">
        <v>1880</v>
      </c>
      <c r="Q511" s="16" t="s">
        <v>371</v>
      </c>
      <c r="R511" s="16" t="s">
        <v>33</v>
      </c>
      <c r="S511" s="16" t="s">
        <v>1938</v>
      </c>
      <c r="T511" s="16" t="s">
        <v>44</v>
      </c>
      <c r="U511" s="16" t="s">
        <v>412</v>
      </c>
      <c r="V511" s="21">
        <v>6026736</v>
      </c>
      <c r="W511" s="21">
        <v>48213888</v>
      </c>
      <c r="X511" s="16">
        <v>8</v>
      </c>
      <c r="Y511" s="22"/>
      <c r="Z511"/>
      <c r="AA511"/>
    </row>
    <row r="512" spans="1:27" x14ac:dyDescent="0.2">
      <c r="A512" s="14">
        <v>513</v>
      </c>
      <c r="B512" s="15" t="s">
        <v>1939</v>
      </c>
      <c r="C512" s="16" t="s">
        <v>1873</v>
      </c>
      <c r="D512" s="16" t="s">
        <v>1940</v>
      </c>
      <c r="E512" s="16" t="s">
        <v>1941</v>
      </c>
      <c r="F512" s="17" t="s">
        <v>30</v>
      </c>
      <c r="G512" s="16" t="s">
        <v>30</v>
      </c>
      <c r="H512" s="16">
        <f>Tabla8[[#This Row],[Precio 2026]]/Tabla8[[#This Row],[HONORARIOS 2026]]</f>
        <v>8</v>
      </c>
      <c r="I512" s="16" t="s">
        <v>2399</v>
      </c>
      <c r="J512" s="16" t="s">
        <v>31</v>
      </c>
      <c r="K512" s="16"/>
      <c r="L512" s="16" t="s">
        <v>376</v>
      </c>
      <c r="M512" s="16" t="s">
        <v>376</v>
      </c>
      <c r="N512" s="16" t="s">
        <v>376</v>
      </c>
      <c r="O512" s="16" t="s">
        <v>1879</v>
      </c>
      <c r="P512" s="16" t="s">
        <v>1880</v>
      </c>
      <c r="Q512" s="16" t="s">
        <v>371</v>
      </c>
      <c r="R512" s="16" t="s">
        <v>33</v>
      </c>
      <c r="S512" s="16" t="s">
        <v>1942</v>
      </c>
      <c r="T512" s="16" t="s">
        <v>44</v>
      </c>
      <c r="U512" s="16" t="s">
        <v>219</v>
      </c>
      <c r="V512" s="21">
        <v>15286881</v>
      </c>
      <c r="W512" s="21">
        <v>122295048</v>
      </c>
      <c r="X512" s="16">
        <v>8</v>
      </c>
      <c r="Y512" s="22">
        <v>80111607</v>
      </c>
      <c r="Z512"/>
      <c r="AA512"/>
    </row>
    <row r="513" spans="1:27" x14ac:dyDescent="0.2">
      <c r="A513" s="14">
        <v>514</v>
      </c>
      <c r="B513" s="15" t="s">
        <v>1943</v>
      </c>
      <c r="C513" s="16" t="s">
        <v>1873</v>
      </c>
      <c r="D513" s="16" t="s">
        <v>1944</v>
      </c>
      <c r="E513" s="16" t="s">
        <v>1945</v>
      </c>
      <c r="F513" s="17" t="s">
        <v>30</v>
      </c>
      <c r="G513" s="16" t="s">
        <v>30</v>
      </c>
      <c r="H513" s="16">
        <f>Tabla8[[#This Row],[Precio 2026]]/Tabla8[[#This Row],[HONORARIOS 2026]]</f>
        <v>8</v>
      </c>
      <c r="I513" s="16" t="s">
        <v>2399</v>
      </c>
      <c r="J513" s="16" t="s">
        <v>31</v>
      </c>
      <c r="K513" s="16"/>
      <c r="L513" s="16" t="s">
        <v>376</v>
      </c>
      <c r="M513" s="16" t="s">
        <v>376</v>
      </c>
      <c r="N513" s="16" t="s">
        <v>376</v>
      </c>
      <c r="O513" s="16" t="s">
        <v>1924</v>
      </c>
      <c r="P513" s="16" t="s">
        <v>1925</v>
      </c>
      <c r="Q513" s="16" t="s">
        <v>72</v>
      </c>
      <c r="R513" s="16" t="s">
        <v>33</v>
      </c>
      <c r="S513" s="16" t="s">
        <v>1946</v>
      </c>
      <c r="T513" s="16" t="s">
        <v>74</v>
      </c>
      <c r="U513" s="16" t="s">
        <v>75</v>
      </c>
      <c r="V513" s="21">
        <v>5207886</v>
      </c>
      <c r="W513" s="21">
        <v>41663088</v>
      </c>
      <c r="X513" s="16">
        <v>8</v>
      </c>
      <c r="Y513" s="22">
        <v>80111601</v>
      </c>
      <c r="Z513"/>
      <c r="AA513"/>
    </row>
    <row r="514" spans="1:27" x14ac:dyDescent="0.2">
      <c r="A514" s="14">
        <v>515</v>
      </c>
      <c r="B514" s="15" t="s">
        <v>1947</v>
      </c>
      <c r="C514" s="16" t="s">
        <v>1873</v>
      </c>
      <c r="D514" s="16" t="s">
        <v>1948</v>
      </c>
      <c r="E514" s="16" t="s">
        <v>1949</v>
      </c>
      <c r="F514" s="17" t="s">
        <v>30</v>
      </c>
      <c r="G514" s="16" t="s">
        <v>30</v>
      </c>
      <c r="H514" s="16">
        <f>Tabla8[[#This Row],[Precio 2026]]/Tabla8[[#This Row],[HONORARIOS 2026]]</f>
        <v>8</v>
      </c>
      <c r="I514" s="16" t="s">
        <v>2399</v>
      </c>
      <c r="J514" s="16" t="s">
        <v>31</v>
      </c>
      <c r="K514" s="16"/>
      <c r="L514" s="16"/>
      <c r="M514" s="16"/>
      <c r="N514" s="16"/>
      <c r="O514" s="16" t="s">
        <v>1924</v>
      </c>
      <c r="P514" s="16" t="s">
        <v>1925</v>
      </c>
      <c r="Q514" s="16" t="s">
        <v>72</v>
      </c>
      <c r="R514" s="16" t="s">
        <v>33</v>
      </c>
      <c r="S514" s="16" t="s">
        <v>1950</v>
      </c>
      <c r="T514" s="16" t="s">
        <v>44</v>
      </c>
      <c r="U514" s="16" t="s">
        <v>51</v>
      </c>
      <c r="V514" s="21">
        <v>10940248</v>
      </c>
      <c r="W514" s="21">
        <v>87521984</v>
      </c>
      <c r="X514" s="16">
        <v>8</v>
      </c>
      <c r="Y514" s="22">
        <v>80111601</v>
      </c>
      <c r="Z514"/>
      <c r="AA514"/>
    </row>
    <row r="515" spans="1:27" x14ac:dyDescent="0.2">
      <c r="A515" s="14">
        <v>517</v>
      </c>
      <c r="B515" s="15" t="s">
        <v>1951</v>
      </c>
      <c r="C515" s="16" t="s">
        <v>1873</v>
      </c>
      <c r="D515" s="16" t="s">
        <v>1952</v>
      </c>
      <c r="E515" s="16" t="s">
        <v>1953</v>
      </c>
      <c r="F515" s="17" t="s">
        <v>30</v>
      </c>
      <c r="G515" s="16" t="s">
        <v>30</v>
      </c>
      <c r="H515" s="16">
        <f>Tabla8[[#This Row],[Precio 2026]]/Tabla8[[#This Row],[HONORARIOS 2026]]</f>
        <v>8</v>
      </c>
      <c r="I515" s="16" t="s">
        <v>2399</v>
      </c>
      <c r="J515" s="16" t="s">
        <v>31</v>
      </c>
      <c r="K515" s="16"/>
      <c r="L515" s="16" t="s">
        <v>376</v>
      </c>
      <c r="M515" s="16" t="s">
        <v>376</v>
      </c>
      <c r="N515" s="16" t="s">
        <v>376</v>
      </c>
      <c r="O515" s="16" t="s">
        <v>1892</v>
      </c>
      <c r="P515" s="16" t="s">
        <v>1893</v>
      </c>
      <c r="Q515" s="16" t="s">
        <v>72</v>
      </c>
      <c r="R515" s="16" t="s">
        <v>33</v>
      </c>
      <c r="S515" s="16" t="s">
        <v>1954</v>
      </c>
      <c r="T515" s="16" t="s">
        <v>44</v>
      </c>
      <c r="U515" s="16" t="s">
        <v>603</v>
      </c>
      <c r="V515" s="21">
        <v>2434714</v>
      </c>
      <c r="W515" s="21">
        <v>19477712</v>
      </c>
      <c r="X515" s="16">
        <v>8</v>
      </c>
      <c r="Y515" s="22">
        <v>80111601</v>
      </c>
      <c r="Z515"/>
      <c r="AA515"/>
    </row>
    <row r="516" spans="1:27" x14ac:dyDescent="0.2">
      <c r="A516" s="14">
        <v>518</v>
      </c>
      <c r="B516" s="15" t="s">
        <v>1955</v>
      </c>
      <c r="C516" s="16" t="s">
        <v>1873</v>
      </c>
      <c r="D516" s="16" t="s">
        <v>1956</v>
      </c>
      <c r="E516" s="16" t="s">
        <v>1957</v>
      </c>
      <c r="F516" s="17" t="s">
        <v>30</v>
      </c>
      <c r="G516" s="16" t="s">
        <v>30</v>
      </c>
      <c r="H516" s="16">
        <f>Tabla8[[#This Row],[Precio 2026]]/Tabla8[[#This Row],[HONORARIOS 2026]]</f>
        <v>8</v>
      </c>
      <c r="I516" s="16" t="s">
        <v>2399</v>
      </c>
      <c r="J516" s="16" t="s">
        <v>31</v>
      </c>
      <c r="K516" s="16"/>
      <c r="L516" s="16" t="s">
        <v>376</v>
      </c>
      <c r="M516" s="16" t="s">
        <v>376</v>
      </c>
      <c r="N516" s="16" t="s">
        <v>376</v>
      </c>
      <c r="O516" s="16" t="s">
        <v>1924</v>
      </c>
      <c r="P516" s="16" t="s">
        <v>1925</v>
      </c>
      <c r="Q516" s="16" t="s">
        <v>72</v>
      </c>
      <c r="R516" s="16" t="s">
        <v>33</v>
      </c>
      <c r="S516" s="16" t="s">
        <v>1958</v>
      </c>
      <c r="T516" s="16" t="s">
        <v>50</v>
      </c>
      <c r="U516" s="16" t="s">
        <v>519</v>
      </c>
      <c r="V516" s="21">
        <v>3864972</v>
      </c>
      <c r="W516" s="21">
        <v>30919776</v>
      </c>
      <c r="X516" s="16">
        <v>8</v>
      </c>
      <c r="Y516" s="22">
        <v>80111614</v>
      </c>
      <c r="Z516"/>
      <c r="AA516"/>
    </row>
    <row r="517" spans="1:27" x14ac:dyDescent="0.2">
      <c r="A517" s="14">
        <v>519</v>
      </c>
      <c r="B517" s="15" t="s">
        <v>1959</v>
      </c>
      <c r="C517" s="16" t="s">
        <v>1873</v>
      </c>
      <c r="D517" s="16" t="s">
        <v>1960</v>
      </c>
      <c r="E517" s="16" t="s">
        <v>1961</v>
      </c>
      <c r="F517" s="17" t="s">
        <v>30</v>
      </c>
      <c r="G517" s="16" t="s">
        <v>30</v>
      </c>
      <c r="H517" s="16">
        <f>Tabla8[[#This Row],[Precio 2026]]/Tabla8[[#This Row],[HONORARIOS 2026]]</f>
        <v>8</v>
      </c>
      <c r="I517" s="16" t="s">
        <v>2399</v>
      </c>
      <c r="J517" s="16" t="s">
        <v>31</v>
      </c>
      <c r="K517" s="16"/>
      <c r="L517" s="16" t="s">
        <v>376</v>
      </c>
      <c r="M517" s="16" t="s">
        <v>376</v>
      </c>
      <c r="N517" s="16" t="s">
        <v>376</v>
      </c>
      <c r="O517" s="16" t="s">
        <v>1879</v>
      </c>
      <c r="P517" s="16" t="s">
        <v>1880</v>
      </c>
      <c r="Q517" s="16" t="s">
        <v>72</v>
      </c>
      <c r="R517" s="16" t="s">
        <v>33</v>
      </c>
      <c r="S517" s="16" t="s">
        <v>1962</v>
      </c>
      <c r="T517" s="16" t="s">
        <v>74</v>
      </c>
      <c r="U517" s="16" t="s">
        <v>219</v>
      </c>
      <c r="V517" s="21">
        <v>15286881</v>
      </c>
      <c r="W517" s="21">
        <v>122295048</v>
      </c>
      <c r="X517" s="16">
        <v>8</v>
      </c>
      <c r="Y517" s="22">
        <v>80111607</v>
      </c>
      <c r="Z517"/>
      <c r="AA517"/>
    </row>
    <row r="518" spans="1:27" x14ac:dyDescent="0.2">
      <c r="A518" s="14">
        <v>520</v>
      </c>
      <c r="B518" s="15" t="s">
        <v>1963</v>
      </c>
      <c r="C518" s="16" t="s">
        <v>1873</v>
      </c>
      <c r="D518" s="16" t="s">
        <v>1964</v>
      </c>
      <c r="E518" s="16" t="s">
        <v>1965</v>
      </c>
      <c r="F518" s="17" t="s">
        <v>30</v>
      </c>
      <c r="G518" s="16" t="s">
        <v>30</v>
      </c>
      <c r="H518" s="16">
        <f>Tabla8[[#This Row],[Precio 2026]]/Tabla8[[#This Row],[HONORARIOS 2026]]</f>
        <v>8</v>
      </c>
      <c r="I518" s="16" t="s">
        <v>2399</v>
      </c>
      <c r="J518" s="16" t="s">
        <v>31</v>
      </c>
      <c r="K518" s="16"/>
      <c r="L518" s="16" t="s">
        <v>376</v>
      </c>
      <c r="M518" s="16" t="s">
        <v>376</v>
      </c>
      <c r="N518" s="16" t="s">
        <v>376</v>
      </c>
      <c r="O518" s="16" t="s">
        <v>1879</v>
      </c>
      <c r="P518" s="16" t="s">
        <v>1880</v>
      </c>
      <c r="Q518" s="16" t="s">
        <v>72</v>
      </c>
      <c r="R518" s="16" t="s">
        <v>33</v>
      </c>
      <c r="S518" s="16" t="s">
        <v>1966</v>
      </c>
      <c r="T518" s="16" t="s">
        <v>74</v>
      </c>
      <c r="U518" s="16" t="s">
        <v>75</v>
      </c>
      <c r="V518" s="21">
        <v>5207886</v>
      </c>
      <c r="W518" s="21">
        <v>41663088</v>
      </c>
      <c r="X518" s="16">
        <v>8</v>
      </c>
      <c r="Y518" s="22">
        <v>80111607</v>
      </c>
      <c r="Z518"/>
      <c r="AA518"/>
    </row>
    <row r="519" spans="1:27" x14ac:dyDescent="0.2">
      <c r="A519" s="14">
        <v>521</v>
      </c>
      <c r="B519" s="15" t="s">
        <v>1967</v>
      </c>
      <c r="C519" s="16" t="s">
        <v>1873</v>
      </c>
      <c r="D519" s="16" t="s">
        <v>1968</v>
      </c>
      <c r="E519" s="16" t="s">
        <v>1969</v>
      </c>
      <c r="F519" s="17" t="s">
        <v>30</v>
      </c>
      <c r="G519" s="16" t="s">
        <v>30</v>
      </c>
      <c r="H519" s="16">
        <f>Tabla8[[#This Row],[Precio 2026]]/Tabla8[[#This Row],[HONORARIOS 2026]]</f>
        <v>8</v>
      </c>
      <c r="I519" s="16" t="s">
        <v>2399</v>
      </c>
      <c r="J519" s="16" t="s">
        <v>31</v>
      </c>
      <c r="K519" s="16"/>
      <c r="L519" s="16" t="s">
        <v>376</v>
      </c>
      <c r="M519" s="16" t="s">
        <v>376</v>
      </c>
      <c r="N519" s="16" t="s">
        <v>376</v>
      </c>
      <c r="O519" s="16" t="s">
        <v>1924</v>
      </c>
      <c r="P519" s="16" t="s">
        <v>1925</v>
      </c>
      <c r="Q519" s="16" t="s">
        <v>72</v>
      </c>
      <c r="R519" s="16" t="s">
        <v>33</v>
      </c>
      <c r="S519" s="16" t="s">
        <v>1970</v>
      </c>
      <c r="T519" s="16" t="s">
        <v>74</v>
      </c>
      <c r="U519" s="16" t="s">
        <v>108</v>
      </c>
      <c r="V519" s="21">
        <v>6026736</v>
      </c>
      <c r="W519" s="21">
        <v>48213888</v>
      </c>
      <c r="X519" s="16">
        <v>8</v>
      </c>
      <c r="Y519" s="22">
        <v>80111601</v>
      </c>
      <c r="Z519"/>
      <c r="AA519"/>
    </row>
    <row r="520" spans="1:27" x14ac:dyDescent="0.2">
      <c r="A520" s="14">
        <v>522</v>
      </c>
      <c r="B520" s="15" t="s">
        <v>1971</v>
      </c>
      <c r="C520" s="16" t="s">
        <v>1873</v>
      </c>
      <c r="D520" s="16" t="s">
        <v>1972</v>
      </c>
      <c r="E520" s="16" t="s">
        <v>1973</v>
      </c>
      <c r="F520" s="17" t="s">
        <v>30</v>
      </c>
      <c r="G520" s="16" t="s">
        <v>30</v>
      </c>
      <c r="H520" s="16">
        <f>Tabla8[[#This Row],[Precio 2026]]/Tabla8[[#This Row],[HONORARIOS 2026]]</f>
        <v>8</v>
      </c>
      <c r="I520" s="16" t="s">
        <v>2399</v>
      </c>
      <c r="J520" s="16" t="s">
        <v>31</v>
      </c>
      <c r="K520" s="16"/>
      <c r="L520" s="16" t="s">
        <v>376</v>
      </c>
      <c r="M520" s="16" t="s">
        <v>376</v>
      </c>
      <c r="N520" s="16" t="s">
        <v>376</v>
      </c>
      <c r="O520" s="16" t="s">
        <v>1924</v>
      </c>
      <c r="P520" s="16" t="s">
        <v>1925</v>
      </c>
      <c r="Q520" s="16" t="s">
        <v>72</v>
      </c>
      <c r="R520" s="16" t="s">
        <v>33</v>
      </c>
      <c r="S520" s="16" t="s">
        <v>1974</v>
      </c>
      <c r="T520" s="16" t="s">
        <v>74</v>
      </c>
      <c r="U520" s="16" t="s">
        <v>108</v>
      </c>
      <c r="V520" s="21">
        <v>6026736</v>
      </c>
      <c r="W520" s="21">
        <v>48213888</v>
      </c>
      <c r="X520" s="16">
        <v>8</v>
      </c>
      <c r="Y520" s="22">
        <v>80111601</v>
      </c>
      <c r="Z520"/>
      <c r="AA520"/>
    </row>
    <row r="521" spans="1:27" x14ac:dyDescent="0.2">
      <c r="A521" s="14">
        <v>524</v>
      </c>
      <c r="B521" s="15" t="s">
        <v>1975</v>
      </c>
      <c r="C521" s="16" t="s">
        <v>1873</v>
      </c>
      <c r="D521" s="16" t="s">
        <v>1976</v>
      </c>
      <c r="E521" s="16" t="s">
        <v>1977</v>
      </c>
      <c r="F521" s="17" t="s">
        <v>30</v>
      </c>
      <c r="G521" s="16" t="s">
        <v>30</v>
      </c>
      <c r="H521" s="16">
        <f>Tabla8[[#This Row],[Precio 2026]]/Tabla8[[#This Row],[HONORARIOS 2026]]</f>
        <v>8</v>
      </c>
      <c r="I521" s="16" t="s">
        <v>2399</v>
      </c>
      <c r="J521" s="16" t="s">
        <v>31</v>
      </c>
      <c r="K521" s="16"/>
      <c r="L521" s="16" t="s">
        <v>376</v>
      </c>
      <c r="M521" s="16" t="s">
        <v>376</v>
      </c>
      <c r="N521" s="16" t="s">
        <v>376</v>
      </c>
      <c r="O521" s="16" t="s">
        <v>1879</v>
      </c>
      <c r="P521" s="16" t="s">
        <v>1880</v>
      </c>
      <c r="Q521" s="16" t="s">
        <v>1978</v>
      </c>
      <c r="R521" s="16" t="s">
        <v>33</v>
      </c>
      <c r="S521" s="16" t="s">
        <v>1979</v>
      </c>
      <c r="T521" s="16" t="s">
        <v>74</v>
      </c>
      <c r="U521" s="16" t="s">
        <v>519</v>
      </c>
      <c r="V521" s="21">
        <v>3864972</v>
      </c>
      <c r="W521" s="21">
        <v>30919776</v>
      </c>
      <c r="X521" s="16">
        <v>8</v>
      </c>
      <c r="Y521" s="22" t="s">
        <v>1980</v>
      </c>
      <c r="Z521"/>
      <c r="AA521"/>
    </row>
    <row r="522" spans="1:27" x14ac:dyDescent="0.2">
      <c r="A522" s="14">
        <v>525</v>
      </c>
      <c r="B522" s="15" t="s">
        <v>1981</v>
      </c>
      <c r="C522" s="16" t="s">
        <v>1873</v>
      </c>
      <c r="D522" s="16" t="s">
        <v>1982</v>
      </c>
      <c r="E522" s="16" t="s">
        <v>1983</v>
      </c>
      <c r="F522" s="17" t="s">
        <v>30</v>
      </c>
      <c r="G522" s="16" t="s">
        <v>30</v>
      </c>
      <c r="H522" s="16">
        <f>Tabla8[[#This Row],[Precio 2026]]/Tabla8[[#This Row],[HONORARIOS 2026]]</f>
        <v>8</v>
      </c>
      <c r="I522" s="16" t="s">
        <v>2399</v>
      </c>
      <c r="J522" s="16" t="s">
        <v>31</v>
      </c>
      <c r="K522" s="16"/>
      <c r="L522" s="16" t="s">
        <v>376</v>
      </c>
      <c r="M522" s="16" t="s">
        <v>376</v>
      </c>
      <c r="N522" s="16" t="s">
        <v>376</v>
      </c>
      <c r="O522" s="16" t="s">
        <v>1879</v>
      </c>
      <c r="P522" s="16" t="s">
        <v>1880</v>
      </c>
      <c r="Q522" s="16" t="s">
        <v>1978</v>
      </c>
      <c r="R522" s="16" t="s">
        <v>33</v>
      </c>
      <c r="S522" s="16" t="s">
        <v>1984</v>
      </c>
      <c r="T522" s="16" t="s">
        <v>74</v>
      </c>
      <c r="U522" s="16" t="s">
        <v>108</v>
      </c>
      <c r="V522" s="21">
        <v>6026736</v>
      </c>
      <c r="W522" s="21">
        <v>48213888</v>
      </c>
      <c r="X522" s="16">
        <v>8</v>
      </c>
      <c r="Y522" s="22" t="s">
        <v>1985</v>
      </c>
      <c r="Z522"/>
      <c r="AA522"/>
    </row>
    <row r="523" spans="1:27" x14ac:dyDescent="0.2">
      <c r="A523" s="14">
        <v>526</v>
      </c>
      <c r="B523" s="15" t="s">
        <v>1986</v>
      </c>
      <c r="C523" s="16" t="s">
        <v>1873</v>
      </c>
      <c r="D523" s="16" t="s">
        <v>1987</v>
      </c>
      <c r="E523" s="16" t="s">
        <v>1988</v>
      </c>
      <c r="F523" s="17" t="s">
        <v>30</v>
      </c>
      <c r="G523" s="16" t="s">
        <v>30</v>
      </c>
      <c r="H523" s="16">
        <f>Tabla8[[#This Row],[Precio 2026]]/Tabla8[[#This Row],[HONORARIOS 2026]]</f>
        <v>8</v>
      </c>
      <c r="I523" s="16" t="s">
        <v>2399</v>
      </c>
      <c r="J523" s="16" t="s">
        <v>31</v>
      </c>
      <c r="K523" s="16"/>
      <c r="L523" s="16" t="s">
        <v>376</v>
      </c>
      <c r="M523" s="16" t="s">
        <v>376</v>
      </c>
      <c r="N523" s="16" t="s">
        <v>376</v>
      </c>
      <c r="O523" s="16" t="s">
        <v>1879</v>
      </c>
      <c r="P523" s="16" t="s">
        <v>1880</v>
      </c>
      <c r="Q523" s="16" t="s">
        <v>1978</v>
      </c>
      <c r="R523" s="16" t="s">
        <v>33</v>
      </c>
      <c r="S523" s="16" t="s">
        <v>1989</v>
      </c>
      <c r="T523" s="16" t="s">
        <v>44</v>
      </c>
      <c r="U523" s="16" t="s">
        <v>75</v>
      </c>
      <c r="V523" s="21">
        <v>5207886</v>
      </c>
      <c r="W523" s="21">
        <v>41663088</v>
      </c>
      <c r="X523" s="16">
        <v>8</v>
      </c>
      <c r="Y523" s="22">
        <v>80111605</v>
      </c>
      <c r="Z523"/>
      <c r="AA523"/>
    </row>
    <row r="524" spans="1:27" x14ac:dyDescent="0.2">
      <c r="A524" s="14">
        <v>527</v>
      </c>
      <c r="B524" s="15" t="s">
        <v>1990</v>
      </c>
      <c r="C524" s="16" t="s">
        <v>1873</v>
      </c>
      <c r="D524" s="16" t="s">
        <v>1991</v>
      </c>
      <c r="E524" s="16" t="s">
        <v>1992</v>
      </c>
      <c r="F524" s="17" t="s">
        <v>30</v>
      </c>
      <c r="G524" s="16" t="s">
        <v>30</v>
      </c>
      <c r="H524" s="16">
        <f>Tabla8[[#This Row],[Precio 2026]]/Tabla8[[#This Row],[HONORARIOS 2026]]</f>
        <v>8</v>
      </c>
      <c r="I524" s="16" t="s">
        <v>2399</v>
      </c>
      <c r="J524" s="16" t="s">
        <v>31</v>
      </c>
      <c r="K524" s="16"/>
      <c r="L524" s="16" t="s">
        <v>376</v>
      </c>
      <c r="M524" s="16" t="s">
        <v>376</v>
      </c>
      <c r="N524" s="16" t="s">
        <v>376</v>
      </c>
      <c r="O524" s="16" t="s">
        <v>1879</v>
      </c>
      <c r="P524" s="16" t="s">
        <v>1880</v>
      </c>
      <c r="Q524" s="16" t="s">
        <v>1978</v>
      </c>
      <c r="R524" s="16" t="s">
        <v>33</v>
      </c>
      <c r="S524" s="16" t="s">
        <v>1993</v>
      </c>
      <c r="T524" s="16" t="s">
        <v>44</v>
      </c>
      <c r="U524" s="16" t="s">
        <v>75</v>
      </c>
      <c r="V524" s="21">
        <v>5207886</v>
      </c>
      <c r="W524" s="21">
        <v>41663088</v>
      </c>
      <c r="X524" s="16">
        <v>8</v>
      </c>
      <c r="Y524" s="22">
        <v>80111605</v>
      </c>
      <c r="Z524"/>
      <c r="AA524"/>
    </row>
    <row r="525" spans="1:27" x14ac:dyDescent="0.2">
      <c r="A525" s="14">
        <v>528</v>
      </c>
      <c r="B525" s="15" t="s">
        <v>1994</v>
      </c>
      <c r="C525" s="16" t="s">
        <v>1873</v>
      </c>
      <c r="D525" s="16" t="s">
        <v>1995</v>
      </c>
      <c r="E525" s="16" t="s">
        <v>1996</v>
      </c>
      <c r="F525" s="17" t="s">
        <v>30</v>
      </c>
      <c r="G525" s="16" t="s">
        <v>30</v>
      </c>
      <c r="H525" s="16">
        <f>Tabla8[[#This Row],[Precio 2026]]/Tabla8[[#This Row],[HONORARIOS 2026]]</f>
        <v>8</v>
      </c>
      <c r="I525" s="16" t="s">
        <v>2399</v>
      </c>
      <c r="J525" s="16" t="s">
        <v>31</v>
      </c>
      <c r="K525" s="16"/>
      <c r="L525" s="16" t="s">
        <v>376</v>
      </c>
      <c r="M525" s="16" t="s">
        <v>376</v>
      </c>
      <c r="N525" s="16" t="s">
        <v>376</v>
      </c>
      <c r="O525" s="16" t="s">
        <v>1892</v>
      </c>
      <c r="P525" s="16" t="s">
        <v>1893</v>
      </c>
      <c r="Q525" s="16" t="s">
        <v>1978</v>
      </c>
      <c r="R525" s="16" t="s">
        <v>33</v>
      </c>
      <c r="S525" s="16" t="s">
        <v>1997</v>
      </c>
      <c r="T525" s="16" t="s">
        <v>44</v>
      </c>
      <c r="U525" s="16" t="s">
        <v>180</v>
      </c>
      <c r="V525" s="21">
        <v>3158270</v>
      </c>
      <c r="W525" s="21">
        <v>25266160</v>
      </c>
      <c r="X525" s="16">
        <v>8</v>
      </c>
      <c r="Y525" s="22">
        <v>80111601</v>
      </c>
      <c r="Z525"/>
      <c r="AA525"/>
    </row>
    <row r="526" spans="1:27" x14ac:dyDescent="0.2">
      <c r="A526" s="14">
        <v>529</v>
      </c>
      <c r="B526" s="15" t="s">
        <v>1998</v>
      </c>
      <c r="C526" s="16" t="s">
        <v>1873</v>
      </c>
      <c r="D526" s="16" t="s">
        <v>1999</v>
      </c>
      <c r="E526" s="16" t="s">
        <v>2000</v>
      </c>
      <c r="F526" s="17" t="s">
        <v>30</v>
      </c>
      <c r="G526" s="16" t="s">
        <v>30</v>
      </c>
      <c r="H526" s="16">
        <f>Tabla8[[#This Row],[Precio 2026]]/Tabla8[[#This Row],[HONORARIOS 2026]]</f>
        <v>8</v>
      </c>
      <c r="I526" s="16" t="s">
        <v>2399</v>
      </c>
      <c r="J526" s="16" t="s">
        <v>31</v>
      </c>
      <c r="K526" s="16"/>
      <c r="L526" s="16" t="s">
        <v>376</v>
      </c>
      <c r="M526" s="16" t="s">
        <v>376</v>
      </c>
      <c r="N526" s="16" t="s">
        <v>376</v>
      </c>
      <c r="O526" s="16" t="s">
        <v>1879</v>
      </c>
      <c r="P526" s="16" t="s">
        <v>1880</v>
      </c>
      <c r="Q526" s="16" t="s">
        <v>1978</v>
      </c>
      <c r="R526" s="16" t="s">
        <v>33</v>
      </c>
      <c r="S526" s="16" t="s">
        <v>2001</v>
      </c>
      <c r="T526" s="16" t="s">
        <v>44</v>
      </c>
      <c r="U526" s="16" t="s">
        <v>140</v>
      </c>
      <c r="V526" s="21">
        <v>3220810</v>
      </c>
      <c r="W526" s="21">
        <v>25766480</v>
      </c>
      <c r="X526" s="16">
        <v>8</v>
      </c>
      <c r="Y526" s="22">
        <v>80111601</v>
      </c>
      <c r="Z526"/>
      <c r="AA526"/>
    </row>
    <row r="527" spans="1:27" x14ac:dyDescent="0.2">
      <c r="A527" s="14">
        <v>530</v>
      </c>
      <c r="B527" s="15" t="s">
        <v>2002</v>
      </c>
      <c r="C527" s="16" t="s">
        <v>1873</v>
      </c>
      <c r="D527" s="16" t="s">
        <v>2003</v>
      </c>
      <c r="E527" s="16" t="s">
        <v>2004</v>
      </c>
      <c r="F527" s="17" t="s">
        <v>30</v>
      </c>
      <c r="G527" s="16" t="s">
        <v>30</v>
      </c>
      <c r="H527" s="16">
        <f>Tabla8[[#This Row],[Precio 2026]]/Tabla8[[#This Row],[HONORARIOS 2026]]</f>
        <v>8</v>
      </c>
      <c r="I527" s="16" t="s">
        <v>2399</v>
      </c>
      <c r="J527" s="16" t="s">
        <v>31</v>
      </c>
      <c r="K527" s="16"/>
      <c r="L527" s="16" t="s">
        <v>376</v>
      </c>
      <c r="M527" s="16" t="s">
        <v>376</v>
      </c>
      <c r="N527" s="16" t="s">
        <v>376</v>
      </c>
      <c r="O527" s="16" t="s">
        <v>1892</v>
      </c>
      <c r="P527" s="16" t="s">
        <v>1893</v>
      </c>
      <c r="Q527" s="16" t="s">
        <v>1978</v>
      </c>
      <c r="R527" s="16" t="s">
        <v>33</v>
      </c>
      <c r="S527" s="16" t="s">
        <v>2005</v>
      </c>
      <c r="T527" s="16" t="s">
        <v>74</v>
      </c>
      <c r="U527" s="16" t="s">
        <v>180</v>
      </c>
      <c r="V527" s="21">
        <v>3158270</v>
      </c>
      <c r="W527" s="21">
        <v>25266160</v>
      </c>
      <c r="X527" s="16">
        <v>8</v>
      </c>
      <c r="Y527" s="22">
        <v>80111605</v>
      </c>
      <c r="Z527"/>
      <c r="AA527"/>
    </row>
    <row r="528" spans="1:27" x14ac:dyDescent="0.2">
      <c r="A528" s="14">
        <v>531</v>
      </c>
      <c r="B528" s="15" t="s">
        <v>2006</v>
      </c>
      <c r="C528" s="16" t="s">
        <v>1873</v>
      </c>
      <c r="D528" s="16" t="s">
        <v>2007</v>
      </c>
      <c r="E528" s="16" t="s">
        <v>2008</v>
      </c>
      <c r="F528" s="17" t="s">
        <v>30</v>
      </c>
      <c r="G528" s="16" t="s">
        <v>30</v>
      </c>
      <c r="H528" s="16">
        <f>Tabla8[[#This Row],[Precio 2026]]/Tabla8[[#This Row],[HONORARIOS 2026]]</f>
        <v>8</v>
      </c>
      <c r="I528" s="16" t="s">
        <v>2399</v>
      </c>
      <c r="J528" s="16" t="s">
        <v>31</v>
      </c>
      <c r="K528" s="16"/>
      <c r="L528" s="16" t="s">
        <v>376</v>
      </c>
      <c r="M528" s="16" t="s">
        <v>376</v>
      </c>
      <c r="N528" s="16" t="s">
        <v>376</v>
      </c>
      <c r="O528" s="16" t="s">
        <v>1924</v>
      </c>
      <c r="P528" s="16" t="s">
        <v>1925</v>
      </c>
      <c r="Q528" s="16" t="s">
        <v>1978</v>
      </c>
      <c r="R528" s="16" t="s">
        <v>33</v>
      </c>
      <c r="S528" s="16" t="s">
        <v>2009</v>
      </c>
      <c r="T528" s="16" t="s">
        <v>44</v>
      </c>
      <c r="U528" s="16" t="s">
        <v>82</v>
      </c>
      <c r="V528" s="21">
        <v>4618314</v>
      </c>
      <c r="W528" s="21">
        <v>36946512</v>
      </c>
      <c r="X528" s="16">
        <v>8</v>
      </c>
      <c r="Y528" s="22" t="s">
        <v>2010</v>
      </c>
      <c r="Z528"/>
      <c r="AA528"/>
    </row>
    <row r="529" spans="1:27" x14ac:dyDescent="0.2">
      <c r="A529" s="14">
        <v>532</v>
      </c>
      <c r="B529" s="15" t="s">
        <v>2011</v>
      </c>
      <c r="C529" s="16" t="s">
        <v>1873</v>
      </c>
      <c r="D529" s="16" t="s">
        <v>2012</v>
      </c>
      <c r="E529" s="16" t="s">
        <v>2013</v>
      </c>
      <c r="F529" s="17" t="s">
        <v>30</v>
      </c>
      <c r="G529" s="16" t="s">
        <v>30</v>
      </c>
      <c r="H529" s="16">
        <f>Tabla8[[#This Row],[Precio 2026]]/Tabla8[[#This Row],[HONORARIOS 2026]]</f>
        <v>8</v>
      </c>
      <c r="I529" s="16" t="s">
        <v>2399</v>
      </c>
      <c r="J529" s="16" t="s">
        <v>31</v>
      </c>
      <c r="K529" s="16"/>
      <c r="L529" s="16" t="s">
        <v>376</v>
      </c>
      <c r="M529" s="16" t="s">
        <v>376</v>
      </c>
      <c r="N529" s="16" t="s">
        <v>376</v>
      </c>
      <c r="O529" s="16" t="s">
        <v>1879</v>
      </c>
      <c r="P529" s="16" t="s">
        <v>1880</v>
      </c>
      <c r="Q529" s="16" t="s">
        <v>1978</v>
      </c>
      <c r="R529" s="16" t="s">
        <v>33</v>
      </c>
      <c r="S529" s="16" t="s">
        <v>2014</v>
      </c>
      <c r="T529" s="16" t="s">
        <v>44</v>
      </c>
      <c r="U529" s="16" t="s">
        <v>146</v>
      </c>
      <c r="V529" s="21">
        <v>5207886</v>
      </c>
      <c r="W529" s="21">
        <v>41663088</v>
      </c>
      <c r="X529" s="16">
        <v>8</v>
      </c>
      <c r="Y529" s="22">
        <v>80111607</v>
      </c>
      <c r="Z529"/>
      <c r="AA529"/>
    </row>
    <row r="530" spans="1:27" x14ac:dyDescent="0.2">
      <c r="A530" s="14">
        <v>533</v>
      </c>
      <c r="B530" s="15" t="s">
        <v>2015</v>
      </c>
      <c r="C530" s="16" t="s">
        <v>1873</v>
      </c>
      <c r="D530" s="16" t="s">
        <v>2016</v>
      </c>
      <c r="E530" s="16" t="s">
        <v>2017</v>
      </c>
      <c r="F530" s="17" t="s">
        <v>30</v>
      </c>
      <c r="G530" s="16" t="s">
        <v>30</v>
      </c>
      <c r="H530" s="16">
        <f>Tabla8[[#This Row],[Precio 2026]]/Tabla8[[#This Row],[HONORARIOS 2026]]</f>
        <v>5</v>
      </c>
      <c r="I530" s="16" t="s">
        <v>2399</v>
      </c>
      <c r="J530" s="16" t="s">
        <v>31</v>
      </c>
      <c r="K530" s="16"/>
      <c r="L530" s="16" t="s">
        <v>376</v>
      </c>
      <c r="M530" s="16" t="s">
        <v>376</v>
      </c>
      <c r="N530" s="16" t="s">
        <v>376</v>
      </c>
      <c r="O530" s="16" t="s">
        <v>1879</v>
      </c>
      <c r="P530" s="16" t="s">
        <v>1880</v>
      </c>
      <c r="Q530" s="16" t="s">
        <v>1978</v>
      </c>
      <c r="R530" s="16" t="s">
        <v>33</v>
      </c>
      <c r="S530" s="24" t="s">
        <v>2018</v>
      </c>
      <c r="T530" s="16" t="s">
        <v>93</v>
      </c>
      <c r="U530" s="16" t="s">
        <v>249</v>
      </c>
      <c r="V530" s="21">
        <v>6497800</v>
      </c>
      <c r="W530" s="21">
        <f>Tabla8[[#This Row],[HONORARIOS 2026]]*Tabla8[[#This Row],[Plazo 2026]]</f>
        <v>32489000</v>
      </c>
      <c r="X530" s="16">
        <v>5</v>
      </c>
      <c r="Y530" s="22">
        <v>80111605</v>
      </c>
      <c r="Z530"/>
      <c r="AA530"/>
    </row>
    <row r="531" spans="1:27" x14ac:dyDescent="0.2">
      <c r="A531" s="14">
        <v>534</v>
      </c>
      <c r="B531" s="15" t="s">
        <v>2019</v>
      </c>
      <c r="C531" s="16" t="s">
        <v>1873</v>
      </c>
      <c r="D531" s="16" t="s">
        <v>2020</v>
      </c>
      <c r="E531" s="16" t="s">
        <v>2021</v>
      </c>
      <c r="F531" s="17" t="s">
        <v>30</v>
      </c>
      <c r="G531" s="16" t="s">
        <v>30</v>
      </c>
      <c r="H531" s="16">
        <f>Tabla8[[#This Row],[Precio 2026]]/Tabla8[[#This Row],[HONORARIOS 2026]]</f>
        <v>8</v>
      </c>
      <c r="I531" s="16" t="s">
        <v>2399</v>
      </c>
      <c r="J531" s="16" t="s">
        <v>31</v>
      </c>
      <c r="K531" s="16"/>
      <c r="L531" s="16" t="s">
        <v>376</v>
      </c>
      <c r="M531" s="16" t="s">
        <v>376</v>
      </c>
      <c r="N531" s="16" t="s">
        <v>376</v>
      </c>
      <c r="O531" s="16" t="s">
        <v>1879</v>
      </c>
      <c r="P531" s="16" t="s">
        <v>1880</v>
      </c>
      <c r="Q531" s="16" t="s">
        <v>1978</v>
      </c>
      <c r="R531" s="16" t="s">
        <v>33</v>
      </c>
      <c r="S531" s="16" t="s">
        <v>2022</v>
      </c>
      <c r="T531" s="16" t="s">
        <v>74</v>
      </c>
      <c r="U531" s="16" t="s">
        <v>337</v>
      </c>
      <c r="V531" s="21">
        <v>6692734</v>
      </c>
      <c r="W531" s="21">
        <v>53541872</v>
      </c>
      <c r="X531" s="16">
        <v>8</v>
      </c>
      <c r="Y531" s="22">
        <v>80111605</v>
      </c>
      <c r="Z531"/>
      <c r="AA531"/>
    </row>
    <row r="532" spans="1:27" x14ac:dyDescent="0.2">
      <c r="A532" s="14">
        <v>535</v>
      </c>
      <c r="B532" s="15" t="s">
        <v>2023</v>
      </c>
      <c r="C532" s="16" t="s">
        <v>1873</v>
      </c>
      <c r="D532" s="16" t="s">
        <v>2024</v>
      </c>
      <c r="E532" s="16" t="s">
        <v>2025</v>
      </c>
      <c r="F532" s="17" t="s">
        <v>30</v>
      </c>
      <c r="G532" s="16" t="s">
        <v>30</v>
      </c>
      <c r="H532" s="16">
        <f>Tabla8[[#This Row],[Precio 2026]]/Tabla8[[#This Row],[HONORARIOS 2026]]</f>
        <v>8</v>
      </c>
      <c r="I532" s="16" t="s">
        <v>2399</v>
      </c>
      <c r="J532" s="16" t="s">
        <v>31</v>
      </c>
      <c r="K532" s="16"/>
      <c r="L532" s="16" t="s">
        <v>376</v>
      </c>
      <c r="M532" s="16" t="s">
        <v>376</v>
      </c>
      <c r="N532" s="16" t="s">
        <v>376</v>
      </c>
      <c r="O532" s="16" t="s">
        <v>1879</v>
      </c>
      <c r="P532" s="16" t="s">
        <v>1880</v>
      </c>
      <c r="Q532" s="16" t="s">
        <v>1978</v>
      </c>
      <c r="R532" s="16" t="s">
        <v>33</v>
      </c>
      <c r="S532" s="16" t="s">
        <v>2026</v>
      </c>
      <c r="T532" s="16" t="s">
        <v>44</v>
      </c>
      <c r="U532" s="16" t="s">
        <v>519</v>
      </c>
      <c r="V532" s="21">
        <v>3864972</v>
      </c>
      <c r="W532" s="21">
        <v>30919776</v>
      </c>
      <c r="X532" s="16">
        <v>8</v>
      </c>
      <c r="Y532" s="22">
        <v>80111607</v>
      </c>
      <c r="Z532"/>
      <c r="AA532"/>
    </row>
    <row r="533" spans="1:27" x14ac:dyDescent="0.2">
      <c r="A533" s="14">
        <v>536</v>
      </c>
      <c r="B533" s="15" t="s">
        <v>2027</v>
      </c>
      <c r="C533" s="16" t="s">
        <v>1873</v>
      </c>
      <c r="D533" s="16" t="s">
        <v>2028</v>
      </c>
      <c r="E533" s="16" t="s">
        <v>2029</v>
      </c>
      <c r="F533" s="17" t="s">
        <v>30</v>
      </c>
      <c r="G533" s="16" t="s">
        <v>30</v>
      </c>
      <c r="H533" s="16">
        <f>Tabla8[[#This Row],[Precio 2026]]/Tabla8[[#This Row],[HONORARIOS 2026]]</f>
        <v>8</v>
      </c>
      <c r="I533" s="16" t="s">
        <v>2399</v>
      </c>
      <c r="J533" s="16" t="s">
        <v>31</v>
      </c>
      <c r="K533" s="16"/>
      <c r="L533" s="16" t="s">
        <v>376</v>
      </c>
      <c r="M533" s="16" t="s">
        <v>376</v>
      </c>
      <c r="N533" s="16" t="s">
        <v>376</v>
      </c>
      <c r="O533" s="16" t="s">
        <v>1879</v>
      </c>
      <c r="P533" s="16" t="s">
        <v>1880</v>
      </c>
      <c r="Q533" s="16" t="s">
        <v>1978</v>
      </c>
      <c r="R533" s="16" t="s">
        <v>33</v>
      </c>
      <c r="S533" s="16" t="s">
        <v>2030</v>
      </c>
      <c r="T533" s="16" t="s">
        <v>74</v>
      </c>
      <c r="U533" s="16" t="s">
        <v>519</v>
      </c>
      <c r="V533" s="21">
        <v>3864972</v>
      </c>
      <c r="W533" s="21">
        <v>30919776</v>
      </c>
      <c r="X533" s="16">
        <v>8</v>
      </c>
      <c r="Y533" s="22" t="s">
        <v>193</v>
      </c>
      <c r="Z533"/>
      <c r="AA533"/>
    </row>
    <row r="534" spans="1:27" x14ac:dyDescent="0.2">
      <c r="A534" s="14">
        <v>537</v>
      </c>
      <c r="B534" s="15" t="s">
        <v>2031</v>
      </c>
      <c r="C534" s="16" t="s">
        <v>1873</v>
      </c>
      <c r="D534" s="16" t="s">
        <v>2032</v>
      </c>
      <c r="E534" s="16" t="s">
        <v>2033</v>
      </c>
      <c r="F534" s="17" t="s">
        <v>30</v>
      </c>
      <c r="G534" s="16" t="s">
        <v>30</v>
      </c>
      <c r="H534" s="16">
        <f>Tabla8[[#This Row],[Precio 2026]]/Tabla8[[#This Row],[HONORARIOS 2026]]</f>
        <v>8</v>
      </c>
      <c r="I534" s="16" t="s">
        <v>2399</v>
      </c>
      <c r="J534" s="16" t="s">
        <v>31</v>
      </c>
      <c r="K534" s="16"/>
      <c r="L534" s="16" t="s">
        <v>376</v>
      </c>
      <c r="M534" s="16" t="s">
        <v>376</v>
      </c>
      <c r="N534" s="16" t="s">
        <v>376</v>
      </c>
      <c r="O534" s="16" t="s">
        <v>1924</v>
      </c>
      <c r="P534" s="16" t="s">
        <v>1925</v>
      </c>
      <c r="Q534" s="16" t="s">
        <v>1978</v>
      </c>
      <c r="R534" s="16" t="s">
        <v>33</v>
      </c>
      <c r="S534" s="16" t="s">
        <v>2034</v>
      </c>
      <c r="T534" s="16" t="s">
        <v>74</v>
      </c>
      <c r="U534" s="16" t="s">
        <v>519</v>
      </c>
      <c r="V534" s="21">
        <v>3864972</v>
      </c>
      <c r="W534" s="21">
        <v>30919776</v>
      </c>
      <c r="X534" s="16">
        <v>8</v>
      </c>
      <c r="Y534" s="22" t="s">
        <v>648</v>
      </c>
      <c r="Z534"/>
      <c r="AA534"/>
    </row>
    <row r="535" spans="1:27" x14ac:dyDescent="0.2">
      <c r="A535" s="14">
        <v>538</v>
      </c>
      <c r="B535" s="15" t="s">
        <v>2035</v>
      </c>
      <c r="C535" s="16" t="s">
        <v>1873</v>
      </c>
      <c r="D535" s="16" t="s">
        <v>2036</v>
      </c>
      <c r="E535" s="16" t="s">
        <v>2037</v>
      </c>
      <c r="F535" s="17" t="s">
        <v>30</v>
      </c>
      <c r="G535" s="16" t="s">
        <v>30</v>
      </c>
      <c r="H535" s="16">
        <f>Tabla8[[#This Row],[Precio 2026]]/Tabla8[[#This Row],[HONORARIOS 2026]]</f>
        <v>5</v>
      </c>
      <c r="I535" s="16" t="s">
        <v>2399</v>
      </c>
      <c r="J535" s="16" t="s">
        <v>31</v>
      </c>
      <c r="K535" s="16"/>
      <c r="L535" s="16" t="s">
        <v>376</v>
      </c>
      <c r="M535" s="16" t="s">
        <v>376</v>
      </c>
      <c r="N535" s="16" t="s">
        <v>376</v>
      </c>
      <c r="O535" s="16" t="s">
        <v>1879</v>
      </c>
      <c r="P535" s="16" t="s">
        <v>1880</v>
      </c>
      <c r="Q535" s="16" t="s">
        <v>1978</v>
      </c>
      <c r="R535" s="16" t="s">
        <v>33</v>
      </c>
      <c r="S535" s="24" t="s">
        <v>2038</v>
      </c>
      <c r="T535" s="16" t="s">
        <v>93</v>
      </c>
      <c r="U535" s="16" t="s">
        <v>519</v>
      </c>
      <c r="V535" s="21">
        <v>3864972</v>
      </c>
      <c r="W535" s="21">
        <f>Tabla8[[#This Row],[HONORARIOS 2026]]*Tabla8[[#This Row],[Plazo 2026]]</f>
        <v>19324860</v>
      </c>
      <c r="X535" s="16">
        <v>5</v>
      </c>
      <c r="Y535" s="22">
        <v>80111607</v>
      </c>
      <c r="Z535"/>
      <c r="AA535"/>
    </row>
    <row r="536" spans="1:27" x14ac:dyDescent="0.2">
      <c r="A536" s="14">
        <v>539</v>
      </c>
      <c r="B536" s="15" t="s">
        <v>2039</v>
      </c>
      <c r="C536" s="16" t="s">
        <v>1873</v>
      </c>
      <c r="D536" s="16" t="s">
        <v>2040</v>
      </c>
      <c r="E536" s="16" t="s">
        <v>2041</v>
      </c>
      <c r="F536" s="17" t="s">
        <v>30</v>
      </c>
      <c r="G536" s="16" t="s">
        <v>30</v>
      </c>
      <c r="H536" s="16">
        <f>Tabla8[[#This Row],[Precio 2026]]/Tabla8[[#This Row],[HONORARIOS 2026]]</f>
        <v>8</v>
      </c>
      <c r="I536" s="16" t="s">
        <v>2399</v>
      </c>
      <c r="J536" s="16" t="s">
        <v>31</v>
      </c>
      <c r="K536" s="16"/>
      <c r="L536" s="16" t="s">
        <v>376</v>
      </c>
      <c r="M536" s="16" t="s">
        <v>376</v>
      </c>
      <c r="N536" s="16" t="s">
        <v>376</v>
      </c>
      <c r="O536" s="16" t="s">
        <v>1924</v>
      </c>
      <c r="P536" s="16" t="s">
        <v>1925</v>
      </c>
      <c r="Q536" s="16" t="s">
        <v>80</v>
      </c>
      <c r="R536" s="16" t="s">
        <v>33</v>
      </c>
      <c r="S536" s="16" t="s">
        <v>2042</v>
      </c>
      <c r="T536" s="16" t="s">
        <v>74</v>
      </c>
      <c r="U536" s="16" t="s">
        <v>519</v>
      </c>
      <c r="V536" s="21">
        <v>3864972</v>
      </c>
      <c r="W536" s="21">
        <v>30919776</v>
      </c>
      <c r="X536" s="16">
        <v>8</v>
      </c>
      <c r="Y536" s="22">
        <v>80111601</v>
      </c>
      <c r="Z536"/>
      <c r="AA536"/>
    </row>
    <row r="537" spans="1:27" x14ac:dyDescent="0.2">
      <c r="A537" s="14">
        <v>540</v>
      </c>
      <c r="B537" s="15" t="s">
        <v>2043</v>
      </c>
      <c r="C537" s="16" t="s">
        <v>1873</v>
      </c>
      <c r="D537" s="16" t="s">
        <v>2044</v>
      </c>
      <c r="E537" s="16" t="s">
        <v>2045</v>
      </c>
      <c r="F537" s="17" t="s">
        <v>30</v>
      </c>
      <c r="G537" s="16" t="s">
        <v>30</v>
      </c>
      <c r="H537" s="16">
        <f>Tabla8[[#This Row],[Precio 2026]]/Tabla8[[#This Row],[HONORARIOS 2026]]</f>
        <v>8</v>
      </c>
      <c r="I537" s="16" t="s">
        <v>2399</v>
      </c>
      <c r="J537" s="16" t="s">
        <v>31</v>
      </c>
      <c r="K537" s="16"/>
      <c r="L537" s="16" t="s">
        <v>376</v>
      </c>
      <c r="M537" s="16" t="s">
        <v>376</v>
      </c>
      <c r="N537" s="16" t="s">
        <v>376</v>
      </c>
      <c r="O537" s="16" t="s">
        <v>1892</v>
      </c>
      <c r="P537" s="16" t="s">
        <v>1893</v>
      </c>
      <c r="Q537" s="16" t="s">
        <v>80</v>
      </c>
      <c r="R537" s="16" t="s">
        <v>33</v>
      </c>
      <c r="S537" s="16" t="s">
        <v>2046</v>
      </c>
      <c r="T537" s="16" t="s">
        <v>93</v>
      </c>
      <c r="U537" s="16" t="s">
        <v>161</v>
      </c>
      <c r="V537" s="21">
        <v>2434714</v>
      </c>
      <c r="W537" s="21">
        <v>19477712</v>
      </c>
      <c r="X537" s="16">
        <v>8</v>
      </c>
      <c r="Y537" s="22"/>
      <c r="Z537"/>
      <c r="AA537"/>
    </row>
    <row r="538" spans="1:27" x14ac:dyDescent="0.2">
      <c r="A538" s="14">
        <v>541</v>
      </c>
      <c r="B538" s="15" t="s">
        <v>2047</v>
      </c>
      <c r="C538" s="16" t="s">
        <v>1873</v>
      </c>
      <c r="D538" s="16" t="s">
        <v>2048</v>
      </c>
      <c r="E538" s="16" t="s">
        <v>2049</v>
      </c>
      <c r="F538" s="17" t="s">
        <v>30</v>
      </c>
      <c r="G538" s="16" t="s">
        <v>30</v>
      </c>
      <c r="H538" s="16">
        <f>Tabla8[[#This Row],[Precio 2026]]/Tabla8[[#This Row],[HONORARIOS 2026]]</f>
        <v>8</v>
      </c>
      <c r="I538" s="16" t="s">
        <v>2399</v>
      </c>
      <c r="J538" s="16" t="s">
        <v>31</v>
      </c>
      <c r="K538" s="16"/>
      <c r="L538" s="16" t="s">
        <v>376</v>
      </c>
      <c r="M538" s="16" t="s">
        <v>376</v>
      </c>
      <c r="N538" s="16" t="s">
        <v>376</v>
      </c>
      <c r="O538" s="16" t="s">
        <v>1892</v>
      </c>
      <c r="P538" s="16" t="s">
        <v>1893</v>
      </c>
      <c r="Q538" s="16" t="s">
        <v>80</v>
      </c>
      <c r="R538" s="16" t="s">
        <v>33</v>
      </c>
      <c r="S538" s="16" t="s">
        <v>2050</v>
      </c>
      <c r="T538" s="16" t="s">
        <v>50</v>
      </c>
      <c r="U538" s="16" t="s">
        <v>2051</v>
      </c>
      <c r="V538" s="21">
        <v>2696746</v>
      </c>
      <c r="W538" s="21">
        <v>21573968</v>
      </c>
      <c r="X538" s="16">
        <v>8</v>
      </c>
      <c r="Y538" s="22"/>
      <c r="Z538"/>
      <c r="AA538"/>
    </row>
    <row r="539" spans="1:27" x14ac:dyDescent="0.2">
      <c r="A539" s="14">
        <v>542</v>
      </c>
      <c r="B539" s="15" t="s">
        <v>2052</v>
      </c>
      <c r="C539" s="16" t="s">
        <v>1873</v>
      </c>
      <c r="D539" s="16" t="s">
        <v>2053</v>
      </c>
      <c r="E539" s="16" t="s">
        <v>2045</v>
      </c>
      <c r="F539" s="17" t="s">
        <v>30</v>
      </c>
      <c r="G539" s="16" t="s">
        <v>30</v>
      </c>
      <c r="H539" s="16">
        <f>Tabla8[[#This Row],[Precio 2026]]/Tabla8[[#This Row],[HONORARIOS 2026]]</f>
        <v>8</v>
      </c>
      <c r="I539" s="16" t="s">
        <v>2399</v>
      </c>
      <c r="J539" s="16" t="s">
        <v>31</v>
      </c>
      <c r="K539" s="16"/>
      <c r="L539" s="16" t="s">
        <v>376</v>
      </c>
      <c r="M539" s="16" t="s">
        <v>376</v>
      </c>
      <c r="N539" s="16" t="s">
        <v>376</v>
      </c>
      <c r="O539" s="16" t="s">
        <v>1892</v>
      </c>
      <c r="P539" s="16" t="s">
        <v>1893</v>
      </c>
      <c r="Q539" s="16" t="s">
        <v>80</v>
      </c>
      <c r="R539" s="16" t="s">
        <v>33</v>
      </c>
      <c r="S539" s="16" t="s">
        <v>2054</v>
      </c>
      <c r="T539" s="16" t="s">
        <v>50</v>
      </c>
      <c r="U539" s="16" t="s">
        <v>161</v>
      </c>
      <c r="V539" s="21">
        <v>2434714</v>
      </c>
      <c r="W539" s="21">
        <v>19477712</v>
      </c>
      <c r="X539" s="16">
        <v>8</v>
      </c>
      <c r="Y539" s="22">
        <v>80111601</v>
      </c>
      <c r="Z539"/>
      <c r="AA539"/>
    </row>
    <row r="540" spans="1:27" x14ac:dyDescent="0.2">
      <c r="A540" s="14">
        <v>543</v>
      </c>
      <c r="B540" s="15" t="s">
        <v>2055</v>
      </c>
      <c r="C540" s="16" t="s">
        <v>1873</v>
      </c>
      <c r="D540" s="16" t="s">
        <v>2056</v>
      </c>
      <c r="E540" s="16" t="s">
        <v>2057</v>
      </c>
      <c r="F540" s="17" t="s">
        <v>30</v>
      </c>
      <c r="G540" s="16" t="s">
        <v>30</v>
      </c>
      <c r="H540" s="16">
        <f>Tabla8[[#This Row],[Precio 2026]]/Tabla8[[#This Row],[HONORARIOS 2026]]</f>
        <v>8</v>
      </c>
      <c r="I540" s="16" t="s">
        <v>2399</v>
      </c>
      <c r="J540" s="16" t="s">
        <v>31</v>
      </c>
      <c r="K540" s="16"/>
      <c r="L540" s="16" t="s">
        <v>376</v>
      </c>
      <c r="M540" s="16" t="s">
        <v>376</v>
      </c>
      <c r="N540" s="16" t="s">
        <v>376</v>
      </c>
      <c r="O540" s="16" t="s">
        <v>1924</v>
      </c>
      <c r="P540" s="16" t="s">
        <v>1925</v>
      </c>
      <c r="Q540" s="16" t="s">
        <v>2058</v>
      </c>
      <c r="R540" s="16" t="s">
        <v>33</v>
      </c>
      <c r="S540" s="16" t="s">
        <v>2059</v>
      </c>
      <c r="T540" s="16" t="s">
        <v>93</v>
      </c>
      <c r="U540" s="16" t="s">
        <v>113</v>
      </c>
      <c r="V540" s="21">
        <v>7970140</v>
      </c>
      <c r="W540" s="21">
        <v>63761120</v>
      </c>
      <c r="X540" s="16">
        <v>8</v>
      </c>
      <c r="Y540" s="22">
        <v>80111619</v>
      </c>
      <c r="Z540"/>
      <c r="AA540"/>
    </row>
    <row r="541" spans="1:27" x14ac:dyDescent="0.2">
      <c r="A541" s="14">
        <v>544</v>
      </c>
      <c r="B541" s="15" t="s">
        <v>2060</v>
      </c>
      <c r="C541" s="16" t="s">
        <v>1873</v>
      </c>
      <c r="D541" s="16" t="s">
        <v>2061</v>
      </c>
      <c r="E541" s="16" t="s">
        <v>2062</v>
      </c>
      <c r="F541" s="17" t="s">
        <v>30</v>
      </c>
      <c r="G541" s="16" t="s">
        <v>30</v>
      </c>
      <c r="H541" s="16">
        <f>Tabla8[[#This Row],[Precio 2026]]/Tabla8[[#This Row],[HONORARIOS 2026]]</f>
        <v>8</v>
      </c>
      <c r="I541" s="16" t="s">
        <v>2399</v>
      </c>
      <c r="J541" s="16" t="s">
        <v>31</v>
      </c>
      <c r="K541" s="16"/>
      <c r="L541" s="16" t="s">
        <v>376</v>
      </c>
      <c r="M541" s="16" t="s">
        <v>376</v>
      </c>
      <c r="N541" s="16" t="s">
        <v>376</v>
      </c>
      <c r="O541" s="16" t="s">
        <v>1924</v>
      </c>
      <c r="P541" s="16" t="s">
        <v>1925</v>
      </c>
      <c r="Q541" s="16" t="s">
        <v>2058</v>
      </c>
      <c r="R541" s="16" t="s">
        <v>33</v>
      </c>
      <c r="S541" s="16" t="s">
        <v>2063</v>
      </c>
      <c r="T541" s="16" t="s">
        <v>74</v>
      </c>
      <c r="U541" s="16" t="s">
        <v>302</v>
      </c>
      <c r="V541" s="21">
        <v>12505519</v>
      </c>
      <c r="W541" s="21">
        <f>+V541*X541</f>
        <v>100044152</v>
      </c>
      <c r="X541" s="16">
        <v>8</v>
      </c>
      <c r="Y541" s="22">
        <v>80111619</v>
      </c>
      <c r="Z541"/>
      <c r="AA541"/>
    </row>
    <row r="542" spans="1:27" x14ac:dyDescent="0.2">
      <c r="A542" s="14">
        <v>545</v>
      </c>
      <c r="B542" s="15" t="s">
        <v>2064</v>
      </c>
      <c r="C542" s="16" t="s">
        <v>1873</v>
      </c>
      <c r="D542" s="16" t="s">
        <v>2065</v>
      </c>
      <c r="E542" s="16" t="s">
        <v>2066</v>
      </c>
      <c r="F542" s="17" t="s">
        <v>30</v>
      </c>
      <c r="G542" s="16" t="s">
        <v>30</v>
      </c>
      <c r="H542" s="16">
        <f>Tabla8[[#This Row],[Precio 2026]]/Tabla8[[#This Row],[HONORARIOS 2026]]</f>
        <v>8</v>
      </c>
      <c r="I542" s="16" t="s">
        <v>2399</v>
      </c>
      <c r="J542" s="16" t="s">
        <v>31</v>
      </c>
      <c r="K542" s="16"/>
      <c r="L542" s="16" t="s">
        <v>376</v>
      </c>
      <c r="M542" s="16" t="s">
        <v>376</v>
      </c>
      <c r="N542" s="16" t="s">
        <v>376</v>
      </c>
      <c r="O542" s="16" t="s">
        <v>1924</v>
      </c>
      <c r="P542" s="16" t="s">
        <v>1925</v>
      </c>
      <c r="Q542" s="16" t="s">
        <v>2058</v>
      </c>
      <c r="R542" s="16" t="s">
        <v>33</v>
      </c>
      <c r="S542" s="16" t="s">
        <v>2067</v>
      </c>
      <c r="T542" s="16" t="s">
        <v>50</v>
      </c>
      <c r="U542" s="16" t="s">
        <v>98</v>
      </c>
      <c r="V542" s="21">
        <v>3220810</v>
      </c>
      <c r="W542" s="21">
        <v>25766480</v>
      </c>
      <c r="X542" s="16">
        <v>8</v>
      </c>
      <c r="Y542" s="22">
        <v>80111619</v>
      </c>
      <c r="Z542"/>
      <c r="AA542"/>
    </row>
    <row r="543" spans="1:27" x14ac:dyDescent="0.2">
      <c r="A543" s="14">
        <v>546</v>
      </c>
      <c r="B543" s="15" t="s">
        <v>2068</v>
      </c>
      <c r="C543" s="16" t="s">
        <v>1873</v>
      </c>
      <c r="D543" s="16" t="s">
        <v>2069</v>
      </c>
      <c r="E543" s="16" t="s">
        <v>2070</v>
      </c>
      <c r="F543" s="17" t="s">
        <v>30</v>
      </c>
      <c r="G543" s="16" t="s">
        <v>30</v>
      </c>
      <c r="H543" s="16">
        <f>Tabla8[[#This Row],[Precio 2026]]/Tabla8[[#This Row],[HONORARIOS 2026]]</f>
        <v>8</v>
      </c>
      <c r="I543" s="16" t="s">
        <v>2399</v>
      </c>
      <c r="J543" s="16" t="s">
        <v>31</v>
      </c>
      <c r="K543" s="16"/>
      <c r="L543" s="16" t="s">
        <v>376</v>
      </c>
      <c r="M543" s="16" t="s">
        <v>376</v>
      </c>
      <c r="N543" s="16" t="s">
        <v>376</v>
      </c>
      <c r="O543" s="16" t="s">
        <v>1924</v>
      </c>
      <c r="P543" s="16" t="s">
        <v>1925</v>
      </c>
      <c r="Q543" s="16" t="s">
        <v>2058</v>
      </c>
      <c r="R543" s="16" t="s">
        <v>33</v>
      </c>
      <c r="S543" s="16" t="s">
        <v>2071</v>
      </c>
      <c r="T543" s="16" t="s">
        <v>44</v>
      </c>
      <c r="U543" s="16" t="s">
        <v>108</v>
      </c>
      <c r="V543" s="21">
        <v>6026736</v>
      </c>
      <c r="W543" s="21">
        <v>48213888</v>
      </c>
      <c r="X543" s="16">
        <v>8</v>
      </c>
      <c r="Y543" s="22">
        <v>80111619</v>
      </c>
      <c r="Z543"/>
      <c r="AA543"/>
    </row>
    <row r="544" spans="1:27" x14ac:dyDescent="0.2">
      <c r="A544" s="14">
        <v>547</v>
      </c>
      <c r="B544" s="15" t="s">
        <v>2072</v>
      </c>
      <c r="C544" s="16" t="s">
        <v>1873</v>
      </c>
      <c r="D544" s="16" t="s">
        <v>2073</v>
      </c>
      <c r="E544" s="16" t="s">
        <v>2074</v>
      </c>
      <c r="F544" s="17" t="s">
        <v>30</v>
      </c>
      <c r="G544" s="16" t="s">
        <v>30</v>
      </c>
      <c r="H544" s="16">
        <f>Tabla8[[#This Row],[Precio 2026]]/Tabla8[[#This Row],[HONORARIOS 2026]]</f>
        <v>8</v>
      </c>
      <c r="I544" s="16" t="s">
        <v>2399</v>
      </c>
      <c r="J544" s="16" t="s">
        <v>31</v>
      </c>
      <c r="K544" s="16"/>
      <c r="L544" s="16" t="s">
        <v>376</v>
      </c>
      <c r="M544" s="16" t="s">
        <v>376</v>
      </c>
      <c r="N544" s="16" t="s">
        <v>376</v>
      </c>
      <c r="O544" s="16" t="s">
        <v>1924</v>
      </c>
      <c r="P544" s="16" t="s">
        <v>1925</v>
      </c>
      <c r="Q544" s="16" t="s">
        <v>523</v>
      </c>
      <c r="R544" s="16" t="s">
        <v>33</v>
      </c>
      <c r="S544" s="16" t="s">
        <v>2075</v>
      </c>
      <c r="T544" s="16" t="s">
        <v>93</v>
      </c>
      <c r="U544" s="16" t="s">
        <v>98</v>
      </c>
      <c r="V544" s="21">
        <v>3220810</v>
      </c>
      <c r="W544" s="21">
        <v>25766480</v>
      </c>
      <c r="X544" s="16">
        <v>8</v>
      </c>
      <c r="Y544" s="22">
        <v>80111619</v>
      </c>
      <c r="Z544"/>
      <c r="AA544"/>
    </row>
    <row r="545" spans="1:27" x14ac:dyDescent="0.2">
      <c r="A545" s="14">
        <v>548</v>
      </c>
      <c r="B545" s="15" t="s">
        <v>2076</v>
      </c>
      <c r="C545" s="16" t="s">
        <v>1873</v>
      </c>
      <c r="D545" s="16" t="s">
        <v>2077</v>
      </c>
      <c r="E545" s="16" t="s">
        <v>2078</v>
      </c>
      <c r="F545" s="17" t="s">
        <v>30</v>
      </c>
      <c r="G545" s="16" t="s">
        <v>30</v>
      </c>
      <c r="H545" s="16">
        <f>Tabla8[[#This Row],[Precio 2026]]/Tabla8[[#This Row],[HONORARIOS 2026]]</f>
        <v>8</v>
      </c>
      <c r="I545" s="16" t="s">
        <v>2399</v>
      </c>
      <c r="J545" s="16" t="s">
        <v>31</v>
      </c>
      <c r="K545" s="16"/>
      <c r="L545" s="16" t="s">
        <v>376</v>
      </c>
      <c r="M545" s="16" t="s">
        <v>376</v>
      </c>
      <c r="N545" s="16" t="s">
        <v>376</v>
      </c>
      <c r="O545" s="16" t="s">
        <v>1879</v>
      </c>
      <c r="P545" s="16" t="s">
        <v>1880</v>
      </c>
      <c r="Q545" s="16" t="s">
        <v>121</v>
      </c>
      <c r="R545" s="16" t="s">
        <v>33</v>
      </c>
      <c r="S545" s="16" t="s">
        <v>2079</v>
      </c>
      <c r="T545" s="16" t="s">
        <v>74</v>
      </c>
      <c r="U545" s="16" t="s">
        <v>51</v>
      </c>
      <c r="V545" s="21">
        <v>10940248</v>
      </c>
      <c r="W545" s="21">
        <f>+V545*X545</f>
        <v>87521984</v>
      </c>
      <c r="X545" s="16">
        <v>8</v>
      </c>
      <c r="Y545" s="22">
        <v>80111607</v>
      </c>
      <c r="Z545"/>
      <c r="AA545"/>
    </row>
    <row r="546" spans="1:27" x14ac:dyDescent="0.2">
      <c r="A546" s="14">
        <v>549</v>
      </c>
      <c r="B546" s="15" t="s">
        <v>2080</v>
      </c>
      <c r="C546" s="16" t="s">
        <v>1873</v>
      </c>
      <c r="D546" s="16" t="s">
        <v>2081</v>
      </c>
      <c r="E546" s="16" t="s">
        <v>2082</v>
      </c>
      <c r="F546" s="17" t="s">
        <v>30</v>
      </c>
      <c r="G546" s="16" t="s">
        <v>30</v>
      </c>
      <c r="H546" s="16">
        <f>Tabla8[[#This Row],[Precio 2026]]/Tabla8[[#This Row],[HONORARIOS 2026]]</f>
        <v>8</v>
      </c>
      <c r="I546" s="16" t="s">
        <v>2399</v>
      </c>
      <c r="J546" s="16" t="s">
        <v>31</v>
      </c>
      <c r="K546" s="16"/>
      <c r="L546" s="16" t="s">
        <v>376</v>
      </c>
      <c r="M546" s="16" t="s">
        <v>376</v>
      </c>
      <c r="N546" s="16" t="s">
        <v>376</v>
      </c>
      <c r="O546" s="16" t="s">
        <v>1879</v>
      </c>
      <c r="P546" s="16" t="s">
        <v>1880</v>
      </c>
      <c r="Q546" s="16" t="s">
        <v>121</v>
      </c>
      <c r="R546" s="16" t="s">
        <v>33</v>
      </c>
      <c r="S546" s="16" t="s">
        <v>2083</v>
      </c>
      <c r="T546" s="16" t="s">
        <v>74</v>
      </c>
      <c r="U546" s="16" t="s">
        <v>87</v>
      </c>
      <c r="V546" s="21">
        <v>7358732</v>
      </c>
      <c r="W546" s="21">
        <v>58869856</v>
      </c>
      <c r="X546" s="16">
        <v>8</v>
      </c>
      <c r="Y546" s="22">
        <v>80111605</v>
      </c>
      <c r="Z546"/>
      <c r="AA546"/>
    </row>
    <row r="547" spans="1:27" x14ac:dyDescent="0.2">
      <c r="A547" s="14">
        <v>550</v>
      </c>
      <c r="B547" s="15" t="s">
        <v>2084</v>
      </c>
      <c r="C547" s="16" t="s">
        <v>1873</v>
      </c>
      <c r="D547" s="16" t="s">
        <v>2085</v>
      </c>
      <c r="E547" s="16" t="s">
        <v>2086</v>
      </c>
      <c r="F547" s="17" t="s">
        <v>30</v>
      </c>
      <c r="G547" s="16" t="s">
        <v>30</v>
      </c>
      <c r="H547" s="16">
        <f>Tabla8[[#This Row],[Precio 2026]]/Tabla8[[#This Row],[HONORARIOS 2026]]</f>
        <v>8</v>
      </c>
      <c r="I547" s="16" t="s">
        <v>2399</v>
      </c>
      <c r="J547" s="16" t="s">
        <v>31</v>
      </c>
      <c r="K547" s="16"/>
      <c r="L547" s="16" t="s">
        <v>376</v>
      </c>
      <c r="M547" s="16" t="s">
        <v>376</v>
      </c>
      <c r="N547" s="16" t="s">
        <v>376</v>
      </c>
      <c r="O547" s="16" t="s">
        <v>1924</v>
      </c>
      <c r="P547" s="16" t="s">
        <v>1925</v>
      </c>
      <c r="Q547" s="16" t="s">
        <v>121</v>
      </c>
      <c r="R547" s="16" t="s">
        <v>33</v>
      </c>
      <c r="S547" s="16" t="s">
        <v>2087</v>
      </c>
      <c r="T547" s="16" t="s">
        <v>74</v>
      </c>
      <c r="U547" s="16" t="s">
        <v>87</v>
      </c>
      <c r="V547" s="21">
        <v>7358732</v>
      </c>
      <c r="W547" s="21">
        <v>58869856</v>
      </c>
      <c r="X547" s="16">
        <v>8</v>
      </c>
      <c r="Y547" s="22">
        <v>80111605</v>
      </c>
      <c r="Z547"/>
      <c r="AA547"/>
    </row>
    <row r="548" spans="1:27" x14ac:dyDescent="0.2">
      <c r="A548" s="14">
        <v>551</v>
      </c>
      <c r="B548" s="15" t="s">
        <v>2088</v>
      </c>
      <c r="C548" s="16" t="s">
        <v>1873</v>
      </c>
      <c r="D548" s="16" t="s">
        <v>2089</v>
      </c>
      <c r="E548" s="16" t="s">
        <v>2090</v>
      </c>
      <c r="F548" s="17" t="s">
        <v>30</v>
      </c>
      <c r="G548" s="16" t="s">
        <v>30</v>
      </c>
      <c r="H548" s="16">
        <f>Tabla8[[#This Row],[Precio 2026]]/Tabla8[[#This Row],[HONORARIOS 2026]]</f>
        <v>8</v>
      </c>
      <c r="I548" s="16" t="s">
        <v>2399</v>
      </c>
      <c r="J548" s="16" t="s">
        <v>31</v>
      </c>
      <c r="K548" s="16"/>
      <c r="L548" s="16" t="s">
        <v>376</v>
      </c>
      <c r="M548" s="16" t="s">
        <v>376</v>
      </c>
      <c r="N548" s="16" t="s">
        <v>376</v>
      </c>
      <c r="O548" s="16" t="s">
        <v>1892</v>
      </c>
      <c r="P548" s="16" t="s">
        <v>1893</v>
      </c>
      <c r="Q548" s="16" t="s">
        <v>121</v>
      </c>
      <c r="R548" s="16" t="s">
        <v>33</v>
      </c>
      <c r="S548" s="16" t="s">
        <v>2091</v>
      </c>
      <c r="T548" s="16" t="s">
        <v>74</v>
      </c>
      <c r="U548" s="16" t="s">
        <v>1487</v>
      </c>
      <c r="V548" s="21">
        <v>3158270</v>
      </c>
      <c r="W548" s="21">
        <v>25266160</v>
      </c>
      <c r="X548" s="16">
        <v>8</v>
      </c>
      <c r="Y548" s="22">
        <v>80111601</v>
      </c>
      <c r="Z548"/>
      <c r="AA548"/>
    </row>
    <row r="549" spans="1:27" x14ac:dyDescent="0.2">
      <c r="A549" s="14">
        <v>552</v>
      </c>
      <c r="B549" s="15" t="s">
        <v>2092</v>
      </c>
      <c r="C549" s="16" t="s">
        <v>1873</v>
      </c>
      <c r="D549" s="16" t="s">
        <v>2093</v>
      </c>
      <c r="E549" s="16" t="s">
        <v>2094</v>
      </c>
      <c r="F549" s="17" t="s">
        <v>30</v>
      </c>
      <c r="G549" s="16" t="s">
        <v>30</v>
      </c>
      <c r="H549" s="16">
        <f>Tabla8[[#This Row],[Precio 2026]]/Tabla8[[#This Row],[HONORARIOS 2026]]</f>
        <v>8</v>
      </c>
      <c r="I549" s="16" t="s">
        <v>2399</v>
      </c>
      <c r="J549" s="16" t="s">
        <v>31</v>
      </c>
      <c r="K549" s="16"/>
      <c r="L549" s="16" t="s">
        <v>376</v>
      </c>
      <c r="M549" s="16" t="s">
        <v>376</v>
      </c>
      <c r="N549" s="16" t="s">
        <v>376</v>
      </c>
      <c r="O549" s="16" t="s">
        <v>1879</v>
      </c>
      <c r="P549" s="16" t="s">
        <v>1880</v>
      </c>
      <c r="Q549" s="16" t="s">
        <v>121</v>
      </c>
      <c r="R549" s="16" t="s">
        <v>33</v>
      </c>
      <c r="S549" s="16" t="s">
        <v>2095</v>
      </c>
      <c r="T549" s="16" t="s">
        <v>74</v>
      </c>
      <c r="U549" s="16" t="s">
        <v>113</v>
      </c>
      <c r="V549" s="21">
        <v>7970140</v>
      </c>
      <c r="W549" s="21">
        <v>63761120</v>
      </c>
      <c r="X549" s="16">
        <v>8</v>
      </c>
      <c r="Y549" s="22">
        <v>80111607</v>
      </c>
      <c r="Z549"/>
      <c r="AA549"/>
    </row>
    <row r="550" spans="1:27" x14ac:dyDescent="0.2">
      <c r="A550" s="14">
        <v>553</v>
      </c>
      <c r="B550" s="15" t="s">
        <v>2096</v>
      </c>
      <c r="C550" s="16" t="s">
        <v>1873</v>
      </c>
      <c r="D550" s="16" t="s">
        <v>2097</v>
      </c>
      <c r="E550" s="16" t="s">
        <v>2098</v>
      </c>
      <c r="F550" s="17" t="s">
        <v>30</v>
      </c>
      <c r="G550" s="16" t="s">
        <v>30</v>
      </c>
      <c r="H550" s="16">
        <f>Tabla8[[#This Row],[Precio 2026]]/Tabla8[[#This Row],[HONORARIOS 2026]]</f>
        <v>8</v>
      </c>
      <c r="I550" s="16" t="s">
        <v>2399</v>
      </c>
      <c r="J550" s="16" t="s">
        <v>31</v>
      </c>
      <c r="K550" s="16"/>
      <c r="L550" s="16" t="s">
        <v>376</v>
      </c>
      <c r="M550" s="16" t="s">
        <v>376</v>
      </c>
      <c r="N550" s="16" t="s">
        <v>376</v>
      </c>
      <c r="O550" s="16" t="s">
        <v>1879</v>
      </c>
      <c r="P550" s="16" t="s">
        <v>1880</v>
      </c>
      <c r="Q550" s="16" t="s">
        <v>121</v>
      </c>
      <c r="R550" s="16" t="s">
        <v>33</v>
      </c>
      <c r="S550" s="16" t="s">
        <v>2099</v>
      </c>
      <c r="T550" s="16" t="s">
        <v>74</v>
      </c>
      <c r="U550" s="16" t="s">
        <v>51</v>
      </c>
      <c r="V550" s="21">
        <v>10940248</v>
      </c>
      <c r="W550" s="21">
        <f>+V550*X550</f>
        <v>87521984</v>
      </c>
      <c r="X550" s="16">
        <v>8</v>
      </c>
      <c r="Y550" s="22">
        <v>80111607</v>
      </c>
      <c r="Z550"/>
      <c r="AA550"/>
    </row>
    <row r="551" spans="1:27" x14ac:dyDescent="0.2">
      <c r="A551" s="14">
        <v>554</v>
      </c>
      <c r="B551" s="15" t="s">
        <v>2100</v>
      </c>
      <c r="C551" s="16" t="s">
        <v>1873</v>
      </c>
      <c r="D551" s="16" t="s">
        <v>2101</v>
      </c>
      <c r="E551" s="16" t="s">
        <v>2102</v>
      </c>
      <c r="F551" s="17" t="s">
        <v>30</v>
      </c>
      <c r="G551" s="16" t="s">
        <v>30</v>
      </c>
      <c r="H551" s="16">
        <f>Tabla8[[#This Row],[Precio 2026]]/Tabla8[[#This Row],[HONORARIOS 2026]]</f>
        <v>8</v>
      </c>
      <c r="I551" s="16" t="s">
        <v>2399</v>
      </c>
      <c r="J551" s="16" t="s">
        <v>31</v>
      </c>
      <c r="K551" s="16"/>
      <c r="L551" s="16"/>
      <c r="M551" s="16"/>
      <c r="N551" s="16"/>
      <c r="O551" s="16" t="s">
        <v>1924</v>
      </c>
      <c r="P551" s="16" t="s">
        <v>1925</v>
      </c>
      <c r="Q551" s="16" t="s">
        <v>121</v>
      </c>
      <c r="R551" s="16" t="s">
        <v>33</v>
      </c>
      <c r="S551" s="16" t="s">
        <v>2103</v>
      </c>
      <c r="T551" s="16" t="s">
        <v>74</v>
      </c>
      <c r="U551" s="16" t="s">
        <v>51</v>
      </c>
      <c r="V551" s="21">
        <v>10940248</v>
      </c>
      <c r="W551" s="21">
        <v>87521984</v>
      </c>
      <c r="X551" s="16">
        <v>8</v>
      </c>
      <c r="Y551" s="22">
        <v>80111614</v>
      </c>
      <c r="Z551"/>
      <c r="AA551"/>
    </row>
    <row r="552" spans="1:27" x14ac:dyDescent="0.2">
      <c r="A552" s="14">
        <v>555</v>
      </c>
      <c r="B552" s="15" t="s">
        <v>2104</v>
      </c>
      <c r="C552" s="16" t="s">
        <v>1873</v>
      </c>
      <c r="D552" s="16" t="s">
        <v>2105</v>
      </c>
      <c r="E552" s="16" t="s">
        <v>2098</v>
      </c>
      <c r="F552" s="17" t="s">
        <v>30</v>
      </c>
      <c r="G552" s="16" t="s">
        <v>30</v>
      </c>
      <c r="H552" s="16">
        <f>Tabla8[[#This Row],[Precio 2026]]/Tabla8[[#This Row],[HONORARIOS 2026]]</f>
        <v>8</v>
      </c>
      <c r="I552" s="16" t="s">
        <v>2399</v>
      </c>
      <c r="J552" s="16" t="s">
        <v>31</v>
      </c>
      <c r="K552" s="16"/>
      <c r="L552" s="16" t="s">
        <v>376</v>
      </c>
      <c r="M552" s="16" t="s">
        <v>376</v>
      </c>
      <c r="N552" s="16" t="s">
        <v>376</v>
      </c>
      <c r="O552" s="16" t="s">
        <v>1879</v>
      </c>
      <c r="P552" s="16" t="s">
        <v>1880</v>
      </c>
      <c r="Q552" s="16" t="s">
        <v>121</v>
      </c>
      <c r="R552" s="16" t="s">
        <v>33</v>
      </c>
      <c r="S552" s="16" t="s">
        <v>2106</v>
      </c>
      <c r="T552" s="16" t="s">
        <v>74</v>
      </c>
      <c r="U552" s="16" t="s">
        <v>51</v>
      </c>
      <c r="V552" s="21">
        <v>10940248</v>
      </c>
      <c r="W552" s="21">
        <v>87521984</v>
      </c>
      <c r="X552" s="16">
        <v>8</v>
      </c>
      <c r="Y552" s="22">
        <v>80111607</v>
      </c>
      <c r="Z552"/>
      <c r="AA552"/>
    </row>
    <row r="553" spans="1:27" x14ac:dyDescent="0.2">
      <c r="A553" s="14">
        <v>556</v>
      </c>
      <c r="B553" s="15" t="s">
        <v>2107</v>
      </c>
      <c r="C553" s="16" t="s">
        <v>1873</v>
      </c>
      <c r="D553" s="16" t="s">
        <v>2108</v>
      </c>
      <c r="E553" s="16" t="s">
        <v>2109</v>
      </c>
      <c r="F553" s="17" t="s">
        <v>30</v>
      </c>
      <c r="G553" s="16" t="s">
        <v>30</v>
      </c>
      <c r="H553" s="16">
        <f>Tabla8[[#This Row],[Precio 2026]]/Tabla8[[#This Row],[HONORARIOS 2026]]</f>
        <v>8</v>
      </c>
      <c r="I553" s="16" t="s">
        <v>2399</v>
      </c>
      <c r="J553" s="16" t="s">
        <v>31</v>
      </c>
      <c r="K553" s="16"/>
      <c r="L553" s="16" t="s">
        <v>376</v>
      </c>
      <c r="M553" s="16" t="s">
        <v>376</v>
      </c>
      <c r="N553" s="16" t="s">
        <v>376</v>
      </c>
      <c r="O553" s="16" t="s">
        <v>1879</v>
      </c>
      <c r="P553" s="16" t="s">
        <v>1880</v>
      </c>
      <c r="Q553" s="16" t="s">
        <v>121</v>
      </c>
      <c r="R553" s="16" t="s">
        <v>33</v>
      </c>
      <c r="S553" s="16" t="s">
        <v>2110</v>
      </c>
      <c r="T553" s="16" t="s">
        <v>74</v>
      </c>
      <c r="U553" s="16" t="s">
        <v>302</v>
      </c>
      <c r="V553" s="21">
        <v>12505519</v>
      </c>
      <c r="W553" s="21">
        <v>100044152</v>
      </c>
      <c r="X553" s="16">
        <v>8</v>
      </c>
      <c r="Y553" s="22">
        <v>80111607</v>
      </c>
      <c r="Z553"/>
      <c r="AA553"/>
    </row>
    <row r="554" spans="1:27" x14ac:dyDescent="0.2">
      <c r="A554" s="14">
        <v>557</v>
      </c>
      <c r="B554" s="15" t="s">
        <v>2111</v>
      </c>
      <c r="C554" s="16" t="s">
        <v>1873</v>
      </c>
      <c r="D554" s="16" t="s">
        <v>2112</v>
      </c>
      <c r="E554" s="16" t="s">
        <v>2113</v>
      </c>
      <c r="F554" s="17" t="s">
        <v>30</v>
      </c>
      <c r="G554" s="16" t="s">
        <v>30</v>
      </c>
      <c r="H554" s="16">
        <f>Tabla8[[#This Row],[Precio 2026]]/Tabla8[[#This Row],[HONORARIOS 2026]]</f>
        <v>8</v>
      </c>
      <c r="I554" s="16" t="s">
        <v>2399</v>
      </c>
      <c r="J554" s="16" t="s">
        <v>31</v>
      </c>
      <c r="K554" s="16"/>
      <c r="L554" s="16" t="s">
        <v>376</v>
      </c>
      <c r="M554" s="16" t="s">
        <v>376</v>
      </c>
      <c r="N554" s="16" t="s">
        <v>376</v>
      </c>
      <c r="O554" s="16" t="s">
        <v>1879</v>
      </c>
      <c r="P554" s="16" t="s">
        <v>1880</v>
      </c>
      <c r="Q554" s="16" t="s">
        <v>121</v>
      </c>
      <c r="R554" s="16" t="s">
        <v>33</v>
      </c>
      <c r="S554" s="16" t="s">
        <v>2114</v>
      </c>
      <c r="T554" s="16" t="s">
        <v>74</v>
      </c>
      <c r="U554" s="16" t="s">
        <v>273</v>
      </c>
      <c r="V554" s="21">
        <v>6026736</v>
      </c>
      <c r="W554" s="21">
        <v>48213888</v>
      </c>
      <c r="X554" s="16">
        <v>8</v>
      </c>
      <c r="Y554" s="22">
        <v>80111607</v>
      </c>
      <c r="Z554"/>
      <c r="AA554"/>
    </row>
    <row r="555" spans="1:27" x14ac:dyDescent="0.2">
      <c r="A555" s="14">
        <v>558</v>
      </c>
      <c r="B555" s="15" t="s">
        <v>2116</v>
      </c>
      <c r="C555" s="16" t="s">
        <v>1873</v>
      </c>
      <c r="D555" s="16" t="s">
        <v>2117</v>
      </c>
      <c r="E555" s="16" t="s">
        <v>2118</v>
      </c>
      <c r="F555" s="17" t="s">
        <v>30</v>
      </c>
      <c r="G555" s="16" t="s">
        <v>30</v>
      </c>
      <c r="H555" s="16">
        <f>Tabla8[[#This Row],[Precio 2026]]/Tabla8[[#This Row],[HONORARIOS 2026]]</f>
        <v>8</v>
      </c>
      <c r="I555" s="16" t="s">
        <v>2399</v>
      </c>
      <c r="J555" s="16" t="s">
        <v>31</v>
      </c>
      <c r="K555" s="16"/>
      <c r="L555" s="16"/>
      <c r="M555" s="16"/>
      <c r="N555" s="16"/>
      <c r="O555" s="16" t="s">
        <v>1924</v>
      </c>
      <c r="P555" s="16" t="s">
        <v>1925</v>
      </c>
      <c r="Q555" s="16" t="s">
        <v>121</v>
      </c>
      <c r="R555" s="16" t="s">
        <v>33</v>
      </c>
      <c r="S555" s="16" t="s">
        <v>2119</v>
      </c>
      <c r="T555" s="16" t="s">
        <v>74</v>
      </c>
      <c r="U555" s="16" t="s">
        <v>367</v>
      </c>
      <c r="V555" s="21">
        <v>7358732</v>
      </c>
      <c r="W555" s="21">
        <v>58869856</v>
      </c>
      <c r="X555" s="16">
        <v>8</v>
      </c>
      <c r="Y555" s="22">
        <v>80111601</v>
      </c>
      <c r="Z555"/>
      <c r="AA555"/>
    </row>
    <row r="556" spans="1:27" x14ac:dyDescent="0.2">
      <c r="A556" s="14">
        <v>559</v>
      </c>
      <c r="B556" s="15" t="s">
        <v>2121</v>
      </c>
      <c r="C556" s="16" t="s">
        <v>1873</v>
      </c>
      <c r="D556" s="16" t="s">
        <v>2122</v>
      </c>
      <c r="E556" s="16" t="s">
        <v>120</v>
      </c>
      <c r="F556" s="17" t="s">
        <v>30</v>
      </c>
      <c r="G556" s="16" t="s">
        <v>30</v>
      </c>
      <c r="H556" s="16">
        <f>Tabla8[[#This Row],[Precio 2026]]/Tabla8[[#This Row],[HONORARIOS 2026]]</f>
        <v>8</v>
      </c>
      <c r="I556" s="16" t="s">
        <v>2399</v>
      </c>
      <c r="J556" s="16" t="s">
        <v>31</v>
      </c>
      <c r="K556" s="16"/>
      <c r="L556" s="16"/>
      <c r="M556" s="16"/>
      <c r="N556" s="16"/>
      <c r="O556" s="16" t="s">
        <v>1879</v>
      </c>
      <c r="P556" s="16" t="s">
        <v>1880</v>
      </c>
      <c r="Q556" s="16" t="s">
        <v>121</v>
      </c>
      <c r="R556" s="16" t="s">
        <v>33</v>
      </c>
      <c r="S556" s="16" t="s">
        <v>2123</v>
      </c>
      <c r="T556" s="16" t="s">
        <v>74</v>
      </c>
      <c r="U556" s="16" t="s">
        <v>51</v>
      </c>
      <c r="V556" s="21">
        <v>10940248</v>
      </c>
      <c r="W556" s="21">
        <v>87521984</v>
      </c>
      <c r="X556" s="16">
        <v>8</v>
      </c>
      <c r="Y556" s="22">
        <v>80111607</v>
      </c>
      <c r="Z556"/>
      <c r="AA556"/>
    </row>
    <row r="557" spans="1:27" x14ac:dyDescent="0.2">
      <c r="A557" s="14">
        <v>560</v>
      </c>
      <c r="B557" s="15" t="s">
        <v>2124</v>
      </c>
      <c r="C557" s="16" t="s">
        <v>1873</v>
      </c>
      <c r="D557" s="16" t="s">
        <v>2125</v>
      </c>
      <c r="E557" s="16" t="s">
        <v>2126</v>
      </c>
      <c r="F557" s="17" t="s">
        <v>30</v>
      </c>
      <c r="G557" s="16" t="s">
        <v>30</v>
      </c>
      <c r="H557" s="16">
        <f>Tabla8[[#This Row],[Precio 2026]]/Tabla8[[#This Row],[HONORARIOS 2026]]</f>
        <v>8</v>
      </c>
      <c r="I557" s="16" t="s">
        <v>2399</v>
      </c>
      <c r="J557" s="16" t="s">
        <v>31</v>
      </c>
      <c r="K557" s="16"/>
      <c r="L557" s="16"/>
      <c r="M557" s="16"/>
      <c r="N557" s="16"/>
      <c r="O557" s="16" t="s">
        <v>1879</v>
      </c>
      <c r="P557" s="16" t="s">
        <v>1880</v>
      </c>
      <c r="Q557" s="16" t="s">
        <v>121</v>
      </c>
      <c r="R557" s="16" t="s">
        <v>33</v>
      </c>
      <c r="S557" s="16" t="s">
        <v>2127</v>
      </c>
      <c r="T557" s="16" t="s">
        <v>74</v>
      </c>
      <c r="U557" s="16" t="s">
        <v>75</v>
      </c>
      <c r="V557" s="21">
        <v>5207886</v>
      </c>
      <c r="W557" s="21">
        <v>41663088</v>
      </c>
      <c r="X557" s="16">
        <v>8</v>
      </c>
      <c r="Y557" s="22">
        <v>80111607</v>
      </c>
      <c r="Z557"/>
      <c r="AA557"/>
    </row>
    <row r="558" spans="1:27" x14ac:dyDescent="0.2">
      <c r="A558" s="14">
        <v>561</v>
      </c>
      <c r="B558" s="15" t="s">
        <v>2129</v>
      </c>
      <c r="C558" s="16" t="s">
        <v>1873</v>
      </c>
      <c r="D558" s="16" t="s">
        <v>2130</v>
      </c>
      <c r="E558" s="16" t="s">
        <v>2131</v>
      </c>
      <c r="F558" s="17" t="s">
        <v>30</v>
      </c>
      <c r="G558" s="16" t="s">
        <v>30</v>
      </c>
      <c r="H558" s="16">
        <f>Tabla8[[#This Row],[Precio 2026]]/Tabla8[[#This Row],[HONORARIOS 2026]]</f>
        <v>8</v>
      </c>
      <c r="I558" s="16" t="s">
        <v>2399</v>
      </c>
      <c r="J558" s="16" t="s">
        <v>31</v>
      </c>
      <c r="K558" s="16"/>
      <c r="L558" s="16" t="s">
        <v>376</v>
      </c>
      <c r="M558" s="16" t="s">
        <v>376</v>
      </c>
      <c r="N558" s="16" t="s">
        <v>376</v>
      </c>
      <c r="O558" s="16" t="s">
        <v>1924</v>
      </c>
      <c r="P558" s="16" t="s">
        <v>1925</v>
      </c>
      <c r="Q558" s="16" t="s">
        <v>121</v>
      </c>
      <c r="R558" s="16" t="s">
        <v>33</v>
      </c>
      <c r="S558" s="16" t="s">
        <v>2132</v>
      </c>
      <c r="T558" s="16" t="s">
        <v>74</v>
      </c>
      <c r="U558" s="16" t="s">
        <v>1147</v>
      </c>
      <c r="V558" s="21">
        <v>3482842</v>
      </c>
      <c r="W558" s="21">
        <v>27862736</v>
      </c>
      <c r="X558" s="16">
        <v>8</v>
      </c>
      <c r="Y558" s="22">
        <v>80111601</v>
      </c>
      <c r="Z558"/>
      <c r="AA558"/>
    </row>
    <row r="559" spans="1:27" x14ac:dyDescent="0.2">
      <c r="A559" s="14">
        <v>562</v>
      </c>
      <c r="B559" s="15" t="s">
        <v>2133</v>
      </c>
      <c r="C559" s="16" t="s">
        <v>1873</v>
      </c>
      <c r="D559" s="16" t="s">
        <v>2134</v>
      </c>
      <c r="E559" s="16" t="s">
        <v>2135</v>
      </c>
      <c r="F559" s="17" t="s">
        <v>30</v>
      </c>
      <c r="G559" s="16" t="s">
        <v>30</v>
      </c>
      <c r="H559" s="16">
        <f>Tabla8[[#This Row],[Precio 2026]]/Tabla8[[#This Row],[HONORARIOS 2026]]</f>
        <v>8</v>
      </c>
      <c r="I559" s="16" t="s">
        <v>2399</v>
      </c>
      <c r="J559" s="16" t="s">
        <v>31</v>
      </c>
      <c r="K559" s="16"/>
      <c r="L559" s="16" t="s">
        <v>376</v>
      </c>
      <c r="M559" s="16" t="s">
        <v>376</v>
      </c>
      <c r="N559" s="16" t="s">
        <v>376</v>
      </c>
      <c r="O559" s="16" t="s">
        <v>1924</v>
      </c>
      <c r="P559" s="16" t="s">
        <v>1925</v>
      </c>
      <c r="Q559" s="16" t="s">
        <v>121</v>
      </c>
      <c r="R559" s="16" t="s">
        <v>33</v>
      </c>
      <c r="S559" s="16" t="s">
        <v>2136</v>
      </c>
      <c r="T559" s="16" t="s">
        <v>74</v>
      </c>
      <c r="U559" s="16" t="s">
        <v>75</v>
      </c>
      <c r="V559" s="21">
        <v>5207886</v>
      </c>
      <c r="W559" s="21">
        <v>41663088</v>
      </c>
      <c r="X559" s="16">
        <v>8</v>
      </c>
      <c r="Y559" s="22">
        <v>80111601</v>
      </c>
      <c r="Z559"/>
      <c r="AA559"/>
    </row>
    <row r="560" spans="1:27" x14ac:dyDescent="0.2">
      <c r="A560" s="14">
        <v>563</v>
      </c>
      <c r="B560" s="15" t="s">
        <v>2137</v>
      </c>
      <c r="C560" s="16" t="s">
        <v>1873</v>
      </c>
      <c r="D560" s="16" t="s">
        <v>2138</v>
      </c>
      <c r="E560" s="16" t="s">
        <v>2139</v>
      </c>
      <c r="F560" s="17" t="s">
        <v>30</v>
      </c>
      <c r="G560" s="16" t="s">
        <v>30</v>
      </c>
      <c r="H560" s="16">
        <f>Tabla8[[#This Row],[Precio 2026]]/Tabla8[[#This Row],[HONORARIOS 2026]]</f>
        <v>8</v>
      </c>
      <c r="I560" s="16" t="s">
        <v>2399</v>
      </c>
      <c r="J560" s="16" t="s">
        <v>31</v>
      </c>
      <c r="K560" s="16"/>
      <c r="L560" s="16" t="s">
        <v>376</v>
      </c>
      <c r="M560" s="16" t="s">
        <v>376</v>
      </c>
      <c r="N560" s="16" t="s">
        <v>376</v>
      </c>
      <c r="O560" s="16" t="s">
        <v>1924</v>
      </c>
      <c r="P560" s="16" t="s">
        <v>1925</v>
      </c>
      <c r="Q560" s="16" t="s">
        <v>121</v>
      </c>
      <c r="R560" s="16" t="s">
        <v>33</v>
      </c>
      <c r="S560" s="16" t="s">
        <v>2140</v>
      </c>
      <c r="T560" s="16" t="s">
        <v>74</v>
      </c>
      <c r="U560" s="16" t="s">
        <v>1147</v>
      </c>
      <c r="V560" s="21">
        <v>3482842</v>
      </c>
      <c r="W560" s="21">
        <v>27862736</v>
      </c>
      <c r="X560" s="16">
        <v>8</v>
      </c>
      <c r="Y560" s="22">
        <v>80111607</v>
      </c>
      <c r="Z560"/>
      <c r="AA560"/>
    </row>
    <row r="561" spans="1:27" x14ac:dyDescent="0.2">
      <c r="A561" s="14">
        <v>564</v>
      </c>
      <c r="B561" s="15" t="s">
        <v>2141</v>
      </c>
      <c r="C561" s="16" t="s">
        <v>1873</v>
      </c>
      <c r="D561" s="16" t="s">
        <v>2142</v>
      </c>
      <c r="E561" s="16" t="s">
        <v>2143</v>
      </c>
      <c r="F561" s="17" t="s">
        <v>30</v>
      </c>
      <c r="G561" s="16" t="s">
        <v>30</v>
      </c>
      <c r="H561" s="16">
        <f>Tabla8[[#This Row],[Precio 2026]]/Tabla8[[#This Row],[HONORARIOS 2026]]</f>
        <v>8</v>
      </c>
      <c r="I561" s="16" t="s">
        <v>2399</v>
      </c>
      <c r="J561" s="16" t="s">
        <v>31</v>
      </c>
      <c r="K561" s="16"/>
      <c r="L561" s="16"/>
      <c r="M561" s="16"/>
      <c r="N561" s="16"/>
      <c r="O561" s="16" t="s">
        <v>1879</v>
      </c>
      <c r="P561" s="16" t="s">
        <v>1880</v>
      </c>
      <c r="Q561" s="16" t="s">
        <v>523</v>
      </c>
      <c r="R561" s="16" t="s">
        <v>33</v>
      </c>
      <c r="S561" s="16" t="s">
        <v>2144</v>
      </c>
      <c r="T561" s="16" t="s">
        <v>50</v>
      </c>
      <c r="U561" s="16" t="s">
        <v>52</v>
      </c>
      <c r="V561" s="21">
        <v>9127448</v>
      </c>
      <c r="W561" s="21">
        <v>73019584</v>
      </c>
      <c r="X561" s="16">
        <v>8</v>
      </c>
      <c r="Y561" s="22">
        <v>80111607</v>
      </c>
      <c r="Z561"/>
      <c r="AA561"/>
    </row>
    <row r="562" spans="1:27" x14ac:dyDescent="0.2">
      <c r="A562" s="14">
        <v>565</v>
      </c>
      <c r="B562" s="15" t="s">
        <v>2145</v>
      </c>
      <c r="C562" s="16" t="s">
        <v>1873</v>
      </c>
      <c r="D562" s="16" t="s">
        <v>2146</v>
      </c>
      <c r="E562" s="16" t="s">
        <v>2147</v>
      </c>
      <c r="F562" s="17" t="s">
        <v>30</v>
      </c>
      <c r="G562" s="16" t="s">
        <v>30</v>
      </c>
      <c r="H562" s="16">
        <f>Tabla8[[#This Row],[Precio 2026]]/Tabla8[[#This Row],[HONORARIOS 2026]]</f>
        <v>8</v>
      </c>
      <c r="I562" s="16" t="s">
        <v>2399</v>
      </c>
      <c r="J562" s="16" t="s">
        <v>31</v>
      </c>
      <c r="K562" s="16"/>
      <c r="L562" s="16" t="s">
        <v>376</v>
      </c>
      <c r="M562" s="16" t="s">
        <v>376</v>
      </c>
      <c r="N562" s="16" t="s">
        <v>376</v>
      </c>
      <c r="O562" s="16" t="s">
        <v>1892</v>
      </c>
      <c r="P562" s="16" t="s">
        <v>1893</v>
      </c>
      <c r="Q562" s="16" t="s">
        <v>425</v>
      </c>
      <c r="R562" s="16" t="s">
        <v>33</v>
      </c>
      <c r="S562" s="16" t="s">
        <v>2148</v>
      </c>
      <c r="T562" s="16" t="s">
        <v>93</v>
      </c>
      <c r="U562" s="16" t="s">
        <v>2149</v>
      </c>
      <c r="V562" s="21">
        <v>2696746</v>
      </c>
      <c r="W562" s="21">
        <f>Tabla8[[#This Row],[HONORARIOS 2026]]*Tabla8[[#This Row],[Plazo 2026]]</f>
        <v>21573968</v>
      </c>
      <c r="X562" s="16">
        <v>8</v>
      </c>
      <c r="Y562" s="22">
        <v>80111601</v>
      </c>
      <c r="Z562"/>
      <c r="AA562"/>
    </row>
    <row r="563" spans="1:27" x14ac:dyDescent="0.2">
      <c r="A563" s="14">
        <v>566</v>
      </c>
      <c r="B563" s="15" t="s">
        <v>2150</v>
      </c>
      <c r="C563" s="16" t="s">
        <v>1873</v>
      </c>
      <c r="D563" s="16" t="s">
        <v>2151</v>
      </c>
      <c r="E563" s="16" t="s">
        <v>2152</v>
      </c>
      <c r="F563" s="17" t="s">
        <v>30</v>
      </c>
      <c r="G563" s="16" t="s">
        <v>30</v>
      </c>
      <c r="H563" s="16">
        <f>Tabla8[[#This Row],[Precio 2026]]/Tabla8[[#This Row],[HONORARIOS 2026]]</f>
        <v>8</v>
      </c>
      <c r="I563" s="16" t="s">
        <v>2399</v>
      </c>
      <c r="J563" s="16" t="s">
        <v>31</v>
      </c>
      <c r="K563" s="16"/>
      <c r="L563" s="16" t="s">
        <v>376</v>
      </c>
      <c r="M563" s="16" t="s">
        <v>376</v>
      </c>
      <c r="N563" s="16" t="s">
        <v>376</v>
      </c>
      <c r="O563" s="16" t="s">
        <v>1892</v>
      </c>
      <c r="P563" s="16" t="s">
        <v>1893</v>
      </c>
      <c r="Q563" s="16" t="s">
        <v>425</v>
      </c>
      <c r="R563" s="16" t="s">
        <v>33</v>
      </c>
      <c r="S563" s="16" t="s">
        <v>2153</v>
      </c>
      <c r="T563" s="16" t="s">
        <v>74</v>
      </c>
      <c r="U563" s="16" t="s">
        <v>180</v>
      </c>
      <c r="V563" s="21">
        <v>3158270</v>
      </c>
      <c r="W563" s="21">
        <v>25266160</v>
      </c>
      <c r="X563" s="16">
        <v>8</v>
      </c>
      <c r="Y563" s="22">
        <v>80111601</v>
      </c>
      <c r="Z563"/>
      <c r="AA563"/>
    </row>
    <row r="564" spans="1:27" x14ac:dyDescent="0.2">
      <c r="A564" s="14">
        <v>567</v>
      </c>
      <c r="B564" s="15" t="s">
        <v>2154</v>
      </c>
      <c r="C564" s="16" t="s">
        <v>1873</v>
      </c>
      <c r="D564" s="16" t="s">
        <v>2155</v>
      </c>
      <c r="E564" s="16" t="s">
        <v>2156</v>
      </c>
      <c r="F564" s="17" t="s">
        <v>30</v>
      </c>
      <c r="G564" s="16" t="s">
        <v>30</v>
      </c>
      <c r="H564" s="16">
        <f>Tabla8[[#This Row],[Precio 2026]]/Tabla8[[#This Row],[HONORARIOS 2026]]</f>
        <v>8</v>
      </c>
      <c r="I564" s="16" t="s">
        <v>2399</v>
      </c>
      <c r="J564" s="16" t="s">
        <v>31</v>
      </c>
      <c r="K564" s="16"/>
      <c r="L564" s="16" t="s">
        <v>376</v>
      </c>
      <c r="M564" s="16" t="s">
        <v>376</v>
      </c>
      <c r="N564" s="16" t="s">
        <v>376</v>
      </c>
      <c r="O564" s="16" t="s">
        <v>1924</v>
      </c>
      <c r="P564" s="16" t="s">
        <v>1925</v>
      </c>
      <c r="Q564" s="16" t="s">
        <v>144</v>
      </c>
      <c r="R564" s="16" t="s">
        <v>33</v>
      </c>
      <c r="S564" s="16" t="s">
        <v>2157</v>
      </c>
      <c r="T564" s="16" t="s">
        <v>74</v>
      </c>
      <c r="U564" s="16" t="s">
        <v>519</v>
      </c>
      <c r="V564" s="21">
        <v>3864972</v>
      </c>
      <c r="W564" s="21">
        <v>30919776</v>
      </c>
      <c r="X564" s="16">
        <v>8</v>
      </c>
      <c r="Y564" s="22">
        <v>80111601</v>
      </c>
      <c r="Z564"/>
      <c r="AA564"/>
    </row>
    <row r="565" spans="1:27" x14ac:dyDescent="0.2">
      <c r="A565" s="14">
        <v>568</v>
      </c>
      <c r="B565" s="15" t="s">
        <v>2158</v>
      </c>
      <c r="C565" s="16" t="s">
        <v>1873</v>
      </c>
      <c r="D565" s="16" t="s">
        <v>2159</v>
      </c>
      <c r="E565" s="16" t="s">
        <v>2160</v>
      </c>
      <c r="F565" s="17" t="s">
        <v>30</v>
      </c>
      <c r="G565" s="16" t="s">
        <v>30</v>
      </c>
      <c r="H565" s="16">
        <f>Tabla8[[#This Row],[Precio 2026]]/Tabla8[[#This Row],[HONORARIOS 2026]]</f>
        <v>8</v>
      </c>
      <c r="I565" s="16" t="s">
        <v>2399</v>
      </c>
      <c r="J565" s="16" t="s">
        <v>31</v>
      </c>
      <c r="K565" s="16"/>
      <c r="L565" s="16" t="s">
        <v>376</v>
      </c>
      <c r="M565" s="16" t="s">
        <v>376</v>
      </c>
      <c r="N565" s="16" t="s">
        <v>376</v>
      </c>
      <c r="O565" s="16" t="s">
        <v>1924</v>
      </c>
      <c r="P565" s="16" t="s">
        <v>1925</v>
      </c>
      <c r="Q565" s="16" t="s">
        <v>144</v>
      </c>
      <c r="R565" s="16" t="s">
        <v>33</v>
      </c>
      <c r="S565" s="16" t="s">
        <v>2161</v>
      </c>
      <c r="T565" s="16" t="s">
        <v>44</v>
      </c>
      <c r="U565" s="16" t="s">
        <v>307</v>
      </c>
      <c r="V565" s="21">
        <v>3482842</v>
      </c>
      <c r="W565" s="21">
        <v>27862736</v>
      </c>
      <c r="X565" s="16">
        <v>8</v>
      </c>
      <c r="Y565" s="22">
        <v>80111601</v>
      </c>
      <c r="Z565"/>
      <c r="AA565"/>
    </row>
    <row r="566" spans="1:27" x14ac:dyDescent="0.2">
      <c r="A566" s="14">
        <v>569</v>
      </c>
      <c r="B566" s="15" t="s">
        <v>2162</v>
      </c>
      <c r="C566" s="16" t="s">
        <v>1873</v>
      </c>
      <c r="D566" s="16" t="s">
        <v>2163</v>
      </c>
      <c r="E566" s="16" t="s">
        <v>2164</v>
      </c>
      <c r="F566" s="17" t="s">
        <v>30</v>
      </c>
      <c r="G566" s="16" t="s">
        <v>30</v>
      </c>
      <c r="H566" s="16">
        <f>Tabla8[[#This Row],[Precio 2026]]/Tabla8[[#This Row],[HONORARIOS 2026]]</f>
        <v>8</v>
      </c>
      <c r="I566" s="16" t="s">
        <v>2399</v>
      </c>
      <c r="J566" s="16" t="s">
        <v>31</v>
      </c>
      <c r="K566" s="16"/>
      <c r="L566" s="16" t="s">
        <v>376</v>
      </c>
      <c r="M566" s="16" t="s">
        <v>376</v>
      </c>
      <c r="N566" s="16" t="s">
        <v>376</v>
      </c>
      <c r="O566" s="16" t="s">
        <v>1879</v>
      </c>
      <c r="P566" s="16" t="s">
        <v>1880</v>
      </c>
      <c r="Q566" s="16" t="s">
        <v>144</v>
      </c>
      <c r="R566" s="16" t="s">
        <v>33</v>
      </c>
      <c r="S566" s="16" t="s">
        <v>2165</v>
      </c>
      <c r="T566" s="16" t="s">
        <v>44</v>
      </c>
      <c r="U566" s="16" t="s">
        <v>75</v>
      </c>
      <c r="V566" s="21">
        <v>5207886</v>
      </c>
      <c r="W566" s="21">
        <v>41663088</v>
      </c>
      <c r="X566" s="16">
        <v>8</v>
      </c>
      <c r="Y566" s="22">
        <v>80111605</v>
      </c>
      <c r="Z566"/>
      <c r="AA566"/>
    </row>
    <row r="567" spans="1:27" x14ac:dyDescent="0.2">
      <c r="A567" s="14">
        <v>570</v>
      </c>
      <c r="B567" s="15" t="s">
        <v>2166</v>
      </c>
      <c r="C567" s="16" t="s">
        <v>1873</v>
      </c>
      <c r="D567" s="16" t="s">
        <v>2167</v>
      </c>
      <c r="E567" s="16" t="s">
        <v>2168</v>
      </c>
      <c r="F567" s="17" t="s">
        <v>30</v>
      </c>
      <c r="G567" s="16" t="s">
        <v>30</v>
      </c>
      <c r="H567" s="16">
        <f>Tabla8[[#This Row],[Precio 2026]]/Tabla8[[#This Row],[HONORARIOS 2026]]</f>
        <v>8</v>
      </c>
      <c r="I567" s="16" t="s">
        <v>2399</v>
      </c>
      <c r="J567" s="16" t="s">
        <v>31</v>
      </c>
      <c r="K567" s="16"/>
      <c r="L567" s="16" t="s">
        <v>376</v>
      </c>
      <c r="M567" s="16" t="s">
        <v>376</v>
      </c>
      <c r="N567" s="16" t="s">
        <v>376</v>
      </c>
      <c r="O567" s="16" t="s">
        <v>1879</v>
      </c>
      <c r="P567" s="16" t="s">
        <v>1880</v>
      </c>
      <c r="Q567" s="16" t="s">
        <v>144</v>
      </c>
      <c r="R567" s="16" t="s">
        <v>33</v>
      </c>
      <c r="S567" s="16" t="s">
        <v>2169</v>
      </c>
      <c r="T567" s="16" t="s">
        <v>44</v>
      </c>
      <c r="U567" s="16" t="s">
        <v>75</v>
      </c>
      <c r="V567" s="21">
        <v>5207886</v>
      </c>
      <c r="W567" s="21">
        <v>41663088</v>
      </c>
      <c r="X567" s="16">
        <v>8</v>
      </c>
      <c r="Y567" s="22">
        <v>80111607</v>
      </c>
      <c r="Z567"/>
      <c r="AA567"/>
    </row>
    <row r="568" spans="1:27" x14ac:dyDescent="0.2">
      <c r="A568" s="14">
        <v>571</v>
      </c>
      <c r="B568" s="15" t="s">
        <v>2170</v>
      </c>
      <c r="C568" s="16" t="s">
        <v>1873</v>
      </c>
      <c r="D568" s="16" t="s">
        <v>2171</v>
      </c>
      <c r="E568" s="16" t="s">
        <v>2172</v>
      </c>
      <c r="F568" s="17" t="s">
        <v>30</v>
      </c>
      <c r="G568" s="16" t="s">
        <v>30</v>
      </c>
      <c r="H568" s="16">
        <f>Tabla8[[#This Row],[Precio 2026]]/Tabla8[[#This Row],[HONORARIOS 2026]]</f>
        <v>6</v>
      </c>
      <c r="I568" s="16" t="s">
        <v>2399</v>
      </c>
      <c r="J568" s="16" t="s">
        <v>31</v>
      </c>
      <c r="K568" s="16"/>
      <c r="L568" s="16" t="s">
        <v>376</v>
      </c>
      <c r="M568" s="16" t="s">
        <v>376</v>
      </c>
      <c r="N568" s="16" t="s">
        <v>376</v>
      </c>
      <c r="O568" s="16" t="s">
        <v>1879</v>
      </c>
      <c r="P568" s="16" t="s">
        <v>1880</v>
      </c>
      <c r="Q568" s="16" t="s">
        <v>144</v>
      </c>
      <c r="R568" s="16" t="s">
        <v>33</v>
      </c>
      <c r="S568" s="16" t="s">
        <v>2173</v>
      </c>
      <c r="T568" s="16" t="s">
        <v>74</v>
      </c>
      <c r="U568" s="16" t="s">
        <v>75</v>
      </c>
      <c r="V568" s="21">
        <v>5207886</v>
      </c>
      <c r="W568" s="21">
        <f>V568*X568</f>
        <v>31247316</v>
      </c>
      <c r="X568" s="16">
        <v>6</v>
      </c>
      <c r="Y568" s="22">
        <v>80111607</v>
      </c>
      <c r="Z568"/>
      <c r="AA568"/>
    </row>
    <row r="569" spans="1:27" x14ac:dyDescent="0.2">
      <c r="A569" s="14">
        <v>572</v>
      </c>
      <c r="B569" s="15" t="s">
        <v>2174</v>
      </c>
      <c r="C569" s="16" t="s">
        <v>1873</v>
      </c>
      <c r="D569" s="16" t="s">
        <v>2175</v>
      </c>
      <c r="E569" s="16" t="s">
        <v>2176</v>
      </c>
      <c r="F569" s="17" t="s">
        <v>30</v>
      </c>
      <c r="G569" s="16" t="s">
        <v>30</v>
      </c>
      <c r="H569" s="16">
        <f>Tabla8[[#This Row],[Precio 2026]]/Tabla8[[#This Row],[HONORARIOS 2026]]</f>
        <v>8</v>
      </c>
      <c r="I569" s="16" t="s">
        <v>2399</v>
      </c>
      <c r="J569" s="16" t="s">
        <v>31</v>
      </c>
      <c r="K569" s="16"/>
      <c r="L569" s="16" t="s">
        <v>376</v>
      </c>
      <c r="M569" s="16" t="s">
        <v>376</v>
      </c>
      <c r="N569" s="16" t="s">
        <v>376</v>
      </c>
      <c r="O569" s="16" t="s">
        <v>1924</v>
      </c>
      <c r="P569" s="16" t="s">
        <v>1925</v>
      </c>
      <c r="Q569" s="16" t="s">
        <v>144</v>
      </c>
      <c r="R569" s="16" t="s">
        <v>33</v>
      </c>
      <c r="S569" s="16" t="s">
        <v>2177</v>
      </c>
      <c r="T569" s="16" t="s">
        <v>50</v>
      </c>
      <c r="U569" s="16" t="s">
        <v>98</v>
      </c>
      <c r="V569" s="21">
        <v>3220810</v>
      </c>
      <c r="W569" s="21">
        <v>25766480</v>
      </c>
      <c r="X569" s="16">
        <v>8</v>
      </c>
      <c r="Y569" s="22">
        <v>85121608</v>
      </c>
      <c r="Z569"/>
      <c r="AA569"/>
    </row>
    <row r="570" spans="1:27" x14ac:dyDescent="0.2">
      <c r="A570" s="14">
        <v>573</v>
      </c>
      <c r="B570" s="15" t="s">
        <v>2178</v>
      </c>
      <c r="C570" s="16" t="s">
        <v>1873</v>
      </c>
      <c r="D570" s="16" t="s">
        <v>2179</v>
      </c>
      <c r="E570" s="16" t="s">
        <v>2180</v>
      </c>
      <c r="F570" s="17" t="s">
        <v>30</v>
      </c>
      <c r="G570" s="16" t="s">
        <v>30</v>
      </c>
      <c r="H570" s="16">
        <f>Tabla8[[#This Row],[Precio 2026]]/Tabla8[[#This Row],[HONORARIOS 2026]]</f>
        <v>6</v>
      </c>
      <c r="I570" s="16" t="s">
        <v>2399</v>
      </c>
      <c r="J570" s="16" t="s">
        <v>31</v>
      </c>
      <c r="K570" s="16"/>
      <c r="L570" s="16" t="s">
        <v>376</v>
      </c>
      <c r="M570" s="16" t="s">
        <v>376</v>
      </c>
      <c r="N570" s="16" t="s">
        <v>376</v>
      </c>
      <c r="O570" s="16" t="s">
        <v>1924</v>
      </c>
      <c r="P570" s="16" t="s">
        <v>1925</v>
      </c>
      <c r="Q570" s="16" t="s">
        <v>144</v>
      </c>
      <c r="R570" s="16" t="s">
        <v>33</v>
      </c>
      <c r="S570" s="16" t="s">
        <v>2181</v>
      </c>
      <c r="T570" s="16" t="s">
        <v>74</v>
      </c>
      <c r="U570" s="16" t="s">
        <v>82</v>
      </c>
      <c r="V570" s="21">
        <v>4618314</v>
      </c>
      <c r="W570" s="21">
        <f>V570*X570</f>
        <v>27709884</v>
      </c>
      <c r="X570" s="16">
        <v>6</v>
      </c>
      <c r="Y570" s="22">
        <v>80111614</v>
      </c>
      <c r="Z570"/>
      <c r="AA570"/>
    </row>
    <row r="571" spans="1:27" x14ac:dyDescent="0.2">
      <c r="A571" s="14">
        <v>574</v>
      </c>
      <c r="B571" s="15" t="s">
        <v>2182</v>
      </c>
      <c r="C571" s="16" t="s">
        <v>1873</v>
      </c>
      <c r="D571" s="16" t="s">
        <v>2183</v>
      </c>
      <c r="E571" s="16" t="s">
        <v>2184</v>
      </c>
      <c r="F571" s="17" t="s">
        <v>30</v>
      </c>
      <c r="G571" s="16" t="s">
        <v>30</v>
      </c>
      <c r="H571" s="16">
        <f>Tabla8[[#This Row],[Precio 2026]]/Tabla8[[#This Row],[HONORARIOS 2026]]</f>
        <v>8</v>
      </c>
      <c r="I571" s="16" t="s">
        <v>2399</v>
      </c>
      <c r="J571" s="16" t="s">
        <v>31</v>
      </c>
      <c r="K571" s="16"/>
      <c r="L571" s="16" t="s">
        <v>376</v>
      </c>
      <c r="M571" s="16" t="s">
        <v>376</v>
      </c>
      <c r="N571" s="16" t="s">
        <v>376</v>
      </c>
      <c r="O571" s="16" t="s">
        <v>1892</v>
      </c>
      <c r="P571" s="16" t="s">
        <v>1893</v>
      </c>
      <c r="Q571" s="16" t="s">
        <v>144</v>
      </c>
      <c r="R571" s="16" t="s">
        <v>33</v>
      </c>
      <c r="S571" s="16" t="s">
        <v>2185</v>
      </c>
      <c r="T571" s="16" t="s">
        <v>74</v>
      </c>
      <c r="U571" s="16" t="s">
        <v>161</v>
      </c>
      <c r="V571" s="21">
        <v>2434714</v>
      </c>
      <c r="W571" s="21">
        <v>19477712</v>
      </c>
      <c r="X571" s="16">
        <v>8</v>
      </c>
      <c r="Y571" s="22">
        <v>80111601</v>
      </c>
      <c r="Z571"/>
      <c r="AA571"/>
    </row>
    <row r="572" spans="1:27" x14ac:dyDescent="0.2">
      <c r="A572" s="14">
        <v>575</v>
      </c>
      <c r="B572" s="15" t="s">
        <v>2186</v>
      </c>
      <c r="C572" s="16" t="s">
        <v>1873</v>
      </c>
      <c r="D572" s="16" t="s">
        <v>2187</v>
      </c>
      <c r="E572" s="16" t="s">
        <v>2188</v>
      </c>
      <c r="F572" s="17" t="s">
        <v>30</v>
      </c>
      <c r="G572" s="16" t="s">
        <v>30</v>
      </c>
      <c r="H572" s="16">
        <f>Tabla8[[#This Row],[Precio 2026]]/Tabla8[[#This Row],[HONORARIOS 2026]]</f>
        <v>8</v>
      </c>
      <c r="I572" s="16" t="s">
        <v>2399</v>
      </c>
      <c r="J572" s="16" t="s">
        <v>31</v>
      </c>
      <c r="K572" s="16"/>
      <c r="L572" s="16" t="s">
        <v>376</v>
      </c>
      <c r="M572" s="16" t="s">
        <v>376</v>
      </c>
      <c r="N572" s="16" t="s">
        <v>376</v>
      </c>
      <c r="O572" s="16" t="s">
        <v>1924</v>
      </c>
      <c r="P572" s="16" t="s">
        <v>1925</v>
      </c>
      <c r="Q572" s="16" t="s">
        <v>144</v>
      </c>
      <c r="R572" s="16" t="s">
        <v>33</v>
      </c>
      <c r="S572" s="16" t="s">
        <v>2189</v>
      </c>
      <c r="T572" s="16" t="s">
        <v>44</v>
      </c>
      <c r="U572" s="16" t="s">
        <v>307</v>
      </c>
      <c r="V572" s="21">
        <v>3482842</v>
      </c>
      <c r="W572" s="21">
        <v>27862736</v>
      </c>
      <c r="X572" s="16">
        <v>8</v>
      </c>
      <c r="Y572" s="22">
        <v>85122101</v>
      </c>
      <c r="Z572"/>
      <c r="AA572"/>
    </row>
    <row r="573" spans="1:27" x14ac:dyDescent="0.2">
      <c r="A573" s="14">
        <v>576</v>
      </c>
      <c r="B573" s="15" t="s">
        <v>2190</v>
      </c>
      <c r="C573" s="16" t="s">
        <v>1873</v>
      </c>
      <c r="D573" s="16" t="s">
        <v>2191</v>
      </c>
      <c r="E573" s="16" t="s">
        <v>2192</v>
      </c>
      <c r="F573" s="17" t="s">
        <v>30</v>
      </c>
      <c r="G573" s="16" t="s">
        <v>30</v>
      </c>
      <c r="H573" s="16">
        <f>Tabla8[[#This Row],[Precio 2026]]/Tabla8[[#This Row],[HONORARIOS 2026]]</f>
        <v>8</v>
      </c>
      <c r="I573" s="16" t="s">
        <v>2399</v>
      </c>
      <c r="J573" s="16" t="s">
        <v>31</v>
      </c>
      <c r="K573" s="16"/>
      <c r="L573" s="16" t="s">
        <v>376</v>
      </c>
      <c r="M573" s="16" t="s">
        <v>376</v>
      </c>
      <c r="N573" s="16" t="s">
        <v>376</v>
      </c>
      <c r="O573" s="16" t="s">
        <v>1892</v>
      </c>
      <c r="P573" s="16" t="s">
        <v>1893</v>
      </c>
      <c r="Q573" s="16" t="s">
        <v>144</v>
      </c>
      <c r="R573" s="16" t="s">
        <v>33</v>
      </c>
      <c r="S573" s="16" t="s">
        <v>2193</v>
      </c>
      <c r="T573" s="16" t="s">
        <v>50</v>
      </c>
      <c r="U573" s="16" t="s">
        <v>161</v>
      </c>
      <c r="V573" s="21">
        <v>2434714</v>
      </c>
      <c r="W573" s="21">
        <v>19477712</v>
      </c>
      <c r="X573" s="16">
        <v>8</v>
      </c>
      <c r="Y573" s="22">
        <v>80111601</v>
      </c>
      <c r="Z573"/>
      <c r="AA573"/>
    </row>
    <row r="574" spans="1:27" x14ac:dyDescent="0.2">
      <c r="A574" s="14">
        <v>577</v>
      </c>
      <c r="B574" s="15" t="s">
        <v>2194</v>
      </c>
      <c r="C574" s="16" t="s">
        <v>1873</v>
      </c>
      <c r="D574" s="16" t="s">
        <v>2195</v>
      </c>
      <c r="E574" s="16" t="s">
        <v>2196</v>
      </c>
      <c r="F574" s="17" t="s">
        <v>30</v>
      </c>
      <c r="G574" s="16" t="s">
        <v>30</v>
      </c>
      <c r="H574" s="16">
        <f>Tabla8[[#This Row],[Precio 2026]]/Tabla8[[#This Row],[HONORARIOS 2026]]</f>
        <v>8</v>
      </c>
      <c r="I574" s="16" t="s">
        <v>2399</v>
      </c>
      <c r="J574" s="16" t="s">
        <v>31</v>
      </c>
      <c r="K574" s="16"/>
      <c r="L574" s="16" t="s">
        <v>376</v>
      </c>
      <c r="M574" s="16" t="s">
        <v>376</v>
      </c>
      <c r="N574" s="16" t="s">
        <v>376</v>
      </c>
      <c r="O574" s="16" t="s">
        <v>1892</v>
      </c>
      <c r="P574" s="16" t="s">
        <v>1893</v>
      </c>
      <c r="Q574" s="16" t="s">
        <v>144</v>
      </c>
      <c r="R574" s="16" t="s">
        <v>33</v>
      </c>
      <c r="S574" s="16" t="s">
        <v>2197</v>
      </c>
      <c r="T574" s="16" t="s">
        <v>44</v>
      </c>
      <c r="U574" s="16" t="s">
        <v>180</v>
      </c>
      <c r="V574" s="21">
        <v>3158270</v>
      </c>
      <c r="W574" s="21">
        <v>25266160</v>
      </c>
      <c r="X574" s="16">
        <v>8</v>
      </c>
      <c r="Y574" s="22">
        <v>80111601</v>
      </c>
      <c r="Z574"/>
      <c r="AA574"/>
    </row>
    <row r="575" spans="1:27" x14ac:dyDescent="0.2">
      <c r="A575" s="14">
        <v>578</v>
      </c>
      <c r="B575" s="15" t="s">
        <v>2198</v>
      </c>
      <c r="C575" s="16" t="s">
        <v>1873</v>
      </c>
      <c r="D575" s="16" t="s">
        <v>2199</v>
      </c>
      <c r="E575" s="16" t="s">
        <v>2200</v>
      </c>
      <c r="F575" s="17" t="s">
        <v>30</v>
      </c>
      <c r="G575" s="16" t="s">
        <v>30</v>
      </c>
      <c r="H575" s="16">
        <f>Tabla8[[#This Row],[Precio 2026]]/Tabla8[[#This Row],[HONORARIOS 2026]]</f>
        <v>8</v>
      </c>
      <c r="I575" s="16" t="s">
        <v>2399</v>
      </c>
      <c r="J575" s="16" t="s">
        <v>31</v>
      </c>
      <c r="K575" s="16"/>
      <c r="L575" s="16" t="s">
        <v>376</v>
      </c>
      <c r="M575" s="16" t="s">
        <v>376</v>
      </c>
      <c r="N575" s="16" t="s">
        <v>376</v>
      </c>
      <c r="O575" s="16" t="s">
        <v>1892</v>
      </c>
      <c r="P575" s="16" t="s">
        <v>1893</v>
      </c>
      <c r="Q575" s="16" t="s">
        <v>144</v>
      </c>
      <c r="R575" s="16" t="s">
        <v>33</v>
      </c>
      <c r="S575" s="16" t="s">
        <v>2201</v>
      </c>
      <c r="T575" s="16" t="s">
        <v>44</v>
      </c>
      <c r="U575" s="16" t="s">
        <v>161</v>
      </c>
      <c r="V575" s="21">
        <v>2434714</v>
      </c>
      <c r="W575" s="21">
        <v>19477712</v>
      </c>
      <c r="X575" s="16">
        <v>8</v>
      </c>
      <c r="Y575" s="22">
        <v>80111601</v>
      </c>
      <c r="Z575"/>
      <c r="AA575"/>
    </row>
    <row r="576" spans="1:27" x14ac:dyDescent="0.2">
      <c r="A576" s="14">
        <v>580</v>
      </c>
      <c r="B576" s="15" t="s">
        <v>2202</v>
      </c>
      <c r="C576" s="16" t="s">
        <v>1873</v>
      </c>
      <c r="D576" s="16" t="s">
        <v>2203</v>
      </c>
      <c r="E576" s="16" t="s">
        <v>164</v>
      </c>
      <c r="F576" s="17" t="s">
        <v>30</v>
      </c>
      <c r="G576" s="16" t="s">
        <v>30</v>
      </c>
      <c r="H576" s="16">
        <f>Tabla8[[#This Row],[Precio 2026]]/Tabla8[[#This Row],[HONORARIOS 2026]]</f>
        <v>8</v>
      </c>
      <c r="I576" s="16" t="s">
        <v>2399</v>
      </c>
      <c r="J576" s="16" t="s">
        <v>31</v>
      </c>
      <c r="K576" s="16"/>
      <c r="L576" s="16" t="s">
        <v>376</v>
      </c>
      <c r="M576" s="16" t="s">
        <v>376</v>
      </c>
      <c r="N576" s="16" t="s">
        <v>376</v>
      </c>
      <c r="O576" s="16" t="s">
        <v>1892</v>
      </c>
      <c r="P576" s="16" t="s">
        <v>1893</v>
      </c>
      <c r="Q576" s="16" t="s">
        <v>150</v>
      </c>
      <c r="R576" s="16" t="s">
        <v>33</v>
      </c>
      <c r="S576" s="16" t="s">
        <v>2204</v>
      </c>
      <c r="T576" s="16" t="s">
        <v>74</v>
      </c>
      <c r="U576" s="16" t="s">
        <v>161</v>
      </c>
      <c r="V576" s="21">
        <v>2434714</v>
      </c>
      <c r="W576" s="21">
        <v>19477712</v>
      </c>
      <c r="X576" s="16">
        <v>8</v>
      </c>
      <c r="Y576" s="22"/>
      <c r="Z576"/>
      <c r="AA576"/>
    </row>
    <row r="577" spans="1:27" x14ac:dyDescent="0.2">
      <c r="A577" s="14">
        <v>581</v>
      </c>
      <c r="B577" s="15" t="s">
        <v>2205</v>
      </c>
      <c r="C577" s="16" t="s">
        <v>1873</v>
      </c>
      <c r="D577" s="16" t="s">
        <v>2206</v>
      </c>
      <c r="E577" s="16" t="s">
        <v>2207</v>
      </c>
      <c r="F577" s="17" t="s">
        <v>30</v>
      </c>
      <c r="G577" s="16" t="s">
        <v>30</v>
      </c>
      <c r="H577" s="16">
        <f>Tabla8[[#This Row],[Precio 2026]]/Tabla8[[#This Row],[HONORARIOS 2026]]</f>
        <v>8</v>
      </c>
      <c r="I577" s="16" t="s">
        <v>2399</v>
      </c>
      <c r="J577" s="16" t="s">
        <v>31</v>
      </c>
      <c r="K577" s="16"/>
      <c r="L577" s="16" t="s">
        <v>376</v>
      </c>
      <c r="M577" s="16" t="s">
        <v>376</v>
      </c>
      <c r="N577" s="16" t="s">
        <v>376</v>
      </c>
      <c r="O577" s="16" t="s">
        <v>1892</v>
      </c>
      <c r="P577" s="16" t="s">
        <v>1893</v>
      </c>
      <c r="Q577" s="16" t="s">
        <v>150</v>
      </c>
      <c r="R577" s="16" t="s">
        <v>33</v>
      </c>
      <c r="S577" s="16" t="s">
        <v>2208</v>
      </c>
      <c r="T577" s="16" t="s">
        <v>74</v>
      </c>
      <c r="U577" s="16" t="s">
        <v>180</v>
      </c>
      <c r="V577" s="21">
        <v>3158270</v>
      </c>
      <c r="W577" s="21">
        <v>25266160</v>
      </c>
      <c r="X577" s="16">
        <v>8</v>
      </c>
      <c r="Y577" s="22"/>
      <c r="Z577"/>
      <c r="AA577"/>
    </row>
    <row r="578" spans="1:27" x14ac:dyDescent="0.2">
      <c r="A578" s="14">
        <v>582</v>
      </c>
      <c r="B578" s="15" t="s">
        <v>2209</v>
      </c>
      <c r="C578" s="16" t="s">
        <v>1873</v>
      </c>
      <c r="D578" s="16" t="s">
        <v>2210</v>
      </c>
      <c r="E578" s="16" t="s">
        <v>149</v>
      </c>
      <c r="F578" s="17" t="s">
        <v>30</v>
      </c>
      <c r="G578" s="16" t="s">
        <v>30</v>
      </c>
      <c r="H578" s="16">
        <f>Tabla8[[#This Row],[Precio 2026]]/Tabla8[[#This Row],[HONORARIOS 2026]]</f>
        <v>7</v>
      </c>
      <c r="I578" s="16" t="s">
        <v>2399</v>
      </c>
      <c r="J578" s="16" t="s">
        <v>31</v>
      </c>
      <c r="K578" s="16"/>
      <c r="L578" s="16" t="s">
        <v>376</v>
      </c>
      <c r="M578" s="16" t="s">
        <v>376</v>
      </c>
      <c r="N578" s="16" t="s">
        <v>376</v>
      </c>
      <c r="O578" s="16" t="s">
        <v>1892</v>
      </c>
      <c r="P578" s="16" t="s">
        <v>1893</v>
      </c>
      <c r="Q578" s="16" t="s">
        <v>150</v>
      </c>
      <c r="R578" s="16" t="s">
        <v>33</v>
      </c>
      <c r="S578" s="16" t="s">
        <v>2211</v>
      </c>
      <c r="T578" s="16" t="s">
        <v>50</v>
      </c>
      <c r="U578" s="16" t="s">
        <v>152</v>
      </c>
      <c r="V578" s="21">
        <v>2150000</v>
      </c>
      <c r="W578" s="21">
        <f>V578*X578</f>
        <v>15050000</v>
      </c>
      <c r="X578" s="16">
        <v>7</v>
      </c>
      <c r="Y578" s="22"/>
      <c r="Z578"/>
      <c r="AA578"/>
    </row>
    <row r="579" spans="1:27" x14ac:dyDescent="0.2">
      <c r="A579" s="14">
        <v>583</v>
      </c>
      <c r="B579" s="15" t="s">
        <v>2212</v>
      </c>
      <c r="C579" s="16" t="s">
        <v>1873</v>
      </c>
      <c r="D579" s="16" t="s">
        <v>2213</v>
      </c>
      <c r="E579" s="16" t="s">
        <v>2214</v>
      </c>
      <c r="F579" s="17" t="s">
        <v>30</v>
      </c>
      <c r="G579" s="16" t="s">
        <v>30</v>
      </c>
      <c r="H579" s="16">
        <f>Tabla8[[#This Row],[Precio 2026]]/Tabla8[[#This Row],[HONORARIOS 2026]]</f>
        <v>8</v>
      </c>
      <c r="I579" s="16" t="s">
        <v>2399</v>
      </c>
      <c r="J579" s="16" t="s">
        <v>31</v>
      </c>
      <c r="K579" s="16"/>
      <c r="L579" s="16" t="s">
        <v>376</v>
      </c>
      <c r="M579" s="16" t="s">
        <v>376</v>
      </c>
      <c r="N579" s="16" t="s">
        <v>376</v>
      </c>
      <c r="O579" s="16" t="s">
        <v>1879</v>
      </c>
      <c r="P579" s="16" t="s">
        <v>1880</v>
      </c>
      <c r="Q579" s="16" t="s">
        <v>150</v>
      </c>
      <c r="R579" s="16" t="s">
        <v>33</v>
      </c>
      <c r="S579" s="16" t="s">
        <v>2215</v>
      </c>
      <c r="T579" s="16" t="s">
        <v>44</v>
      </c>
      <c r="U579" s="16" t="s">
        <v>519</v>
      </c>
      <c r="V579" s="21">
        <v>3864972</v>
      </c>
      <c r="W579" s="21">
        <v>30919776</v>
      </c>
      <c r="X579" s="16">
        <v>8</v>
      </c>
      <c r="Y579" s="22"/>
      <c r="Z579"/>
      <c r="AA579"/>
    </row>
    <row r="580" spans="1:27" x14ac:dyDescent="0.2">
      <c r="A580" s="14">
        <v>584</v>
      </c>
      <c r="B580" s="15" t="s">
        <v>2216</v>
      </c>
      <c r="C580" s="16" t="s">
        <v>1873</v>
      </c>
      <c r="D580" s="16" t="s">
        <v>2217</v>
      </c>
      <c r="E580" s="16" t="s">
        <v>2214</v>
      </c>
      <c r="F580" s="17" t="s">
        <v>30</v>
      </c>
      <c r="G580" s="16" t="s">
        <v>30</v>
      </c>
      <c r="H580" s="16">
        <f>Tabla8[[#This Row],[Precio 2026]]/Tabla8[[#This Row],[HONORARIOS 2026]]</f>
        <v>8</v>
      </c>
      <c r="I580" s="16" t="s">
        <v>2399</v>
      </c>
      <c r="J580" s="16" t="s">
        <v>31</v>
      </c>
      <c r="K580" s="16"/>
      <c r="L580" s="16" t="s">
        <v>376</v>
      </c>
      <c r="M580" s="16" t="s">
        <v>376</v>
      </c>
      <c r="N580" s="16" t="s">
        <v>376</v>
      </c>
      <c r="O580" s="16" t="s">
        <v>1879</v>
      </c>
      <c r="P580" s="16" t="s">
        <v>1880</v>
      </c>
      <c r="Q580" s="16" t="s">
        <v>150</v>
      </c>
      <c r="R580" s="16" t="s">
        <v>33</v>
      </c>
      <c r="S580" s="16" t="s">
        <v>2218</v>
      </c>
      <c r="T580" s="16" t="s">
        <v>74</v>
      </c>
      <c r="U580" s="16" t="s">
        <v>519</v>
      </c>
      <c r="V580" s="21">
        <v>3864972</v>
      </c>
      <c r="W580" s="21">
        <v>30919776</v>
      </c>
      <c r="X580" s="16">
        <v>8</v>
      </c>
      <c r="Y580" s="22"/>
      <c r="Z580"/>
      <c r="AA580"/>
    </row>
    <row r="581" spans="1:27" x14ac:dyDescent="0.2">
      <c r="A581" s="14">
        <v>585</v>
      </c>
      <c r="B581" s="15" t="s">
        <v>2219</v>
      </c>
      <c r="C581" s="16" t="s">
        <v>1873</v>
      </c>
      <c r="D581" s="16" t="s">
        <v>2220</v>
      </c>
      <c r="E581" s="16" t="s">
        <v>168</v>
      </c>
      <c r="F581" s="17" t="s">
        <v>30</v>
      </c>
      <c r="G581" s="16" t="s">
        <v>30</v>
      </c>
      <c r="H581" s="16">
        <f>Tabla8[[#This Row],[Precio 2026]]/Tabla8[[#This Row],[HONORARIOS 2026]]</f>
        <v>8</v>
      </c>
      <c r="I581" s="16" t="s">
        <v>2399</v>
      </c>
      <c r="J581" s="16" t="s">
        <v>31</v>
      </c>
      <c r="K581" s="16"/>
      <c r="L581" s="16" t="s">
        <v>376</v>
      </c>
      <c r="M581" s="16" t="s">
        <v>376</v>
      </c>
      <c r="N581" s="16" t="s">
        <v>376</v>
      </c>
      <c r="O581" s="16" t="s">
        <v>1924</v>
      </c>
      <c r="P581" s="16" t="s">
        <v>1925</v>
      </c>
      <c r="Q581" s="16" t="s">
        <v>150</v>
      </c>
      <c r="R581" s="16" t="s">
        <v>33</v>
      </c>
      <c r="S581" s="16" t="s">
        <v>2221</v>
      </c>
      <c r="T581" s="16" t="s">
        <v>50</v>
      </c>
      <c r="U581" s="16" t="s">
        <v>98</v>
      </c>
      <c r="V581" s="21">
        <v>3220810</v>
      </c>
      <c r="W581" s="21">
        <v>25766480</v>
      </c>
      <c r="X581" s="16">
        <v>8</v>
      </c>
      <c r="Y581" s="22"/>
      <c r="Z581"/>
      <c r="AA581"/>
    </row>
    <row r="582" spans="1:27" x14ac:dyDescent="0.2">
      <c r="A582" s="14">
        <v>586</v>
      </c>
      <c r="B582" s="15" t="s">
        <v>2222</v>
      </c>
      <c r="C582" s="16" t="s">
        <v>1873</v>
      </c>
      <c r="D582" s="16" t="s">
        <v>2223</v>
      </c>
      <c r="E582" s="16" t="s">
        <v>164</v>
      </c>
      <c r="F582" s="17" t="s">
        <v>30</v>
      </c>
      <c r="G582" s="16" t="s">
        <v>30</v>
      </c>
      <c r="H582" s="16">
        <f>Tabla8[[#This Row],[Precio 2026]]/Tabla8[[#This Row],[HONORARIOS 2026]]</f>
        <v>8</v>
      </c>
      <c r="I582" s="16" t="s">
        <v>2399</v>
      </c>
      <c r="J582" s="16" t="s">
        <v>31</v>
      </c>
      <c r="K582" s="16"/>
      <c r="L582" s="16" t="s">
        <v>376</v>
      </c>
      <c r="M582" s="16" t="s">
        <v>376</v>
      </c>
      <c r="N582" s="16" t="s">
        <v>376</v>
      </c>
      <c r="O582" s="16" t="s">
        <v>1892</v>
      </c>
      <c r="P582" s="16" t="s">
        <v>1893</v>
      </c>
      <c r="Q582" s="16" t="s">
        <v>150</v>
      </c>
      <c r="R582" s="16" t="s">
        <v>33</v>
      </c>
      <c r="S582" s="16" t="s">
        <v>2224</v>
      </c>
      <c r="T582" s="16" t="s">
        <v>44</v>
      </c>
      <c r="U582" s="16" t="s">
        <v>161</v>
      </c>
      <c r="V582" s="21">
        <v>2434714</v>
      </c>
      <c r="W582" s="21">
        <v>19477712</v>
      </c>
      <c r="X582" s="16">
        <v>8</v>
      </c>
      <c r="Y582" s="22"/>
      <c r="Z582"/>
      <c r="AA582"/>
    </row>
    <row r="583" spans="1:27" x14ac:dyDescent="0.2">
      <c r="A583" s="14">
        <v>588</v>
      </c>
      <c r="B583" s="15" t="s">
        <v>2225</v>
      </c>
      <c r="C583" s="16" t="s">
        <v>1873</v>
      </c>
      <c r="D583" s="16" t="s">
        <v>2226</v>
      </c>
      <c r="E583" s="16" t="s">
        <v>164</v>
      </c>
      <c r="F583" s="17" t="s">
        <v>30</v>
      </c>
      <c r="G583" s="16" t="s">
        <v>30</v>
      </c>
      <c r="H583" s="16">
        <f>Tabla8[[#This Row],[Precio 2026]]/Tabla8[[#This Row],[HONORARIOS 2026]]</f>
        <v>8</v>
      </c>
      <c r="I583" s="16" t="s">
        <v>2399</v>
      </c>
      <c r="J583" s="16" t="s">
        <v>31</v>
      </c>
      <c r="K583" s="16"/>
      <c r="L583" s="16" t="s">
        <v>376</v>
      </c>
      <c r="M583" s="16" t="s">
        <v>376</v>
      </c>
      <c r="N583" s="16" t="s">
        <v>376</v>
      </c>
      <c r="O583" s="16" t="s">
        <v>1892</v>
      </c>
      <c r="P583" s="16" t="s">
        <v>1893</v>
      </c>
      <c r="Q583" s="16" t="s">
        <v>150</v>
      </c>
      <c r="R583" s="16" t="s">
        <v>33</v>
      </c>
      <c r="S583" s="16" t="s">
        <v>2227</v>
      </c>
      <c r="T583" s="16" t="s">
        <v>44</v>
      </c>
      <c r="U583" s="16" t="s">
        <v>161</v>
      </c>
      <c r="V583" s="21">
        <v>2434714</v>
      </c>
      <c r="W583" s="21">
        <v>19477712</v>
      </c>
      <c r="X583" s="16">
        <v>8</v>
      </c>
      <c r="Y583" s="22"/>
      <c r="Z583"/>
      <c r="AA583"/>
    </row>
    <row r="584" spans="1:27" x14ac:dyDescent="0.2">
      <c r="A584" s="14">
        <v>589</v>
      </c>
      <c r="B584" s="15" t="s">
        <v>2228</v>
      </c>
      <c r="C584" s="16" t="s">
        <v>1873</v>
      </c>
      <c r="D584" s="16" t="s">
        <v>2229</v>
      </c>
      <c r="E584" s="16" t="s">
        <v>2230</v>
      </c>
      <c r="F584" s="17" t="s">
        <v>30</v>
      </c>
      <c r="G584" s="16" t="s">
        <v>30</v>
      </c>
      <c r="H584" s="16">
        <f>Tabla8[[#This Row],[Precio 2026]]/Tabla8[[#This Row],[HONORARIOS 2026]]</f>
        <v>8</v>
      </c>
      <c r="I584" s="16" t="s">
        <v>2399</v>
      </c>
      <c r="J584" s="16" t="s">
        <v>31</v>
      </c>
      <c r="K584" s="16"/>
      <c r="L584" s="16" t="s">
        <v>376</v>
      </c>
      <c r="M584" s="16" t="s">
        <v>376</v>
      </c>
      <c r="N584" s="16" t="s">
        <v>376</v>
      </c>
      <c r="O584" s="16" t="s">
        <v>1924</v>
      </c>
      <c r="P584" s="16" t="s">
        <v>1925</v>
      </c>
      <c r="Q584" s="16" t="s">
        <v>2231</v>
      </c>
      <c r="R584" s="16" t="s">
        <v>33</v>
      </c>
      <c r="S584" s="16" t="s">
        <v>2232</v>
      </c>
      <c r="T584" s="16" t="s">
        <v>44</v>
      </c>
      <c r="U584" s="16" t="s">
        <v>519</v>
      </c>
      <c r="V584" s="21">
        <v>3864972</v>
      </c>
      <c r="W584" s="21">
        <v>30919776</v>
      </c>
      <c r="X584" s="16">
        <v>8</v>
      </c>
      <c r="Y584" s="22">
        <v>80111614</v>
      </c>
      <c r="Z584"/>
      <c r="AA584"/>
    </row>
    <row r="585" spans="1:27" x14ac:dyDescent="0.2">
      <c r="A585" s="14">
        <v>590</v>
      </c>
      <c r="B585" s="15" t="s">
        <v>2233</v>
      </c>
      <c r="C585" s="16" t="s">
        <v>1873</v>
      </c>
      <c r="D585" s="16" t="s">
        <v>2234</v>
      </c>
      <c r="E585" s="16" t="s">
        <v>2235</v>
      </c>
      <c r="F585" s="17" t="s">
        <v>30</v>
      </c>
      <c r="G585" s="16" t="s">
        <v>30</v>
      </c>
      <c r="H585" s="16">
        <f>Tabla8[[#This Row],[Precio 2026]]/Tabla8[[#This Row],[HONORARIOS 2026]]</f>
        <v>8</v>
      </c>
      <c r="I585" s="16" t="s">
        <v>2399</v>
      </c>
      <c r="J585" s="16" t="s">
        <v>31</v>
      </c>
      <c r="K585" s="16"/>
      <c r="L585" s="16" t="s">
        <v>376</v>
      </c>
      <c r="M585" s="16" t="s">
        <v>376</v>
      </c>
      <c r="N585" s="16" t="s">
        <v>376</v>
      </c>
      <c r="O585" s="16" t="s">
        <v>1879</v>
      </c>
      <c r="P585" s="16" t="s">
        <v>1880</v>
      </c>
      <c r="Q585" s="16" t="s">
        <v>2231</v>
      </c>
      <c r="R585" s="16" t="s">
        <v>33</v>
      </c>
      <c r="S585" s="16" t="s">
        <v>2236</v>
      </c>
      <c r="T585" s="16" t="s">
        <v>44</v>
      </c>
      <c r="U585" s="16" t="s">
        <v>82</v>
      </c>
      <c r="V585" s="21">
        <v>4618314</v>
      </c>
      <c r="W585" s="21">
        <v>36946512</v>
      </c>
      <c r="X585" s="16">
        <v>8</v>
      </c>
      <c r="Y585" s="22">
        <v>80111607</v>
      </c>
      <c r="Z585"/>
      <c r="AA585"/>
    </row>
    <row r="586" spans="1:27" x14ac:dyDescent="0.2">
      <c r="A586" s="14">
        <v>591</v>
      </c>
      <c r="B586" s="15" t="s">
        <v>2237</v>
      </c>
      <c r="C586" s="16" t="s">
        <v>1873</v>
      </c>
      <c r="D586" s="16" t="s">
        <v>2238</v>
      </c>
      <c r="E586" s="16" t="s">
        <v>2239</v>
      </c>
      <c r="F586" s="17" t="s">
        <v>30</v>
      </c>
      <c r="G586" s="16" t="s">
        <v>30</v>
      </c>
      <c r="H586" s="16">
        <f>Tabla8[[#This Row],[Precio 2026]]/Tabla8[[#This Row],[HONORARIOS 2026]]</f>
        <v>8</v>
      </c>
      <c r="I586" s="16" t="s">
        <v>2399</v>
      </c>
      <c r="J586" s="16" t="s">
        <v>31</v>
      </c>
      <c r="K586" s="16"/>
      <c r="L586" s="16" t="s">
        <v>376</v>
      </c>
      <c r="M586" s="16" t="s">
        <v>376</v>
      </c>
      <c r="N586" s="16" t="s">
        <v>376</v>
      </c>
      <c r="O586" s="16" t="s">
        <v>1879</v>
      </c>
      <c r="P586" s="16" t="s">
        <v>1880</v>
      </c>
      <c r="Q586" s="16" t="s">
        <v>2231</v>
      </c>
      <c r="R586" s="16" t="s">
        <v>33</v>
      </c>
      <c r="S586" s="16" t="s">
        <v>2240</v>
      </c>
      <c r="T586" s="16" t="s">
        <v>44</v>
      </c>
      <c r="U586" s="16" t="s">
        <v>519</v>
      </c>
      <c r="V586" s="21">
        <v>3864972</v>
      </c>
      <c r="W586" s="21">
        <v>30919776</v>
      </c>
      <c r="X586" s="16">
        <v>8</v>
      </c>
      <c r="Y586" s="22">
        <v>80111607</v>
      </c>
      <c r="Z586"/>
      <c r="AA586"/>
    </row>
    <row r="587" spans="1:27" x14ac:dyDescent="0.2">
      <c r="A587" s="14">
        <v>592</v>
      </c>
      <c r="B587" s="15" t="s">
        <v>2241</v>
      </c>
      <c r="C587" s="16" t="s">
        <v>1873</v>
      </c>
      <c r="D587" s="16" t="s">
        <v>2242</v>
      </c>
      <c r="E587" s="16" t="s">
        <v>2243</v>
      </c>
      <c r="F587" s="17" t="s">
        <v>30</v>
      </c>
      <c r="G587" s="16" t="s">
        <v>30</v>
      </c>
      <c r="H587" s="16">
        <f>Tabla8[[#This Row],[Precio 2026]]/Tabla8[[#This Row],[HONORARIOS 2026]]</f>
        <v>8</v>
      </c>
      <c r="I587" s="16" t="s">
        <v>2399</v>
      </c>
      <c r="J587" s="16" t="s">
        <v>31</v>
      </c>
      <c r="K587" s="16"/>
      <c r="L587" s="16" t="s">
        <v>376</v>
      </c>
      <c r="M587" s="16" t="s">
        <v>376</v>
      </c>
      <c r="N587" s="16" t="s">
        <v>376</v>
      </c>
      <c r="O587" s="16" t="s">
        <v>1879</v>
      </c>
      <c r="P587" s="16" t="s">
        <v>1880</v>
      </c>
      <c r="Q587" s="16" t="s">
        <v>2231</v>
      </c>
      <c r="R587" s="16" t="s">
        <v>33</v>
      </c>
      <c r="S587" s="16" t="s">
        <v>2244</v>
      </c>
      <c r="T587" s="16" t="s">
        <v>74</v>
      </c>
      <c r="U587" s="16" t="s">
        <v>337</v>
      </c>
      <c r="V587" s="21">
        <v>6692734</v>
      </c>
      <c r="W587" s="21">
        <v>53541872</v>
      </c>
      <c r="X587" s="16">
        <v>8</v>
      </c>
      <c r="Y587" s="22">
        <v>80111605</v>
      </c>
      <c r="Z587"/>
      <c r="AA587"/>
    </row>
    <row r="588" spans="1:27" x14ac:dyDescent="0.2">
      <c r="A588" s="14">
        <v>593</v>
      </c>
      <c r="B588" s="15" t="s">
        <v>2245</v>
      </c>
      <c r="C588" s="16" t="s">
        <v>1873</v>
      </c>
      <c r="D588" s="16" t="s">
        <v>2246</v>
      </c>
      <c r="E588" s="16" t="s">
        <v>2247</v>
      </c>
      <c r="F588" s="17" t="s">
        <v>30</v>
      </c>
      <c r="G588" s="16" t="s">
        <v>30</v>
      </c>
      <c r="H588" s="16">
        <f>Tabla8[[#This Row],[Precio 2026]]/Tabla8[[#This Row],[HONORARIOS 2026]]</f>
        <v>5</v>
      </c>
      <c r="I588" s="16" t="s">
        <v>2399</v>
      </c>
      <c r="J588" s="16" t="s">
        <v>31</v>
      </c>
      <c r="K588" s="16"/>
      <c r="L588" s="16" t="s">
        <v>376</v>
      </c>
      <c r="M588" s="16" t="s">
        <v>376</v>
      </c>
      <c r="N588" s="16" t="s">
        <v>376</v>
      </c>
      <c r="O588" s="16"/>
      <c r="P588" s="16"/>
      <c r="Q588" s="16" t="s">
        <v>2248</v>
      </c>
      <c r="R588" s="16" t="s">
        <v>33</v>
      </c>
      <c r="S588" s="16" t="s">
        <v>2249</v>
      </c>
      <c r="T588" s="16" t="s">
        <v>93</v>
      </c>
      <c r="U588" s="16" t="s">
        <v>67</v>
      </c>
      <c r="V588" s="21">
        <v>15286881</v>
      </c>
      <c r="W588" s="21">
        <f>Tabla8[[#This Row],[HONORARIOS 2026]]*Tabla8[[#This Row],[Plazo 2026]]</f>
        <v>76434405</v>
      </c>
      <c r="X588" s="16">
        <v>5</v>
      </c>
      <c r="Y588" s="22">
        <v>80111600</v>
      </c>
      <c r="Z588"/>
      <c r="AA588"/>
    </row>
    <row r="589" spans="1:27" x14ac:dyDescent="0.2">
      <c r="A589" s="14">
        <v>594</v>
      </c>
      <c r="B589" s="15" t="s">
        <v>2250</v>
      </c>
      <c r="C589" s="16" t="s">
        <v>1873</v>
      </c>
      <c r="D589" s="16" t="s">
        <v>2251</v>
      </c>
      <c r="E589" s="16" t="s">
        <v>2252</v>
      </c>
      <c r="F589" s="17" t="s">
        <v>30</v>
      </c>
      <c r="G589" s="16" t="s">
        <v>30</v>
      </c>
      <c r="H589" s="16">
        <f>Tabla8[[#This Row],[Precio 2026]]/Tabla8[[#This Row],[HONORARIOS 2026]]</f>
        <v>8</v>
      </c>
      <c r="I589" s="16" t="s">
        <v>2399</v>
      </c>
      <c r="J589" s="16" t="s">
        <v>31</v>
      </c>
      <c r="K589" s="16"/>
      <c r="L589" s="16" t="s">
        <v>376</v>
      </c>
      <c r="M589" s="16" t="s">
        <v>376</v>
      </c>
      <c r="N589" s="16" t="s">
        <v>376</v>
      </c>
      <c r="O589" s="16" t="s">
        <v>1879</v>
      </c>
      <c r="P589" s="16" t="s">
        <v>1880</v>
      </c>
      <c r="Q589" s="16" t="s">
        <v>1431</v>
      </c>
      <c r="R589" s="16" t="s">
        <v>33</v>
      </c>
      <c r="S589" s="16" t="s">
        <v>2253</v>
      </c>
      <c r="T589" s="16" t="s">
        <v>44</v>
      </c>
      <c r="U589" s="16" t="s">
        <v>52</v>
      </c>
      <c r="V589" s="21">
        <v>9127448</v>
      </c>
      <c r="W589" s="21">
        <v>73019584</v>
      </c>
      <c r="X589" s="16">
        <v>8</v>
      </c>
      <c r="Y589" s="22">
        <v>80111607</v>
      </c>
      <c r="Z589"/>
      <c r="AA589"/>
    </row>
    <row r="590" spans="1:27" x14ac:dyDescent="0.2">
      <c r="A590" s="14">
        <v>595</v>
      </c>
      <c r="B590" s="15" t="s">
        <v>2254</v>
      </c>
      <c r="C590" s="16" t="s">
        <v>1873</v>
      </c>
      <c r="D590" s="16" t="s">
        <v>2255</v>
      </c>
      <c r="E590" s="16" t="s">
        <v>2256</v>
      </c>
      <c r="F590" s="17" t="s">
        <v>30</v>
      </c>
      <c r="G590" s="16" t="s">
        <v>30</v>
      </c>
      <c r="H590" s="16">
        <f>Tabla8[[#This Row],[Precio 2026]]/Tabla8[[#This Row],[HONORARIOS 2026]]</f>
        <v>8</v>
      </c>
      <c r="I590" s="16" t="s">
        <v>2399</v>
      </c>
      <c r="J590" s="16" t="s">
        <v>31</v>
      </c>
      <c r="K590" s="16"/>
      <c r="L590" s="16" t="s">
        <v>376</v>
      </c>
      <c r="M590" s="16" t="s">
        <v>376</v>
      </c>
      <c r="N590" s="16" t="s">
        <v>376</v>
      </c>
      <c r="O590" s="16" t="s">
        <v>1879</v>
      </c>
      <c r="P590" s="16" t="s">
        <v>1880</v>
      </c>
      <c r="Q590" s="16" t="s">
        <v>1431</v>
      </c>
      <c r="R590" s="16" t="s">
        <v>33</v>
      </c>
      <c r="S590" s="16" t="s">
        <v>2257</v>
      </c>
      <c r="T590" s="16" t="s">
        <v>74</v>
      </c>
      <c r="U590" s="16" t="s">
        <v>82</v>
      </c>
      <c r="V590" s="21">
        <v>4618314</v>
      </c>
      <c r="W590" s="21">
        <v>36946512</v>
      </c>
      <c r="X590" s="16">
        <v>8</v>
      </c>
      <c r="Y590" s="22">
        <v>80111607</v>
      </c>
      <c r="Z590"/>
      <c r="AA590"/>
    </row>
    <row r="591" spans="1:27" x14ac:dyDescent="0.2">
      <c r="A591" s="14">
        <v>596</v>
      </c>
      <c r="B591" s="15" t="s">
        <v>2258</v>
      </c>
      <c r="C591" s="16" t="s">
        <v>1873</v>
      </c>
      <c r="D591" s="16" t="s">
        <v>2259</v>
      </c>
      <c r="E591" s="16" t="s">
        <v>2260</v>
      </c>
      <c r="F591" s="17" t="s">
        <v>30</v>
      </c>
      <c r="G591" s="16" t="s">
        <v>30</v>
      </c>
      <c r="H591" s="16">
        <f>Tabla8[[#This Row],[Precio 2026]]/Tabla8[[#This Row],[HONORARIOS 2026]]</f>
        <v>8</v>
      </c>
      <c r="I591" s="16" t="s">
        <v>2399</v>
      </c>
      <c r="J591" s="16" t="s">
        <v>31</v>
      </c>
      <c r="K591" s="16"/>
      <c r="L591" s="16" t="s">
        <v>376</v>
      </c>
      <c r="M591" s="16" t="s">
        <v>376</v>
      </c>
      <c r="N591" s="16" t="s">
        <v>376</v>
      </c>
      <c r="O591" s="16" t="s">
        <v>1879</v>
      </c>
      <c r="P591" s="16" t="s">
        <v>1880</v>
      </c>
      <c r="Q591" s="16" t="s">
        <v>1431</v>
      </c>
      <c r="R591" s="16" t="s">
        <v>33</v>
      </c>
      <c r="S591" s="16" t="s">
        <v>2261</v>
      </c>
      <c r="T591" s="16" t="s">
        <v>44</v>
      </c>
      <c r="U591" s="16" t="s">
        <v>51</v>
      </c>
      <c r="V591" s="21">
        <v>10940248</v>
      </c>
      <c r="W591" s="21">
        <v>87521984</v>
      </c>
      <c r="X591" s="16">
        <v>8</v>
      </c>
      <c r="Y591" s="22">
        <v>80111607</v>
      </c>
      <c r="Z591"/>
      <c r="AA591"/>
    </row>
    <row r="592" spans="1:27" x14ac:dyDescent="0.2">
      <c r="A592" s="14">
        <v>597</v>
      </c>
      <c r="B592" s="15" t="s">
        <v>2262</v>
      </c>
      <c r="C592" s="16" t="s">
        <v>1873</v>
      </c>
      <c r="D592" s="16" t="s">
        <v>2263</v>
      </c>
      <c r="E592" s="16" t="s">
        <v>2264</v>
      </c>
      <c r="F592" s="17" t="s">
        <v>30</v>
      </c>
      <c r="G592" s="16" t="s">
        <v>30</v>
      </c>
      <c r="H592" s="16">
        <f>Tabla8[[#This Row],[Precio 2026]]/Tabla8[[#This Row],[HONORARIOS 2026]]</f>
        <v>8</v>
      </c>
      <c r="I592" s="16" t="s">
        <v>2399</v>
      </c>
      <c r="J592" s="16" t="s">
        <v>31</v>
      </c>
      <c r="K592" s="16"/>
      <c r="L592" s="16" t="s">
        <v>376</v>
      </c>
      <c r="M592" s="16" t="s">
        <v>376</v>
      </c>
      <c r="N592" s="16" t="s">
        <v>376</v>
      </c>
      <c r="O592" s="16" t="s">
        <v>1879</v>
      </c>
      <c r="P592" s="16" t="s">
        <v>1880</v>
      </c>
      <c r="Q592" s="16" t="s">
        <v>1431</v>
      </c>
      <c r="R592" s="16" t="s">
        <v>33</v>
      </c>
      <c r="S592" s="16" t="s">
        <v>2265</v>
      </c>
      <c r="T592" s="16" t="s">
        <v>44</v>
      </c>
      <c r="U592" s="16" t="s">
        <v>52</v>
      </c>
      <c r="V592" s="21">
        <v>9127448</v>
      </c>
      <c r="W592" s="21">
        <f>V592*X592</f>
        <v>73019584</v>
      </c>
      <c r="X592" s="16">
        <v>8</v>
      </c>
      <c r="Y592" s="22">
        <v>80111607</v>
      </c>
      <c r="Z592"/>
      <c r="AA592"/>
    </row>
    <row r="593" spans="1:27" x14ac:dyDescent="0.2">
      <c r="A593" s="14">
        <v>598</v>
      </c>
      <c r="B593" s="15" t="s">
        <v>2266</v>
      </c>
      <c r="C593" s="16" t="s">
        <v>1873</v>
      </c>
      <c r="D593" s="16" t="s">
        <v>2267</v>
      </c>
      <c r="E593" s="16" t="s">
        <v>2268</v>
      </c>
      <c r="F593" s="17" t="s">
        <v>30</v>
      </c>
      <c r="G593" s="16" t="s">
        <v>30</v>
      </c>
      <c r="H593" s="16">
        <f>Tabla8[[#This Row],[Precio 2026]]/Tabla8[[#This Row],[HONORARIOS 2026]]</f>
        <v>6</v>
      </c>
      <c r="I593" s="16" t="s">
        <v>2399</v>
      </c>
      <c r="J593" s="16" t="s">
        <v>31</v>
      </c>
      <c r="K593" s="16"/>
      <c r="L593" s="16" t="s">
        <v>376</v>
      </c>
      <c r="M593" s="16" t="s">
        <v>376</v>
      </c>
      <c r="N593" s="16" t="s">
        <v>376</v>
      </c>
      <c r="O593" s="16" t="s">
        <v>1879</v>
      </c>
      <c r="P593" s="16" t="s">
        <v>1880</v>
      </c>
      <c r="Q593" s="16" t="s">
        <v>1431</v>
      </c>
      <c r="R593" s="16" t="s">
        <v>33</v>
      </c>
      <c r="S593" s="16" t="s">
        <v>2269</v>
      </c>
      <c r="T593" s="16" t="s">
        <v>93</v>
      </c>
      <c r="U593" s="16"/>
      <c r="V593" s="21">
        <v>11900000</v>
      </c>
      <c r="W593" s="21">
        <f>V593*X593</f>
        <v>71400000</v>
      </c>
      <c r="X593" s="16">
        <v>6</v>
      </c>
      <c r="Y593" s="22"/>
      <c r="Z593"/>
      <c r="AA593"/>
    </row>
    <row r="594" spans="1:27" x14ac:dyDescent="0.2">
      <c r="A594" s="14">
        <v>599</v>
      </c>
      <c r="B594" s="15" t="s">
        <v>2270</v>
      </c>
      <c r="C594" s="16" t="s">
        <v>1873</v>
      </c>
      <c r="D594" s="16" t="s">
        <v>2271</v>
      </c>
      <c r="E594" s="16" t="s">
        <v>2264</v>
      </c>
      <c r="F594" s="17" t="s">
        <v>30</v>
      </c>
      <c r="G594" s="16" t="s">
        <v>30</v>
      </c>
      <c r="H594" s="16">
        <f>Tabla8[[#This Row],[Precio 2026]]/Tabla8[[#This Row],[HONORARIOS 2026]]</f>
        <v>7.5</v>
      </c>
      <c r="I594" s="16" t="s">
        <v>2399</v>
      </c>
      <c r="J594" s="16" t="s">
        <v>31</v>
      </c>
      <c r="K594" s="16"/>
      <c r="L594" s="16" t="s">
        <v>376</v>
      </c>
      <c r="M594" s="16" t="s">
        <v>376</v>
      </c>
      <c r="N594" s="16" t="s">
        <v>376</v>
      </c>
      <c r="O594" s="16" t="s">
        <v>1879</v>
      </c>
      <c r="P594" s="16" t="s">
        <v>1880</v>
      </c>
      <c r="Q594" s="16" t="s">
        <v>1431</v>
      </c>
      <c r="R594" s="16" t="s">
        <v>33</v>
      </c>
      <c r="S594" s="16" t="s">
        <v>2272</v>
      </c>
      <c r="T594" s="16" t="s">
        <v>44</v>
      </c>
      <c r="U594" s="16" t="s">
        <v>52</v>
      </c>
      <c r="V594" s="21">
        <v>9127448</v>
      </c>
      <c r="W594" s="21">
        <f>V594*X594</f>
        <v>68455860</v>
      </c>
      <c r="X594" s="16">
        <v>7.5</v>
      </c>
      <c r="Y594" s="22">
        <v>80111607</v>
      </c>
      <c r="Z594"/>
      <c r="AA594"/>
    </row>
    <row r="595" spans="1:27" x14ac:dyDescent="0.2">
      <c r="A595" s="14">
        <v>600</v>
      </c>
      <c r="B595" s="15" t="s">
        <v>2273</v>
      </c>
      <c r="C595" s="16" t="s">
        <v>1873</v>
      </c>
      <c r="D595" s="16" t="s">
        <v>2274</v>
      </c>
      <c r="E595" s="16" t="s">
        <v>2275</v>
      </c>
      <c r="F595" s="17" t="s">
        <v>30</v>
      </c>
      <c r="G595" s="16" t="s">
        <v>30</v>
      </c>
      <c r="H595" s="16">
        <f>Tabla8[[#This Row],[Precio 2026]]/Tabla8[[#This Row],[HONORARIOS 2026]]</f>
        <v>8</v>
      </c>
      <c r="I595" s="16" t="s">
        <v>2399</v>
      </c>
      <c r="J595" s="16" t="s">
        <v>31</v>
      </c>
      <c r="K595" s="16"/>
      <c r="L595" s="16" t="s">
        <v>376</v>
      </c>
      <c r="M595" s="16" t="s">
        <v>376</v>
      </c>
      <c r="N595" s="16" t="s">
        <v>376</v>
      </c>
      <c r="O595" s="16" t="s">
        <v>1879</v>
      </c>
      <c r="P595" s="16" t="s">
        <v>1880</v>
      </c>
      <c r="Q595" s="16" t="s">
        <v>1431</v>
      </c>
      <c r="R595" s="16" t="s">
        <v>33</v>
      </c>
      <c r="S595" s="16" t="s">
        <v>2276</v>
      </c>
      <c r="T595" s="16" t="s">
        <v>44</v>
      </c>
      <c r="U595" s="16" t="s">
        <v>75</v>
      </c>
      <c r="V595" s="21">
        <v>5207886</v>
      </c>
      <c r="W595" s="21">
        <v>41663088</v>
      </c>
      <c r="X595" s="16">
        <v>8</v>
      </c>
      <c r="Y595" s="22">
        <v>80111607</v>
      </c>
      <c r="Z595"/>
      <c r="AA595"/>
    </row>
    <row r="596" spans="1:27" x14ac:dyDescent="0.2">
      <c r="A596" s="14">
        <v>601</v>
      </c>
      <c r="B596" s="15" t="s">
        <v>2277</v>
      </c>
      <c r="C596" s="16" t="s">
        <v>1873</v>
      </c>
      <c r="D596" s="16" t="s">
        <v>2278</v>
      </c>
      <c r="E596" s="16" t="s">
        <v>2275</v>
      </c>
      <c r="F596" s="17" t="s">
        <v>30</v>
      </c>
      <c r="G596" s="16" t="s">
        <v>30</v>
      </c>
      <c r="H596" s="16">
        <f>Tabla8[[#This Row],[Precio 2026]]/Tabla8[[#This Row],[HONORARIOS 2026]]</f>
        <v>8</v>
      </c>
      <c r="I596" s="16" t="s">
        <v>2399</v>
      </c>
      <c r="J596" s="16" t="s">
        <v>31</v>
      </c>
      <c r="K596" s="16"/>
      <c r="L596" s="16" t="s">
        <v>376</v>
      </c>
      <c r="M596" s="16" t="s">
        <v>376</v>
      </c>
      <c r="N596" s="16" t="s">
        <v>376</v>
      </c>
      <c r="O596" s="16" t="s">
        <v>1879</v>
      </c>
      <c r="P596" s="16" t="s">
        <v>1880</v>
      </c>
      <c r="Q596" s="16" t="s">
        <v>1431</v>
      </c>
      <c r="R596" s="16" t="s">
        <v>33</v>
      </c>
      <c r="S596" s="16" t="s">
        <v>2279</v>
      </c>
      <c r="T596" s="16" t="s">
        <v>44</v>
      </c>
      <c r="U596" s="16" t="s">
        <v>75</v>
      </c>
      <c r="V596" s="21">
        <v>5207886</v>
      </c>
      <c r="W596" s="21">
        <v>41663088</v>
      </c>
      <c r="X596" s="16">
        <v>8</v>
      </c>
      <c r="Y596" s="22">
        <v>80111607</v>
      </c>
      <c r="Z596"/>
      <c r="AA596"/>
    </row>
    <row r="597" spans="1:27" x14ac:dyDescent="0.2">
      <c r="A597" s="14">
        <v>602</v>
      </c>
      <c r="B597" s="15" t="s">
        <v>2280</v>
      </c>
      <c r="C597" s="16" t="s">
        <v>1873</v>
      </c>
      <c r="D597" s="16" t="s">
        <v>2281</v>
      </c>
      <c r="E597" s="16" t="s">
        <v>2275</v>
      </c>
      <c r="F597" s="17" t="s">
        <v>30</v>
      </c>
      <c r="G597" s="16" t="s">
        <v>30</v>
      </c>
      <c r="H597" s="16">
        <f>Tabla8[[#This Row],[Precio 2026]]/Tabla8[[#This Row],[HONORARIOS 2026]]</f>
        <v>8</v>
      </c>
      <c r="I597" s="16" t="s">
        <v>2399</v>
      </c>
      <c r="J597" s="16" t="s">
        <v>31</v>
      </c>
      <c r="K597" s="16"/>
      <c r="L597" s="16" t="s">
        <v>376</v>
      </c>
      <c r="M597" s="16" t="s">
        <v>376</v>
      </c>
      <c r="N597" s="16" t="s">
        <v>376</v>
      </c>
      <c r="O597" s="16" t="s">
        <v>1879</v>
      </c>
      <c r="P597" s="16" t="s">
        <v>1880</v>
      </c>
      <c r="Q597" s="16" t="s">
        <v>1431</v>
      </c>
      <c r="R597" s="16" t="s">
        <v>33</v>
      </c>
      <c r="S597" s="16" t="s">
        <v>2282</v>
      </c>
      <c r="T597" s="16" t="s">
        <v>44</v>
      </c>
      <c r="U597" s="16" t="s">
        <v>75</v>
      </c>
      <c r="V597" s="21">
        <v>5207886</v>
      </c>
      <c r="W597" s="21">
        <v>41663088</v>
      </c>
      <c r="X597" s="16">
        <v>8</v>
      </c>
      <c r="Y597" s="22">
        <v>80111607</v>
      </c>
      <c r="Z597"/>
      <c r="AA597"/>
    </row>
    <row r="598" spans="1:27" x14ac:dyDescent="0.2">
      <c r="A598" s="14">
        <v>603</v>
      </c>
      <c r="B598" s="15" t="s">
        <v>2283</v>
      </c>
      <c r="C598" s="16" t="s">
        <v>1873</v>
      </c>
      <c r="D598" s="16" t="s">
        <v>2284</v>
      </c>
      <c r="E598" s="16" t="s">
        <v>2285</v>
      </c>
      <c r="F598" s="17" t="s">
        <v>30</v>
      </c>
      <c r="G598" s="16" t="s">
        <v>30</v>
      </c>
      <c r="H598" s="16">
        <f>Tabla8[[#This Row],[Precio 2026]]/Tabla8[[#This Row],[HONORARIOS 2026]]</f>
        <v>6</v>
      </c>
      <c r="I598" s="16" t="s">
        <v>2399</v>
      </c>
      <c r="J598" s="16" t="s">
        <v>31</v>
      </c>
      <c r="K598" s="16"/>
      <c r="L598" s="16" t="s">
        <v>376</v>
      </c>
      <c r="M598" s="16" t="s">
        <v>376</v>
      </c>
      <c r="N598" s="16" t="s">
        <v>376</v>
      </c>
      <c r="O598" s="16" t="s">
        <v>1879</v>
      </c>
      <c r="P598" s="16" t="s">
        <v>1880</v>
      </c>
      <c r="Q598" s="16" t="s">
        <v>1431</v>
      </c>
      <c r="R598" s="16" t="s">
        <v>33</v>
      </c>
      <c r="S598" s="16" t="s">
        <v>2286</v>
      </c>
      <c r="T598" s="16" t="s">
        <v>50</v>
      </c>
      <c r="U598" s="16" t="s">
        <v>1113</v>
      </c>
      <c r="V598" s="21">
        <v>14070791</v>
      </c>
      <c r="W598" s="21">
        <f>V598*X598</f>
        <v>84424746</v>
      </c>
      <c r="X598" s="16">
        <v>6</v>
      </c>
      <c r="Y598" s="22">
        <v>80111607</v>
      </c>
      <c r="Z598"/>
      <c r="AA598"/>
    </row>
    <row r="599" spans="1:27" x14ac:dyDescent="0.2">
      <c r="A599" s="14">
        <v>604</v>
      </c>
      <c r="B599" s="15" t="s">
        <v>2287</v>
      </c>
      <c r="C599" s="16" t="s">
        <v>1873</v>
      </c>
      <c r="D599" s="16" t="s">
        <v>2288</v>
      </c>
      <c r="E599" s="16" t="s">
        <v>2289</v>
      </c>
      <c r="F599" s="17" t="s">
        <v>30</v>
      </c>
      <c r="G599" s="16" t="s">
        <v>30</v>
      </c>
      <c r="H599" s="16">
        <f>Tabla8[[#This Row],[Precio 2026]]/Tabla8[[#This Row],[HONORARIOS 2026]]</f>
        <v>8</v>
      </c>
      <c r="I599" s="16" t="s">
        <v>2399</v>
      </c>
      <c r="J599" s="16" t="s">
        <v>31</v>
      </c>
      <c r="K599" s="16"/>
      <c r="L599" s="16" t="s">
        <v>376</v>
      </c>
      <c r="M599" s="16" t="s">
        <v>376</v>
      </c>
      <c r="N599" s="16" t="s">
        <v>376</v>
      </c>
      <c r="O599" s="16" t="s">
        <v>1879</v>
      </c>
      <c r="P599" s="16" t="s">
        <v>1880</v>
      </c>
      <c r="Q599" s="16" t="s">
        <v>1431</v>
      </c>
      <c r="R599" s="16" t="s">
        <v>33</v>
      </c>
      <c r="S599" s="16" t="s">
        <v>2290</v>
      </c>
      <c r="T599" s="16" t="s">
        <v>44</v>
      </c>
      <c r="U599" s="16" t="s">
        <v>51</v>
      </c>
      <c r="V599" s="21">
        <v>10940248</v>
      </c>
      <c r="W599" s="21">
        <v>87521984</v>
      </c>
      <c r="X599" s="16">
        <v>8</v>
      </c>
      <c r="Y599" s="22">
        <v>80111607</v>
      </c>
      <c r="Z599"/>
      <c r="AA599"/>
    </row>
    <row r="600" spans="1:27" x14ac:dyDescent="0.2">
      <c r="A600" s="14">
        <v>605</v>
      </c>
      <c r="B600" s="15" t="s">
        <v>2291</v>
      </c>
      <c r="C600" s="16" t="s">
        <v>1873</v>
      </c>
      <c r="D600" s="16" t="s">
        <v>2292</v>
      </c>
      <c r="E600" s="16" t="s">
        <v>2293</v>
      </c>
      <c r="F600" s="17" t="s">
        <v>30</v>
      </c>
      <c r="G600" s="16" t="s">
        <v>30</v>
      </c>
      <c r="H600" s="16">
        <f>Tabla8[[#This Row],[Precio 2026]]/Tabla8[[#This Row],[HONORARIOS 2026]]</f>
        <v>8</v>
      </c>
      <c r="I600" s="16" t="s">
        <v>2399</v>
      </c>
      <c r="J600" s="16" t="s">
        <v>31</v>
      </c>
      <c r="K600" s="16"/>
      <c r="L600" s="16" t="s">
        <v>376</v>
      </c>
      <c r="M600" s="16" t="s">
        <v>376</v>
      </c>
      <c r="N600" s="16" t="s">
        <v>376</v>
      </c>
      <c r="O600" s="16" t="s">
        <v>1879</v>
      </c>
      <c r="P600" s="16" t="s">
        <v>1880</v>
      </c>
      <c r="Q600" s="16" t="s">
        <v>1431</v>
      </c>
      <c r="R600" s="16" t="s">
        <v>33</v>
      </c>
      <c r="S600" s="16" t="s">
        <v>2294</v>
      </c>
      <c r="T600" s="16" t="s">
        <v>44</v>
      </c>
      <c r="U600" s="16" t="s">
        <v>113</v>
      </c>
      <c r="V600" s="21">
        <v>7970140</v>
      </c>
      <c r="W600" s="21">
        <v>63761120</v>
      </c>
      <c r="X600" s="16">
        <v>8</v>
      </c>
      <c r="Y600" s="22">
        <v>80111607</v>
      </c>
      <c r="Z600"/>
      <c r="AA600"/>
    </row>
    <row r="601" spans="1:27" x14ac:dyDescent="0.2">
      <c r="A601" s="14">
        <v>606</v>
      </c>
      <c r="B601" s="15" t="s">
        <v>2295</v>
      </c>
      <c r="C601" s="16" t="s">
        <v>1873</v>
      </c>
      <c r="D601" s="16" t="s">
        <v>2296</v>
      </c>
      <c r="E601" s="16" t="s">
        <v>2297</v>
      </c>
      <c r="F601" s="17" t="s">
        <v>30</v>
      </c>
      <c r="G601" s="16" t="s">
        <v>30</v>
      </c>
      <c r="H601" s="16">
        <f>Tabla8[[#This Row],[Precio 2026]]/Tabla8[[#This Row],[HONORARIOS 2026]]</f>
        <v>6</v>
      </c>
      <c r="I601" s="16" t="s">
        <v>2399</v>
      </c>
      <c r="J601" s="16" t="s">
        <v>31</v>
      </c>
      <c r="K601" s="16"/>
      <c r="L601" s="16" t="s">
        <v>376</v>
      </c>
      <c r="M601" s="16" t="s">
        <v>376</v>
      </c>
      <c r="N601" s="16" t="s">
        <v>376</v>
      </c>
      <c r="O601" s="16" t="s">
        <v>1879</v>
      </c>
      <c r="P601" s="16" t="s">
        <v>1880</v>
      </c>
      <c r="Q601" s="16" t="s">
        <v>1431</v>
      </c>
      <c r="R601" s="16" t="s">
        <v>33</v>
      </c>
      <c r="S601" s="16" t="s">
        <v>2298</v>
      </c>
      <c r="T601" s="16" t="s">
        <v>50</v>
      </c>
      <c r="U601" s="16" t="s">
        <v>337</v>
      </c>
      <c r="V601" s="21">
        <v>6692734</v>
      </c>
      <c r="W601" s="21">
        <f>V601*X601</f>
        <v>40156404</v>
      </c>
      <c r="X601" s="16">
        <v>6</v>
      </c>
      <c r="Y601" s="22">
        <v>80111605</v>
      </c>
      <c r="Z601"/>
      <c r="AA601"/>
    </row>
    <row r="602" spans="1:27" x14ac:dyDescent="0.2">
      <c r="A602" s="14">
        <v>607</v>
      </c>
      <c r="B602" s="15" t="s">
        <v>2299</v>
      </c>
      <c r="C602" s="16" t="s">
        <v>1873</v>
      </c>
      <c r="D602" s="16" t="s">
        <v>2300</v>
      </c>
      <c r="E602" s="16" t="s">
        <v>2301</v>
      </c>
      <c r="F602" s="17" t="s">
        <v>30</v>
      </c>
      <c r="G602" s="16" t="s">
        <v>30</v>
      </c>
      <c r="H602" s="16">
        <f>Tabla8[[#This Row],[Precio 2026]]/Tabla8[[#This Row],[HONORARIOS 2026]]</f>
        <v>6</v>
      </c>
      <c r="I602" s="16" t="s">
        <v>2399</v>
      </c>
      <c r="J602" s="16" t="s">
        <v>31</v>
      </c>
      <c r="K602" s="16"/>
      <c r="L602" s="16" t="s">
        <v>376</v>
      </c>
      <c r="M602" s="16" t="s">
        <v>376</v>
      </c>
      <c r="N602" s="16" t="s">
        <v>376</v>
      </c>
      <c r="O602" s="16" t="s">
        <v>1879</v>
      </c>
      <c r="P602" s="16" t="s">
        <v>1880</v>
      </c>
      <c r="Q602" s="16" t="s">
        <v>1431</v>
      </c>
      <c r="R602" s="16" t="s">
        <v>33</v>
      </c>
      <c r="S602" s="16" t="s">
        <v>2302</v>
      </c>
      <c r="T602" s="16" t="s">
        <v>50</v>
      </c>
      <c r="U602" s="16" t="s">
        <v>1113</v>
      </c>
      <c r="V602" s="21">
        <v>14070791</v>
      </c>
      <c r="W602" s="21">
        <f>V602*X602</f>
        <v>84424746</v>
      </c>
      <c r="X602" s="16">
        <v>6</v>
      </c>
      <c r="Y602" s="22">
        <v>80111607</v>
      </c>
      <c r="Z602"/>
      <c r="AA602"/>
    </row>
    <row r="603" spans="1:27" x14ac:dyDescent="0.2">
      <c r="A603" s="14">
        <v>608</v>
      </c>
      <c r="B603" s="15" t="s">
        <v>2303</v>
      </c>
      <c r="C603" s="16" t="s">
        <v>1873</v>
      </c>
      <c r="D603" s="16" t="s">
        <v>2304</v>
      </c>
      <c r="E603" s="16" t="s">
        <v>2305</v>
      </c>
      <c r="F603" s="17" t="s">
        <v>30</v>
      </c>
      <c r="G603" s="16" t="s">
        <v>30</v>
      </c>
      <c r="H603" s="16">
        <f>Tabla8[[#This Row],[Precio 2026]]/Tabla8[[#This Row],[HONORARIOS 2026]]</f>
        <v>8</v>
      </c>
      <c r="I603" s="16" t="s">
        <v>2399</v>
      </c>
      <c r="J603" s="16" t="s">
        <v>31</v>
      </c>
      <c r="K603" s="16"/>
      <c r="L603" s="16" t="s">
        <v>376</v>
      </c>
      <c r="M603" s="16" t="s">
        <v>376</v>
      </c>
      <c r="N603" s="16" t="s">
        <v>376</v>
      </c>
      <c r="O603" s="16" t="s">
        <v>1879</v>
      </c>
      <c r="P603" s="16" t="s">
        <v>1880</v>
      </c>
      <c r="Q603" s="16" t="s">
        <v>1431</v>
      </c>
      <c r="R603" s="16" t="s">
        <v>33</v>
      </c>
      <c r="S603" s="16" t="s">
        <v>2306</v>
      </c>
      <c r="T603" s="16" t="s">
        <v>44</v>
      </c>
      <c r="U603" s="16" t="s">
        <v>412</v>
      </c>
      <c r="V603" s="21">
        <v>6026736</v>
      </c>
      <c r="W603" s="21">
        <v>48213888</v>
      </c>
      <c r="X603" s="16">
        <v>8</v>
      </c>
      <c r="Y603" s="22">
        <v>80111607</v>
      </c>
      <c r="Z603"/>
      <c r="AA603"/>
    </row>
    <row r="604" spans="1:27" x14ac:dyDescent="0.2">
      <c r="A604" s="14">
        <v>609</v>
      </c>
      <c r="B604" s="15" t="s">
        <v>2307</v>
      </c>
      <c r="C604" s="16" t="s">
        <v>1873</v>
      </c>
      <c r="D604" s="16" t="s">
        <v>2308</v>
      </c>
      <c r="E604" s="16" t="s">
        <v>2309</v>
      </c>
      <c r="F604" s="17" t="s">
        <v>30</v>
      </c>
      <c r="G604" s="16" t="s">
        <v>30</v>
      </c>
      <c r="H604" s="16">
        <f>Tabla8[[#This Row],[Precio 2026]]/Tabla8[[#This Row],[HONORARIOS 2026]]</f>
        <v>8</v>
      </c>
      <c r="I604" s="16" t="s">
        <v>2399</v>
      </c>
      <c r="J604" s="16" t="s">
        <v>31</v>
      </c>
      <c r="K604" s="16"/>
      <c r="L604" s="16" t="s">
        <v>376</v>
      </c>
      <c r="M604" s="16" t="s">
        <v>376</v>
      </c>
      <c r="N604" s="16" t="s">
        <v>376</v>
      </c>
      <c r="O604" s="16" t="s">
        <v>1879</v>
      </c>
      <c r="P604" s="16" t="s">
        <v>1880</v>
      </c>
      <c r="Q604" s="16" t="s">
        <v>1431</v>
      </c>
      <c r="R604" s="16" t="s">
        <v>33</v>
      </c>
      <c r="S604" s="16" t="s">
        <v>2310</v>
      </c>
      <c r="T604" s="16" t="s">
        <v>44</v>
      </c>
      <c r="U604" s="16" t="s">
        <v>1113</v>
      </c>
      <c r="V604" s="21">
        <v>14070791</v>
      </c>
      <c r="W604" s="21">
        <v>112566328</v>
      </c>
      <c r="X604" s="16">
        <v>8</v>
      </c>
      <c r="Y604" s="22">
        <v>80111607</v>
      </c>
      <c r="Z604"/>
      <c r="AA604"/>
    </row>
    <row r="605" spans="1:27" x14ac:dyDescent="0.2">
      <c r="A605" s="14">
        <v>610</v>
      </c>
      <c r="B605" s="15" t="s">
        <v>2311</v>
      </c>
      <c r="C605" s="16" t="s">
        <v>1873</v>
      </c>
      <c r="D605" s="16" t="s">
        <v>2312</v>
      </c>
      <c r="E605" s="16" t="s">
        <v>2313</v>
      </c>
      <c r="F605" s="17" t="s">
        <v>30</v>
      </c>
      <c r="G605" s="16" t="s">
        <v>30</v>
      </c>
      <c r="H605" s="16">
        <f>Tabla8[[#This Row],[Precio 2026]]/Tabla8[[#This Row],[HONORARIOS 2026]]</f>
        <v>8</v>
      </c>
      <c r="I605" s="16" t="s">
        <v>2399</v>
      </c>
      <c r="J605" s="16" t="s">
        <v>31</v>
      </c>
      <c r="K605" s="16"/>
      <c r="L605" s="16" t="s">
        <v>376</v>
      </c>
      <c r="M605" s="16" t="s">
        <v>376</v>
      </c>
      <c r="N605" s="16" t="s">
        <v>376</v>
      </c>
      <c r="O605" s="16" t="s">
        <v>1879</v>
      </c>
      <c r="P605" s="16" t="s">
        <v>1880</v>
      </c>
      <c r="Q605" s="16" t="s">
        <v>1431</v>
      </c>
      <c r="R605" s="16" t="s">
        <v>33</v>
      </c>
      <c r="S605" s="16" t="s">
        <v>2314</v>
      </c>
      <c r="T605" s="16" t="s">
        <v>50</v>
      </c>
      <c r="U605" s="16" t="s">
        <v>337</v>
      </c>
      <c r="V605" s="21">
        <v>6692734</v>
      </c>
      <c r="W605" s="21">
        <v>53541872</v>
      </c>
      <c r="X605" s="16">
        <v>8</v>
      </c>
      <c r="Y605" s="22">
        <v>80111607</v>
      </c>
      <c r="Z605"/>
      <c r="AA605"/>
    </row>
    <row r="606" spans="1:27" x14ac:dyDescent="0.2">
      <c r="A606" s="14">
        <v>611</v>
      </c>
      <c r="B606" s="15" t="s">
        <v>2315</v>
      </c>
      <c r="C606" s="16" t="s">
        <v>1873</v>
      </c>
      <c r="D606" s="16" t="s">
        <v>2316</v>
      </c>
      <c r="E606" s="16" t="s">
        <v>2317</v>
      </c>
      <c r="F606" s="17" t="s">
        <v>30</v>
      </c>
      <c r="G606" s="16" t="s">
        <v>30</v>
      </c>
      <c r="H606" s="16">
        <f>Tabla8[[#This Row],[Precio 2026]]/Tabla8[[#This Row],[HONORARIOS 2026]]</f>
        <v>8</v>
      </c>
      <c r="I606" s="16" t="s">
        <v>2399</v>
      </c>
      <c r="J606" s="16" t="s">
        <v>31</v>
      </c>
      <c r="K606" s="16"/>
      <c r="L606" s="16" t="s">
        <v>376</v>
      </c>
      <c r="M606" s="16" t="s">
        <v>376</v>
      </c>
      <c r="N606" s="16" t="s">
        <v>376</v>
      </c>
      <c r="O606" s="16" t="s">
        <v>1879</v>
      </c>
      <c r="P606" s="16" t="s">
        <v>1880</v>
      </c>
      <c r="Q606" s="16" t="s">
        <v>1431</v>
      </c>
      <c r="R606" s="16" t="s">
        <v>33</v>
      </c>
      <c r="S606" s="16" t="s">
        <v>2318</v>
      </c>
      <c r="T606" s="16" t="s">
        <v>44</v>
      </c>
      <c r="U606" s="16" t="s">
        <v>108</v>
      </c>
      <c r="V606" s="21">
        <v>6026736</v>
      </c>
      <c r="W606" s="21">
        <v>48213888</v>
      </c>
      <c r="X606" s="16">
        <v>8</v>
      </c>
      <c r="Y606" s="22">
        <v>80111607</v>
      </c>
      <c r="Z606"/>
      <c r="AA606"/>
    </row>
    <row r="607" spans="1:27" x14ac:dyDescent="0.2">
      <c r="A607" s="14">
        <v>612</v>
      </c>
      <c r="B607" s="15" t="s">
        <v>2319</v>
      </c>
      <c r="C607" s="16" t="s">
        <v>1873</v>
      </c>
      <c r="D607" s="16" t="s">
        <v>2320</v>
      </c>
      <c r="E607" s="16" t="s">
        <v>2321</v>
      </c>
      <c r="F607" s="17" t="s">
        <v>30</v>
      </c>
      <c r="G607" s="16" t="s">
        <v>30</v>
      </c>
      <c r="H607" s="16">
        <f>Tabla8[[#This Row],[Precio 2026]]/Tabla8[[#This Row],[HONORARIOS 2026]]</f>
        <v>8</v>
      </c>
      <c r="I607" s="16" t="s">
        <v>2399</v>
      </c>
      <c r="J607" s="16" t="s">
        <v>31</v>
      </c>
      <c r="K607" s="16"/>
      <c r="L607" s="16" t="s">
        <v>376</v>
      </c>
      <c r="M607" s="16" t="s">
        <v>376</v>
      </c>
      <c r="N607" s="16" t="s">
        <v>376</v>
      </c>
      <c r="O607" s="16" t="s">
        <v>1879</v>
      </c>
      <c r="P607" s="16" t="s">
        <v>1880</v>
      </c>
      <c r="Q607" s="16" t="s">
        <v>1431</v>
      </c>
      <c r="R607" s="16" t="s">
        <v>33</v>
      </c>
      <c r="S607" s="16" t="s">
        <v>2322</v>
      </c>
      <c r="T607" s="16" t="s">
        <v>50</v>
      </c>
      <c r="U607" s="16" t="s">
        <v>519</v>
      </c>
      <c r="V607" s="21">
        <v>3864972</v>
      </c>
      <c r="W607" s="21">
        <v>30919776</v>
      </c>
      <c r="X607" s="16">
        <v>8</v>
      </c>
      <c r="Y607" s="22">
        <v>80111607</v>
      </c>
      <c r="Z607"/>
      <c r="AA607"/>
    </row>
    <row r="608" spans="1:27" x14ac:dyDescent="0.2">
      <c r="A608" s="14">
        <v>613</v>
      </c>
      <c r="B608" s="15" t="s">
        <v>2323</v>
      </c>
      <c r="C608" s="16" t="s">
        <v>1873</v>
      </c>
      <c r="D608" s="16" t="s">
        <v>2324</v>
      </c>
      <c r="E608" s="16" t="s">
        <v>2325</v>
      </c>
      <c r="F608" s="17" t="s">
        <v>30</v>
      </c>
      <c r="G608" s="16" t="s">
        <v>30</v>
      </c>
      <c r="H608" s="16">
        <f>Tabla8[[#This Row],[Precio 2026]]/Tabla8[[#This Row],[HONORARIOS 2026]]</f>
        <v>8</v>
      </c>
      <c r="I608" s="16" t="s">
        <v>2399</v>
      </c>
      <c r="J608" s="16" t="s">
        <v>31</v>
      </c>
      <c r="K608" s="16"/>
      <c r="L608" s="16" t="s">
        <v>376</v>
      </c>
      <c r="M608" s="16" t="s">
        <v>376</v>
      </c>
      <c r="N608" s="16" t="s">
        <v>376</v>
      </c>
      <c r="O608" s="16" t="s">
        <v>1879</v>
      </c>
      <c r="P608" s="16" t="s">
        <v>1880</v>
      </c>
      <c r="Q608" s="16" t="s">
        <v>1431</v>
      </c>
      <c r="R608" s="16" t="s">
        <v>33</v>
      </c>
      <c r="S608" s="16" t="s">
        <v>2326</v>
      </c>
      <c r="T608" s="16" t="s">
        <v>44</v>
      </c>
      <c r="U608" s="16" t="s">
        <v>519</v>
      </c>
      <c r="V608" s="21">
        <v>3864972</v>
      </c>
      <c r="W608" s="21">
        <v>30919776</v>
      </c>
      <c r="X608" s="16">
        <v>8</v>
      </c>
      <c r="Y608" s="22">
        <v>80111607</v>
      </c>
      <c r="Z608"/>
      <c r="AA608"/>
    </row>
    <row r="609" spans="1:27" x14ac:dyDescent="0.2">
      <c r="A609" s="14">
        <v>614</v>
      </c>
      <c r="B609" s="15" t="s">
        <v>2327</v>
      </c>
      <c r="C609" s="16" t="s">
        <v>1873</v>
      </c>
      <c r="D609" s="16" t="s">
        <v>2328</v>
      </c>
      <c r="E609" s="16" t="s">
        <v>2329</v>
      </c>
      <c r="F609" s="17" t="s">
        <v>30</v>
      </c>
      <c r="G609" s="16" t="s">
        <v>30</v>
      </c>
      <c r="H609" s="16">
        <f>Tabla8[[#This Row],[Precio 2026]]/Tabla8[[#This Row],[HONORARIOS 2026]]</f>
        <v>8</v>
      </c>
      <c r="I609" s="16" t="s">
        <v>2399</v>
      </c>
      <c r="J609" s="16" t="s">
        <v>31</v>
      </c>
      <c r="K609" s="16"/>
      <c r="L609" s="16" t="s">
        <v>376</v>
      </c>
      <c r="M609" s="16" t="s">
        <v>376</v>
      </c>
      <c r="N609" s="16" t="s">
        <v>376</v>
      </c>
      <c r="O609" s="16" t="s">
        <v>1879</v>
      </c>
      <c r="P609" s="16" t="s">
        <v>1880</v>
      </c>
      <c r="Q609" s="16" t="s">
        <v>1431</v>
      </c>
      <c r="R609" s="16" t="s">
        <v>33</v>
      </c>
      <c r="S609" s="16" t="s">
        <v>2330</v>
      </c>
      <c r="T609" s="16" t="s">
        <v>74</v>
      </c>
      <c r="U609" s="16" t="s">
        <v>113</v>
      </c>
      <c r="V609" s="21">
        <v>7970140</v>
      </c>
      <c r="W609" s="21">
        <v>63761120</v>
      </c>
      <c r="X609" s="16">
        <v>8</v>
      </c>
      <c r="Y609" s="22">
        <v>80111607</v>
      </c>
      <c r="Z609"/>
      <c r="AA609"/>
    </row>
    <row r="610" spans="1:27" x14ac:dyDescent="0.2">
      <c r="A610" s="14">
        <v>615</v>
      </c>
      <c r="B610" s="15" t="s">
        <v>2331</v>
      </c>
      <c r="C610" s="16" t="s">
        <v>1873</v>
      </c>
      <c r="D610" s="16" t="s">
        <v>2332</v>
      </c>
      <c r="E610" s="16" t="s">
        <v>2329</v>
      </c>
      <c r="F610" s="17" t="s">
        <v>30</v>
      </c>
      <c r="G610" s="16" t="s">
        <v>30</v>
      </c>
      <c r="H610" s="16">
        <f>Tabla8[[#This Row],[Precio 2026]]/Tabla8[[#This Row],[HONORARIOS 2026]]</f>
        <v>8</v>
      </c>
      <c r="I610" s="16" t="s">
        <v>2399</v>
      </c>
      <c r="J610" s="16" t="s">
        <v>31</v>
      </c>
      <c r="K610" s="16"/>
      <c r="L610" s="16" t="s">
        <v>376</v>
      </c>
      <c r="M610" s="16" t="s">
        <v>376</v>
      </c>
      <c r="N610" s="16" t="s">
        <v>376</v>
      </c>
      <c r="O610" s="16" t="s">
        <v>1879</v>
      </c>
      <c r="P610" s="16" t="s">
        <v>1880</v>
      </c>
      <c r="Q610" s="16" t="s">
        <v>1431</v>
      </c>
      <c r="R610" s="16" t="s">
        <v>33</v>
      </c>
      <c r="S610" s="16" t="s">
        <v>2333</v>
      </c>
      <c r="T610" s="16" t="s">
        <v>50</v>
      </c>
      <c r="U610" s="16" t="s">
        <v>113</v>
      </c>
      <c r="V610" s="21">
        <v>7970140</v>
      </c>
      <c r="W610" s="21">
        <v>63761120</v>
      </c>
      <c r="X610" s="16">
        <v>8</v>
      </c>
      <c r="Y610" s="22">
        <v>80111607</v>
      </c>
      <c r="Z610"/>
      <c r="AA610"/>
    </row>
    <row r="611" spans="1:27" x14ac:dyDescent="0.2">
      <c r="A611" s="14">
        <v>616</v>
      </c>
      <c r="B611" s="15" t="s">
        <v>2334</v>
      </c>
      <c r="C611" s="16" t="s">
        <v>1873</v>
      </c>
      <c r="D611" s="16" t="s">
        <v>2335</v>
      </c>
      <c r="E611" s="16" t="s">
        <v>2336</v>
      </c>
      <c r="F611" s="17" t="s">
        <v>30</v>
      </c>
      <c r="G611" s="16" t="s">
        <v>30</v>
      </c>
      <c r="H611" s="16">
        <f>Tabla8[[#This Row],[Precio 2026]]/Tabla8[[#This Row],[HONORARIOS 2026]]</f>
        <v>8</v>
      </c>
      <c r="I611" s="16" t="s">
        <v>2399</v>
      </c>
      <c r="J611" s="16" t="s">
        <v>31</v>
      </c>
      <c r="K611" s="16"/>
      <c r="L611" s="16"/>
      <c r="M611" s="16" t="s">
        <v>376</v>
      </c>
      <c r="N611" s="16" t="s">
        <v>376</v>
      </c>
      <c r="O611" s="16" t="s">
        <v>1879</v>
      </c>
      <c r="P611" s="16" t="s">
        <v>1880</v>
      </c>
      <c r="Q611" s="16" t="s">
        <v>377</v>
      </c>
      <c r="R611" s="16" t="s">
        <v>33</v>
      </c>
      <c r="S611" s="16" t="s">
        <v>2337</v>
      </c>
      <c r="T611" s="16" t="s">
        <v>74</v>
      </c>
      <c r="U611" s="16" t="s">
        <v>1113</v>
      </c>
      <c r="V611" s="21">
        <v>14070791</v>
      </c>
      <c r="W611" s="21">
        <v>112566328</v>
      </c>
      <c r="X611" s="16">
        <v>8</v>
      </c>
      <c r="Y611" s="22">
        <v>80111607</v>
      </c>
      <c r="Z611"/>
      <c r="AA611"/>
    </row>
    <row r="612" spans="1:27" x14ac:dyDescent="0.2">
      <c r="A612" s="14">
        <v>617</v>
      </c>
      <c r="B612" s="15" t="s">
        <v>2338</v>
      </c>
      <c r="C612" s="16" t="s">
        <v>1873</v>
      </c>
      <c r="D612" s="16" t="s">
        <v>2339</v>
      </c>
      <c r="E612" s="16" t="s">
        <v>2340</v>
      </c>
      <c r="F612" s="17" t="s">
        <v>30</v>
      </c>
      <c r="G612" s="16" t="s">
        <v>30</v>
      </c>
      <c r="H612" s="16">
        <f>Tabla8[[#This Row],[Precio 2026]]/Tabla8[[#This Row],[HONORARIOS 2026]]</f>
        <v>8</v>
      </c>
      <c r="I612" s="16" t="s">
        <v>2399</v>
      </c>
      <c r="J612" s="16" t="s">
        <v>31</v>
      </c>
      <c r="K612" s="16"/>
      <c r="L612" s="16"/>
      <c r="M612" s="16" t="s">
        <v>376</v>
      </c>
      <c r="N612" s="16" t="s">
        <v>376</v>
      </c>
      <c r="O612" s="16" t="s">
        <v>1879</v>
      </c>
      <c r="P612" s="16" t="s">
        <v>1880</v>
      </c>
      <c r="Q612" s="16" t="s">
        <v>377</v>
      </c>
      <c r="R612" s="16" t="s">
        <v>33</v>
      </c>
      <c r="S612" s="16" t="s">
        <v>2341</v>
      </c>
      <c r="T612" s="16" t="s">
        <v>74</v>
      </c>
      <c r="U612" s="16" t="s">
        <v>108</v>
      </c>
      <c r="V612" s="21">
        <v>6026736</v>
      </c>
      <c r="W612" s="21">
        <v>48213888</v>
      </c>
      <c r="X612" s="16">
        <v>8</v>
      </c>
      <c r="Y612" s="22">
        <v>80111607</v>
      </c>
      <c r="Z612"/>
      <c r="AA612"/>
    </row>
    <row r="613" spans="1:27" x14ac:dyDescent="0.2">
      <c r="A613" s="14">
        <v>618</v>
      </c>
      <c r="B613" s="15" t="s">
        <v>2342</v>
      </c>
      <c r="C613" s="16" t="s">
        <v>1873</v>
      </c>
      <c r="D613" s="16" t="s">
        <v>2343</v>
      </c>
      <c r="E613" s="16" t="s">
        <v>2344</v>
      </c>
      <c r="F613" s="17" t="s">
        <v>30</v>
      </c>
      <c r="G613" s="16" t="s">
        <v>30</v>
      </c>
      <c r="H613" s="16">
        <f>Tabla8[[#This Row],[Precio 2026]]/Tabla8[[#This Row],[HONORARIOS 2026]]</f>
        <v>8</v>
      </c>
      <c r="I613" s="16" t="s">
        <v>2399</v>
      </c>
      <c r="J613" s="16" t="s">
        <v>31</v>
      </c>
      <c r="K613" s="16"/>
      <c r="L613" s="16"/>
      <c r="M613" s="16" t="s">
        <v>376</v>
      </c>
      <c r="N613" s="16" t="s">
        <v>376</v>
      </c>
      <c r="O613" s="16" t="s">
        <v>1879</v>
      </c>
      <c r="P613" s="16" t="s">
        <v>1880</v>
      </c>
      <c r="Q613" s="16" t="s">
        <v>377</v>
      </c>
      <c r="R613" s="16" t="s">
        <v>33</v>
      </c>
      <c r="S613" s="16" t="s">
        <v>2345</v>
      </c>
      <c r="T613" s="16" t="s">
        <v>74</v>
      </c>
      <c r="U613" s="16" t="s">
        <v>82</v>
      </c>
      <c r="V613" s="21">
        <v>4618314</v>
      </c>
      <c r="W613" s="21">
        <v>36946512</v>
      </c>
      <c r="X613" s="16">
        <v>8</v>
      </c>
      <c r="Y613" s="22">
        <v>80111607</v>
      </c>
      <c r="Z613"/>
      <c r="AA613"/>
    </row>
    <row r="614" spans="1:27" x14ac:dyDescent="0.2">
      <c r="A614" s="14">
        <v>619</v>
      </c>
      <c r="B614" s="15" t="s">
        <v>2346</v>
      </c>
      <c r="C614" s="16" t="s">
        <v>1873</v>
      </c>
      <c r="D614" s="16" t="s">
        <v>2347</v>
      </c>
      <c r="E614" s="16" t="s">
        <v>2348</v>
      </c>
      <c r="F614" s="17" t="s">
        <v>30</v>
      </c>
      <c r="G614" s="16" t="s">
        <v>30</v>
      </c>
      <c r="H614" s="16">
        <f>Tabla8[[#This Row],[Precio 2026]]/Tabla8[[#This Row],[HONORARIOS 2026]]</f>
        <v>8</v>
      </c>
      <c r="I614" s="16" t="s">
        <v>2399</v>
      </c>
      <c r="J614" s="16" t="s">
        <v>31</v>
      </c>
      <c r="K614" s="16"/>
      <c r="L614" s="16"/>
      <c r="M614" s="16" t="s">
        <v>376</v>
      </c>
      <c r="N614" s="16" t="s">
        <v>376</v>
      </c>
      <c r="O614" s="16" t="s">
        <v>1879</v>
      </c>
      <c r="P614" s="16" t="s">
        <v>1880</v>
      </c>
      <c r="Q614" s="16" t="s">
        <v>377</v>
      </c>
      <c r="R614" s="16" t="s">
        <v>33</v>
      </c>
      <c r="S614" s="16" t="s">
        <v>2349</v>
      </c>
      <c r="T614" s="16" t="s">
        <v>50</v>
      </c>
      <c r="U614" s="16" t="s">
        <v>87</v>
      </c>
      <c r="V614" s="21">
        <v>7358732</v>
      </c>
      <c r="W614" s="21">
        <v>58869856</v>
      </c>
      <c r="X614" s="16">
        <v>8</v>
      </c>
      <c r="Y614" s="22">
        <v>80111607</v>
      </c>
      <c r="Z614"/>
      <c r="AA614"/>
    </row>
    <row r="615" spans="1:27" collapsed="1" x14ac:dyDescent="0.2">
      <c r="A615" s="14">
        <v>620</v>
      </c>
      <c r="B615" s="15" t="s">
        <v>2350</v>
      </c>
      <c r="C615" s="16" t="s">
        <v>1873</v>
      </c>
      <c r="D615" s="16" t="s">
        <v>2351</v>
      </c>
      <c r="E615" s="16" t="s">
        <v>2352</v>
      </c>
      <c r="F615" s="17" t="s">
        <v>30</v>
      </c>
      <c r="G615" s="16" t="s">
        <v>30</v>
      </c>
      <c r="H615" s="16">
        <f>Tabla8[[#This Row],[Precio 2026]]/Tabla8[[#This Row],[HONORARIOS 2026]]</f>
        <v>8</v>
      </c>
      <c r="I615" s="16" t="s">
        <v>2399</v>
      </c>
      <c r="J615" s="16" t="s">
        <v>31</v>
      </c>
      <c r="K615" s="16"/>
      <c r="L615" s="16"/>
      <c r="M615" s="16" t="s">
        <v>376</v>
      </c>
      <c r="N615" s="16" t="s">
        <v>376</v>
      </c>
      <c r="O615" s="16" t="s">
        <v>1924</v>
      </c>
      <c r="P615" s="16" t="s">
        <v>1925</v>
      </c>
      <c r="Q615" s="16" t="s">
        <v>377</v>
      </c>
      <c r="R615" s="16" t="s">
        <v>33</v>
      </c>
      <c r="S615" s="16" t="s">
        <v>2353</v>
      </c>
      <c r="T615" s="16" t="s">
        <v>74</v>
      </c>
      <c r="U615" s="16" t="s">
        <v>75</v>
      </c>
      <c r="V615" s="21">
        <v>5207886</v>
      </c>
      <c r="W615" s="21">
        <v>41663088</v>
      </c>
      <c r="X615" s="16">
        <v>8</v>
      </c>
      <c r="Y615" s="22" t="s">
        <v>2354</v>
      </c>
      <c r="Z615"/>
      <c r="AA615"/>
    </row>
    <row r="616" spans="1:27" x14ac:dyDescent="0.2">
      <c r="A616" s="14">
        <v>621</v>
      </c>
      <c r="B616" s="15" t="s">
        <v>2355</v>
      </c>
      <c r="C616" s="16" t="s">
        <v>1873</v>
      </c>
      <c r="D616" s="16" t="s">
        <v>2356</v>
      </c>
      <c r="E616" s="16" t="s">
        <v>2356</v>
      </c>
      <c r="F616" s="17" t="s">
        <v>30</v>
      </c>
      <c r="G616" s="16" t="s">
        <v>30</v>
      </c>
      <c r="H616" s="16">
        <f>Tabla8[[#This Row],[Precio 2026]]/Tabla8[[#This Row],[HONORARIOS 2026]]</f>
        <v>4</v>
      </c>
      <c r="I616" s="16" t="s">
        <v>2399</v>
      </c>
      <c r="J616" s="16" t="s">
        <v>31</v>
      </c>
      <c r="K616" s="16"/>
      <c r="L616" s="16"/>
      <c r="M616" s="16"/>
      <c r="N616" s="16"/>
      <c r="O616" s="16"/>
      <c r="P616" s="16"/>
      <c r="Q616" s="16" t="s">
        <v>1978</v>
      </c>
      <c r="R616" s="16" t="s">
        <v>33</v>
      </c>
      <c r="S616" s="16" t="s">
        <v>2357</v>
      </c>
      <c r="T616" s="16" t="s">
        <v>93</v>
      </c>
      <c r="U616" s="16" t="s">
        <v>51</v>
      </c>
      <c r="V616" s="21">
        <v>10940248</v>
      </c>
      <c r="W616" s="21">
        <f>Tabla8[[#This Row],[HONORARIOS 2026]]*Tabla8[[#This Row],[Plazo 2026]]</f>
        <v>43760992</v>
      </c>
      <c r="X616" s="16">
        <v>4</v>
      </c>
      <c r="Y616" s="22">
        <v>80111600</v>
      </c>
      <c r="Z616"/>
      <c r="AA616"/>
    </row>
    <row r="617" spans="1:27" x14ac:dyDescent="0.2">
      <c r="A617" s="14">
        <v>622</v>
      </c>
      <c r="B617" s="15" t="s">
        <v>2358</v>
      </c>
      <c r="C617" s="16" t="s">
        <v>1873</v>
      </c>
      <c r="D617" s="16" t="s">
        <v>2359</v>
      </c>
      <c r="E617" s="16" t="s">
        <v>2360</v>
      </c>
      <c r="F617" s="17" t="s">
        <v>30</v>
      </c>
      <c r="G617" s="16" t="s">
        <v>30</v>
      </c>
      <c r="H617" s="16">
        <f>Tabla8[[#This Row],[Precio 2026]]/Tabla8[[#This Row],[HONORARIOS 2026]]</f>
        <v>6</v>
      </c>
      <c r="I617" s="16" t="s">
        <v>2399</v>
      </c>
      <c r="J617" s="16" t="s">
        <v>31</v>
      </c>
      <c r="K617" s="16"/>
      <c r="L617" s="16"/>
      <c r="M617" s="16"/>
      <c r="N617" s="16"/>
      <c r="O617" s="16"/>
      <c r="P617" s="16"/>
      <c r="Q617" s="16" t="s">
        <v>144</v>
      </c>
      <c r="R617" s="16" t="s">
        <v>33</v>
      </c>
      <c r="S617" s="16" t="s">
        <v>2361</v>
      </c>
      <c r="T617" s="16" t="s">
        <v>93</v>
      </c>
      <c r="U617" s="16" t="s">
        <v>51</v>
      </c>
      <c r="V617" s="21">
        <v>10940248</v>
      </c>
      <c r="W617" s="21">
        <f>V617*X617</f>
        <v>65641488</v>
      </c>
      <c r="X617" s="16">
        <v>6</v>
      </c>
      <c r="Y617" s="22"/>
      <c r="Z617"/>
      <c r="AA617"/>
    </row>
    <row r="618" spans="1:27" x14ac:dyDescent="0.2">
      <c r="A618" s="14">
        <v>623</v>
      </c>
      <c r="B618" s="15" t="s">
        <v>2362</v>
      </c>
      <c r="C618" s="16" t="s">
        <v>1873</v>
      </c>
      <c r="D618" s="16" t="s">
        <v>2363</v>
      </c>
      <c r="E618" s="16" t="s">
        <v>2364</v>
      </c>
      <c r="F618" s="17" t="s">
        <v>30</v>
      </c>
      <c r="G618" s="16" t="s">
        <v>30</v>
      </c>
      <c r="H618" s="16">
        <f>Tabla8[[#This Row],[Precio 2026]]/Tabla8[[#This Row],[HONORARIOS 2026]]</f>
        <v>6</v>
      </c>
      <c r="I618" s="16" t="s">
        <v>2399</v>
      </c>
      <c r="J618" s="16" t="s">
        <v>31</v>
      </c>
      <c r="K618" s="16"/>
      <c r="L618" s="16"/>
      <c r="M618" s="16"/>
      <c r="N618" s="16"/>
      <c r="O618" s="16"/>
      <c r="P618" s="16"/>
      <c r="Q618" s="16" t="s">
        <v>1431</v>
      </c>
      <c r="R618" s="16" t="s">
        <v>33</v>
      </c>
      <c r="S618" s="16" t="s">
        <v>2365</v>
      </c>
      <c r="T618" s="16" t="s">
        <v>93</v>
      </c>
      <c r="U618" s="16" t="s">
        <v>67</v>
      </c>
      <c r="V618" s="21">
        <v>15286881</v>
      </c>
      <c r="W618" s="21">
        <f>V618*X618</f>
        <v>91721286</v>
      </c>
      <c r="X618" s="16">
        <v>6</v>
      </c>
      <c r="Y618" s="22"/>
      <c r="Z618"/>
      <c r="AA618"/>
    </row>
    <row r="619" spans="1:27" x14ac:dyDescent="0.2">
      <c r="A619" s="14">
        <v>624</v>
      </c>
      <c r="B619" s="15" t="s">
        <v>2366</v>
      </c>
      <c r="C619" s="16" t="s">
        <v>1873</v>
      </c>
      <c r="D619" s="16" t="s">
        <v>2367</v>
      </c>
      <c r="E619" s="16" t="s">
        <v>2368</v>
      </c>
      <c r="F619" s="17" t="s">
        <v>30</v>
      </c>
      <c r="G619" s="16" t="s">
        <v>30</v>
      </c>
      <c r="H619" s="16">
        <f>Tabla8[[#This Row],[Precio 2026]]/Tabla8[[#This Row],[HONORARIOS 2026]]</f>
        <v>6</v>
      </c>
      <c r="I619" s="16" t="s">
        <v>2399</v>
      </c>
      <c r="J619" s="16" t="s">
        <v>31</v>
      </c>
      <c r="K619" s="16"/>
      <c r="L619" s="16"/>
      <c r="M619" s="16"/>
      <c r="N619" s="16"/>
      <c r="O619" s="16"/>
      <c r="P619" s="16"/>
      <c r="Q619" s="16" t="s">
        <v>144</v>
      </c>
      <c r="R619" s="16" t="s">
        <v>33</v>
      </c>
      <c r="S619" s="16" t="s">
        <v>2369</v>
      </c>
      <c r="T619" s="16" t="s">
        <v>93</v>
      </c>
      <c r="U619" s="16" t="s">
        <v>146</v>
      </c>
      <c r="V619" s="21">
        <v>5207886</v>
      </c>
      <c r="W619" s="21">
        <f>V619*X619</f>
        <v>31247316</v>
      </c>
      <c r="X619" s="16">
        <v>6</v>
      </c>
      <c r="Y619" s="22"/>
      <c r="Z619"/>
      <c r="AA619"/>
    </row>
    <row r="620" spans="1:27" x14ac:dyDescent="0.2">
      <c r="A620" s="14">
        <v>625</v>
      </c>
      <c r="B620" s="15" t="s">
        <v>2370</v>
      </c>
      <c r="C620" s="16" t="s">
        <v>1873</v>
      </c>
      <c r="D620" s="16" t="s">
        <v>2371</v>
      </c>
      <c r="E620" s="16" t="s">
        <v>2372</v>
      </c>
      <c r="F620" s="17" t="s">
        <v>30</v>
      </c>
      <c r="G620" s="16" t="s">
        <v>30</v>
      </c>
      <c r="H620" s="16">
        <f>Tabla8[[#This Row],[Precio 2026]]/Tabla8[[#This Row],[HONORARIOS 2026]]</f>
        <v>6</v>
      </c>
      <c r="I620" s="16" t="s">
        <v>2399</v>
      </c>
      <c r="J620" s="16" t="s">
        <v>31</v>
      </c>
      <c r="K620" s="16"/>
      <c r="L620" s="16"/>
      <c r="M620" s="16"/>
      <c r="N620" s="16"/>
      <c r="O620" s="16"/>
      <c r="P620" s="16"/>
      <c r="Q620" s="16" t="s">
        <v>144</v>
      </c>
      <c r="R620" s="16" t="s">
        <v>33</v>
      </c>
      <c r="S620" s="16" t="s">
        <v>2373</v>
      </c>
      <c r="T620" s="16" t="s">
        <v>93</v>
      </c>
      <c r="U620" s="16" t="s">
        <v>519</v>
      </c>
      <c r="V620" s="21">
        <v>3864972</v>
      </c>
      <c r="W620" s="21">
        <f>V620*X620</f>
        <v>23189832</v>
      </c>
      <c r="X620" s="16">
        <v>6</v>
      </c>
      <c r="Y620" s="22"/>
      <c r="Z620"/>
      <c r="AA620"/>
    </row>
    <row r="621" spans="1:27" x14ac:dyDescent="0.2">
      <c r="A621" s="14">
        <v>626</v>
      </c>
      <c r="B621" s="15" t="s">
        <v>2374</v>
      </c>
      <c r="C621" s="16" t="s">
        <v>1873</v>
      </c>
      <c r="D621" s="16" t="s">
        <v>2375</v>
      </c>
      <c r="E621" s="16" t="s">
        <v>2376</v>
      </c>
      <c r="F621" s="17" t="s">
        <v>30</v>
      </c>
      <c r="G621" s="16" t="s">
        <v>30</v>
      </c>
      <c r="H621" s="16">
        <f>Tabla8[[#This Row],[Precio 2026]]/Tabla8[[#This Row],[HONORARIOS 2026]]</f>
        <v>5</v>
      </c>
      <c r="I621" s="16" t="s">
        <v>2399</v>
      </c>
      <c r="J621" s="16" t="s">
        <v>31</v>
      </c>
      <c r="K621" s="16"/>
      <c r="L621" s="16"/>
      <c r="M621" s="16"/>
      <c r="N621" s="16"/>
      <c r="O621" s="16"/>
      <c r="P621" s="16"/>
      <c r="Q621" s="16" t="s">
        <v>1978</v>
      </c>
      <c r="R621" s="16" t="s">
        <v>33</v>
      </c>
      <c r="S621" s="16" t="s">
        <v>2377</v>
      </c>
      <c r="T621" s="16" t="s">
        <v>93</v>
      </c>
      <c r="U621" s="16" t="s">
        <v>146</v>
      </c>
      <c r="V621" s="21">
        <v>5207886</v>
      </c>
      <c r="W621" s="21">
        <f>Tabla8[[#This Row],[HONORARIOS 2026]]*Tabla8[[#This Row],[Plazo 2026]]</f>
        <v>26039430</v>
      </c>
      <c r="X621" s="16">
        <v>5</v>
      </c>
      <c r="Y621" s="22">
        <v>80111600</v>
      </c>
      <c r="Z621"/>
      <c r="AA621"/>
    </row>
    <row r="622" spans="1:27" x14ac:dyDescent="0.2">
      <c r="A622" s="14">
        <v>627</v>
      </c>
      <c r="B622" s="15" t="s">
        <v>2378</v>
      </c>
      <c r="C622" s="16" t="s">
        <v>1873</v>
      </c>
      <c r="D622" s="16" t="s">
        <v>2379</v>
      </c>
      <c r="E622" s="16" t="s">
        <v>2380</v>
      </c>
      <c r="F622" s="17" t="s">
        <v>30</v>
      </c>
      <c r="G622" s="16" t="s">
        <v>30</v>
      </c>
      <c r="H622" s="16">
        <f>Tabla8[[#This Row],[Precio 2026]]/Tabla8[[#This Row],[HONORARIOS 2026]]</f>
        <v>6</v>
      </c>
      <c r="I622" s="16" t="s">
        <v>2399</v>
      </c>
      <c r="J622" s="16" t="s">
        <v>31</v>
      </c>
      <c r="K622" s="16"/>
      <c r="L622" s="16"/>
      <c r="M622" s="16"/>
      <c r="N622" s="16"/>
      <c r="O622" s="16" t="s">
        <v>1924</v>
      </c>
      <c r="P622" s="16" t="s">
        <v>1925</v>
      </c>
      <c r="Q622" s="16" t="s">
        <v>626</v>
      </c>
      <c r="R622" s="16" t="s">
        <v>33</v>
      </c>
      <c r="S622" s="16" t="s">
        <v>2381</v>
      </c>
      <c r="T622" s="16" t="s">
        <v>93</v>
      </c>
      <c r="U622" s="16" t="s">
        <v>302</v>
      </c>
      <c r="V622" s="21">
        <v>12505519</v>
      </c>
      <c r="W622" s="21">
        <f>V622*X622</f>
        <v>75033114</v>
      </c>
      <c r="X622" s="16">
        <v>6</v>
      </c>
      <c r="Y622" s="22"/>
      <c r="Z622"/>
      <c r="AA622"/>
    </row>
    <row r="623" spans="1:27" x14ac:dyDescent="0.2">
      <c r="A623" s="14">
        <v>628</v>
      </c>
      <c r="B623" s="15" t="s">
        <v>2382</v>
      </c>
      <c r="C623" s="16" t="s">
        <v>1873</v>
      </c>
      <c r="D623" s="16" t="s">
        <v>2383</v>
      </c>
      <c r="E623" s="16" t="s">
        <v>2384</v>
      </c>
      <c r="F623" s="17" t="s">
        <v>30</v>
      </c>
      <c r="G623" s="16" t="s">
        <v>30</v>
      </c>
      <c r="H623" s="16">
        <f>Tabla8[[#This Row],[Precio 2026]]/Tabla8[[#This Row],[HONORARIOS 2026]]</f>
        <v>5</v>
      </c>
      <c r="I623" s="16" t="s">
        <v>2399</v>
      </c>
      <c r="J623" s="16" t="s">
        <v>31</v>
      </c>
      <c r="K623" s="16"/>
      <c r="L623" s="16"/>
      <c r="M623" s="16"/>
      <c r="N623" s="16"/>
      <c r="O623" s="16"/>
      <c r="P623" s="16"/>
      <c r="Q623" s="16" t="s">
        <v>72</v>
      </c>
      <c r="R623" s="16" t="s">
        <v>33</v>
      </c>
      <c r="S623" s="16" t="s">
        <v>2385</v>
      </c>
      <c r="T623" s="16" t="s">
        <v>93</v>
      </c>
      <c r="U623" s="16" t="s">
        <v>302</v>
      </c>
      <c r="V623" s="21">
        <v>12505519</v>
      </c>
      <c r="W623" s="21">
        <v>62527595</v>
      </c>
      <c r="X623" s="16">
        <v>5</v>
      </c>
      <c r="Y623" s="22"/>
      <c r="Z623"/>
      <c r="AA623"/>
    </row>
    <row r="624" spans="1:27" x14ac:dyDescent="0.2">
      <c r="A624" s="14">
        <v>629</v>
      </c>
      <c r="B624" s="15" t="s">
        <v>2386</v>
      </c>
      <c r="C624" s="16" t="s">
        <v>1873</v>
      </c>
      <c r="D624" s="16" t="s">
        <v>2387</v>
      </c>
      <c r="E624" s="16" t="s">
        <v>2388</v>
      </c>
      <c r="F624" s="17" t="s">
        <v>30</v>
      </c>
      <c r="G624" s="16" t="s">
        <v>30</v>
      </c>
      <c r="H624" s="16">
        <f>Tabla8[[#This Row],[Precio 2026]]/Tabla8[[#This Row],[HONORARIOS 2026]]</f>
        <v>5</v>
      </c>
      <c r="I624" s="16" t="s">
        <v>2399</v>
      </c>
      <c r="J624" s="16" t="s">
        <v>31</v>
      </c>
      <c r="K624" s="16"/>
      <c r="L624" s="16"/>
      <c r="M624" s="16"/>
      <c r="N624" s="16"/>
      <c r="O624" s="16"/>
      <c r="P624" s="16"/>
      <c r="Q624" s="16" t="s">
        <v>72</v>
      </c>
      <c r="R624" s="16" t="s">
        <v>33</v>
      </c>
      <c r="S624" s="16" t="s">
        <v>2389</v>
      </c>
      <c r="T624" s="16" t="s">
        <v>93</v>
      </c>
      <c r="U624" s="16" t="s">
        <v>302</v>
      </c>
      <c r="V624" s="21">
        <v>12505519</v>
      </c>
      <c r="W624" s="21">
        <v>62527595</v>
      </c>
      <c r="X624" s="16">
        <v>5</v>
      </c>
      <c r="Y624" s="22"/>
      <c r="Z624"/>
      <c r="AA624"/>
    </row>
    <row r="625" spans="1:27" x14ac:dyDescent="0.2">
      <c r="A625" s="14">
        <v>630</v>
      </c>
      <c r="B625" s="15" t="s">
        <v>2390</v>
      </c>
      <c r="C625" s="16" t="s">
        <v>1873</v>
      </c>
      <c r="D625" s="16" t="s">
        <v>2391</v>
      </c>
      <c r="E625" s="16" t="s">
        <v>116</v>
      </c>
      <c r="F625" s="17" t="s">
        <v>30</v>
      </c>
      <c r="G625" s="16" t="s">
        <v>30</v>
      </c>
      <c r="H625" s="16">
        <f>Tabla8[[#This Row],[Precio 2026]]/Tabla8[[#This Row],[HONORARIOS 2026]]</f>
        <v>7</v>
      </c>
      <c r="I625" s="16" t="s">
        <v>2399</v>
      </c>
      <c r="J625" s="16" t="s">
        <v>31</v>
      </c>
      <c r="K625" s="16"/>
      <c r="L625" s="16"/>
      <c r="M625" s="16"/>
      <c r="N625" s="16"/>
      <c r="O625" s="16"/>
      <c r="P625" s="16"/>
      <c r="Q625" s="16" t="s">
        <v>72</v>
      </c>
      <c r="R625" s="16" t="s">
        <v>33</v>
      </c>
      <c r="S625" s="16" t="s">
        <v>2392</v>
      </c>
      <c r="T625" s="16" t="s">
        <v>93</v>
      </c>
      <c r="U625" s="16" t="s">
        <v>146</v>
      </c>
      <c r="V625" s="21">
        <v>5207886</v>
      </c>
      <c r="W625" s="21">
        <v>36455202</v>
      </c>
      <c r="X625" s="16">
        <v>7</v>
      </c>
      <c r="Y625" s="22"/>
      <c r="Z625"/>
      <c r="AA625"/>
    </row>
    <row r="626" spans="1:27" x14ac:dyDescent="0.2">
      <c r="A626" s="14">
        <v>631</v>
      </c>
      <c r="B626" s="34" t="s">
        <v>2393</v>
      </c>
      <c r="C626" s="16" t="s">
        <v>1873</v>
      </c>
      <c r="D626" s="35" t="s">
        <v>2394</v>
      </c>
      <c r="E626" s="16" t="s">
        <v>2395</v>
      </c>
      <c r="F626" s="17" t="s">
        <v>30</v>
      </c>
      <c r="G626" s="16" t="s">
        <v>30</v>
      </c>
      <c r="H626" s="16">
        <f>Tabla8[[#This Row],[Precio 2026]]/Tabla8[[#This Row],[HONORARIOS 2026]]</f>
        <v>5</v>
      </c>
      <c r="I626" s="16" t="s">
        <v>2399</v>
      </c>
      <c r="J626" s="16" t="s">
        <v>31</v>
      </c>
      <c r="K626" s="16"/>
      <c r="L626" s="16"/>
      <c r="M626" s="16"/>
      <c r="N626" s="16"/>
      <c r="O626" s="16" t="s">
        <v>1924</v>
      </c>
      <c r="P626" s="16" t="s">
        <v>1925</v>
      </c>
      <c r="Q626" s="16" t="s">
        <v>72</v>
      </c>
      <c r="R626" s="16" t="s">
        <v>33</v>
      </c>
      <c r="S626" s="16" t="s">
        <v>2396</v>
      </c>
      <c r="T626" s="16" t="s">
        <v>93</v>
      </c>
      <c r="U626" s="16" t="s">
        <v>383</v>
      </c>
      <c r="V626" s="21">
        <v>3220810</v>
      </c>
      <c r="W626" s="21">
        <f>Tabla8[[#This Row],[HONORARIOS 2026]]*Tabla8[[#This Row],[Plazo 2026]]</f>
        <v>16104050</v>
      </c>
      <c r="X626" s="16">
        <v>5</v>
      </c>
      <c r="Y626" s="22"/>
      <c r="Z626"/>
      <c r="AA626"/>
    </row>
    <row r="627" spans="1:27" x14ac:dyDescent="0.2">
      <c r="A627" s="14">
        <v>632</v>
      </c>
      <c r="B627" s="36">
        <v>4</v>
      </c>
      <c r="C627" s="16" t="s">
        <v>27</v>
      </c>
      <c r="D627" s="16" t="s">
        <v>2397</v>
      </c>
      <c r="E627" s="16" t="s">
        <v>2398</v>
      </c>
      <c r="F627" s="17" t="s">
        <v>30</v>
      </c>
      <c r="G627" s="16" t="s">
        <v>30</v>
      </c>
      <c r="H627" s="16">
        <f>6*30</f>
        <v>180</v>
      </c>
      <c r="I627" s="16" t="s">
        <v>2399</v>
      </c>
      <c r="J627" s="16" t="s">
        <v>31</v>
      </c>
      <c r="K627" s="20">
        <v>2018011000653</v>
      </c>
      <c r="L627" s="16" t="s">
        <v>32</v>
      </c>
      <c r="M627" s="16" t="s">
        <v>38</v>
      </c>
      <c r="N627" s="16" t="s">
        <v>39</v>
      </c>
      <c r="O627" s="16" t="s">
        <v>40</v>
      </c>
      <c r="P627" s="16" t="s">
        <v>41</v>
      </c>
      <c r="Q627" s="16" t="s">
        <v>42</v>
      </c>
      <c r="R627" s="16" t="s">
        <v>2400</v>
      </c>
      <c r="S627" s="16" t="s">
        <v>2401</v>
      </c>
      <c r="T627" s="16" t="s">
        <v>93</v>
      </c>
      <c r="U627" s="16"/>
      <c r="V627" s="21"/>
      <c r="W627" s="21">
        <v>350000000</v>
      </c>
      <c r="X627" s="16"/>
      <c r="Y627" s="22">
        <v>81111508</v>
      </c>
      <c r="Z627"/>
      <c r="AA627"/>
    </row>
    <row r="628" spans="1:27" x14ac:dyDescent="0.2">
      <c r="A628" s="14">
        <v>633</v>
      </c>
      <c r="B628" s="36">
        <v>5</v>
      </c>
      <c r="C628" s="16" t="s">
        <v>27</v>
      </c>
      <c r="D628" s="16" t="s">
        <v>2402</v>
      </c>
      <c r="E628" s="16" t="s">
        <v>2403</v>
      </c>
      <c r="F628" s="16" t="s">
        <v>30</v>
      </c>
      <c r="G628" s="16" t="s">
        <v>30</v>
      </c>
      <c r="H628" s="16">
        <v>360</v>
      </c>
      <c r="I628" s="16" t="s">
        <v>2399</v>
      </c>
      <c r="J628" s="16" t="s">
        <v>31</v>
      </c>
      <c r="K628" s="20">
        <v>2018011000653</v>
      </c>
      <c r="L628" s="16" t="s">
        <v>32</v>
      </c>
      <c r="M628" s="16" t="s">
        <v>2404</v>
      </c>
      <c r="N628" s="16" t="s">
        <v>2405</v>
      </c>
      <c r="O628" s="16" t="s">
        <v>2406</v>
      </c>
      <c r="P628" s="16" t="s">
        <v>2407</v>
      </c>
      <c r="Q628" s="16" t="s">
        <v>2248</v>
      </c>
      <c r="R628" s="16" t="s">
        <v>2400</v>
      </c>
      <c r="S628" s="16"/>
      <c r="T628" s="16" t="s">
        <v>93</v>
      </c>
      <c r="U628" s="16"/>
      <c r="V628" s="21"/>
      <c r="W628" s="21">
        <v>1190000000</v>
      </c>
      <c r="X628" s="16"/>
      <c r="Y628" s="22" t="s">
        <v>2408</v>
      </c>
      <c r="Z628"/>
      <c r="AA628"/>
    </row>
    <row r="629" spans="1:27" x14ac:dyDescent="0.2">
      <c r="A629" s="14">
        <v>634</v>
      </c>
      <c r="B629" s="36" t="s">
        <v>2409</v>
      </c>
      <c r="C629" s="16" t="s">
        <v>27</v>
      </c>
      <c r="D629" s="37" t="s">
        <v>2410</v>
      </c>
      <c r="E629" s="37" t="s">
        <v>2411</v>
      </c>
      <c r="F629" s="16" t="s">
        <v>30</v>
      </c>
      <c r="G629" s="16" t="s">
        <v>30</v>
      </c>
      <c r="H629" s="16">
        <f>12*30</f>
        <v>360</v>
      </c>
      <c r="I629" s="16" t="s">
        <v>2399</v>
      </c>
      <c r="J629" s="16" t="s">
        <v>31</v>
      </c>
      <c r="K629" s="38">
        <v>2018011000653</v>
      </c>
      <c r="L629" s="35" t="s">
        <v>32</v>
      </c>
      <c r="M629" s="35" t="s">
        <v>89</v>
      </c>
      <c r="N629" s="35" t="s">
        <v>2412</v>
      </c>
      <c r="O629" s="35" t="s">
        <v>91</v>
      </c>
      <c r="P629" s="35" t="s">
        <v>126</v>
      </c>
      <c r="Q629" s="16" t="s">
        <v>2248</v>
      </c>
      <c r="R629" s="16" t="s">
        <v>2400</v>
      </c>
      <c r="S629" s="16"/>
      <c r="T629" s="16" t="s">
        <v>93</v>
      </c>
      <c r="U629" s="16"/>
      <c r="V629" s="21"/>
      <c r="W629" s="21">
        <v>1309000000</v>
      </c>
      <c r="X629" s="16"/>
      <c r="Y629" s="22" t="s">
        <v>2413</v>
      </c>
      <c r="Z629"/>
      <c r="AA629"/>
    </row>
    <row r="630" spans="1:27" x14ac:dyDescent="0.2">
      <c r="A630" s="14">
        <v>635</v>
      </c>
      <c r="B630" s="34" t="s">
        <v>2414</v>
      </c>
      <c r="C630" s="16" t="s">
        <v>1873</v>
      </c>
      <c r="D630" s="16" t="s">
        <v>2415</v>
      </c>
      <c r="E630" s="16" t="s">
        <v>2416</v>
      </c>
      <c r="F630" s="16" t="s">
        <v>30</v>
      </c>
      <c r="G630" s="16" t="s">
        <v>30</v>
      </c>
      <c r="H630" s="16">
        <f>11*30</f>
        <v>330</v>
      </c>
      <c r="I630" s="16" t="s">
        <v>2399</v>
      </c>
      <c r="J630" s="16" t="s">
        <v>2417</v>
      </c>
      <c r="K630" s="16"/>
      <c r="L630" s="16" t="s">
        <v>376</v>
      </c>
      <c r="M630" s="16" t="s">
        <v>376</v>
      </c>
      <c r="N630" s="16" t="s">
        <v>376</v>
      </c>
      <c r="O630" s="16" t="s">
        <v>2418</v>
      </c>
      <c r="P630" s="16" t="s">
        <v>2419</v>
      </c>
      <c r="Q630" s="16" t="s">
        <v>72</v>
      </c>
      <c r="R630" s="16" t="s">
        <v>2400</v>
      </c>
      <c r="S630" s="16"/>
      <c r="T630" s="16" t="s">
        <v>93</v>
      </c>
      <c r="U630" s="16"/>
      <c r="V630" s="21"/>
      <c r="W630" s="21">
        <v>100000000</v>
      </c>
      <c r="X630" s="16"/>
      <c r="Y630" s="22" t="s">
        <v>2420</v>
      </c>
      <c r="Z630"/>
      <c r="AA630"/>
    </row>
    <row r="631" spans="1:27" x14ac:dyDescent="0.2">
      <c r="A631" s="14">
        <v>636</v>
      </c>
      <c r="B631" s="34" t="s">
        <v>2421</v>
      </c>
      <c r="C631" s="16" t="s">
        <v>1873</v>
      </c>
      <c r="D631" s="16" t="s">
        <v>2422</v>
      </c>
      <c r="E631" s="16" t="s">
        <v>2423</v>
      </c>
      <c r="F631" s="16" t="s">
        <v>2424</v>
      </c>
      <c r="G631" s="16" t="s">
        <v>2424</v>
      </c>
      <c r="H631" s="16">
        <f>11*30</f>
        <v>330</v>
      </c>
      <c r="I631" s="16" t="s">
        <v>2399</v>
      </c>
      <c r="J631" s="16" t="s">
        <v>2425</v>
      </c>
      <c r="K631" s="16"/>
      <c r="L631" s="16" t="s">
        <v>376</v>
      </c>
      <c r="M631" s="16" t="s">
        <v>376</v>
      </c>
      <c r="N631" s="16" t="s">
        <v>376</v>
      </c>
      <c r="O631" s="16" t="s">
        <v>2426</v>
      </c>
      <c r="P631" s="16" t="s">
        <v>2427</v>
      </c>
      <c r="Q631" s="16" t="s">
        <v>72</v>
      </c>
      <c r="R631" s="16" t="s">
        <v>2400</v>
      </c>
      <c r="S631" s="16"/>
      <c r="T631" s="16"/>
      <c r="U631" s="16"/>
      <c r="V631" s="21"/>
      <c r="W631" s="21">
        <v>90000000</v>
      </c>
      <c r="X631" s="16"/>
      <c r="Y631" s="22" t="s">
        <v>2428</v>
      </c>
      <c r="Z631"/>
      <c r="AA631"/>
    </row>
    <row r="632" spans="1:27" x14ac:dyDescent="0.2">
      <c r="A632" s="14">
        <v>637</v>
      </c>
      <c r="B632" s="34" t="s">
        <v>2429</v>
      </c>
      <c r="C632" s="16" t="s">
        <v>1873</v>
      </c>
      <c r="D632" s="16" t="s">
        <v>2430</v>
      </c>
      <c r="E632" s="16" t="s">
        <v>2431</v>
      </c>
      <c r="F632" s="16" t="s">
        <v>2432</v>
      </c>
      <c r="G632" s="16" t="s">
        <v>2432</v>
      </c>
      <c r="H632" s="16">
        <v>30</v>
      </c>
      <c r="I632" s="16" t="s">
        <v>2399</v>
      </c>
      <c r="J632" s="16" t="s">
        <v>2433</v>
      </c>
      <c r="K632" s="16"/>
      <c r="L632" s="16" t="s">
        <v>376</v>
      </c>
      <c r="M632" s="16" t="s">
        <v>376</v>
      </c>
      <c r="N632" s="16" t="s">
        <v>376</v>
      </c>
      <c r="O632" s="16" t="s">
        <v>2418</v>
      </c>
      <c r="P632" s="16" t="s">
        <v>2419</v>
      </c>
      <c r="Q632" s="16" t="s">
        <v>72</v>
      </c>
      <c r="R632" s="16" t="s">
        <v>2400</v>
      </c>
      <c r="S632" s="16"/>
      <c r="T632" s="16"/>
      <c r="U632" s="16"/>
      <c r="V632" s="21"/>
      <c r="W632" s="21">
        <v>5536280.4000000004</v>
      </c>
      <c r="X632" s="16"/>
      <c r="Y632" s="22" t="s">
        <v>2434</v>
      </c>
      <c r="Z632"/>
      <c r="AA632"/>
    </row>
    <row r="633" spans="1:27" x14ac:dyDescent="0.2">
      <c r="A633" s="14">
        <v>638</v>
      </c>
      <c r="B633" s="34" t="s">
        <v>2435</v>
      </c>
      <c r="C633" s="16" t="s">
        <v>1873</v>
      </c>
      <c r="D633" s="16" t="s">
        <v>2436</v>
      </c>
      <c r="E633" s="16" t="s">
        <v>2437</v>
      </c>
      <c r="F633" s="16" t="s">
        <v>2438</v>
      </c>
      <c r="G633" s="16" t="s">
        <v>2438</v>
      </c>
      <c r="H633" s="16">
        <f>5*30</f>
        <v>150</v>
      </c>
      <c r="I633" s="16" t="s">
        <v>2399</v>
      </c>
      <c r="J633" s="16" t="s">
        <v>31</v>
      </c>
      <c r="K633" s="16"/>
      <c r="L633" s="16" t="s">
        <v>376</v>
      </c>
      <c r="M633" s="16" t="s">
        <v>376</v>
      </c>
      <c r="N633" s="16" t="s">
        <v>376</v>
      </c>
      <c r="O633" s="16" t="s">
        <v>1924</v>
      </c>
      <c r="P633" s="16" t="s">
        <v>1925</v>
      </c>
      <c r="Q633" s="16" t="s">
        <v>72</v>
      </c>
      <c r="R633" s="16" t="s">
        <v>2400</v>
      </c>
      <c r="S633" s="16" t="s">
        <v>2439</v>
      </c>
      <c r="T633" s="16"/>
      <c r="U633" s="16"/>
      <c r="V633" s="21"/>
      <c r="W633" s="21">
        <v>25000000</v>
      </c>
      <c r="X633" s="16" t="s">
        <v>2440</v>
      </c>
      <c r="Y633" s="22">
        <v>55101500</v>
      </c>
      <c r="Z633"/>
      <c r="AA633"/>
    </row>
    <row r="634" spans="1:27" x14ac:dyDescent="0.2">
      <c r="A634" s="14">
        <v>639</v>
      </c>
      <c r="B634" s="34" t="s">
        <v>2441</v>
      </c>
      <c r="C634" s="16" t="s">
        <v>1873</v>
      </c>
      <c r="D634" s="16" t="s">
        <v>2442</v>
      </c>
      <c r="E634" s="16" t="s">
        <v>2443</v>
      </c>
      <c r="F634" s="16" t="s">
        <v>30</v>
      </c>
      <c r="G634" s="16" t="s">
        <v>30</v>
      </c>
      <c r="H634" s="16">
        <f>12*30</f>
        <v>360</v>
      </c>
      <c r="I634" s="16" t="s">
        <v>2399</v>
      </c>
      <c r="J634" s="16" t="s">
        <v>2433</v>
      </c>
      <c r="K634" s="16"/>
      <c r="L634" s="16" t="s">
        <v>376</v>
      </c>
      <c r="M634" s="16" t="s">
        <v>376</v>
      </c>
      <c r="N634" s="16" t="s">
        <v>376</v>
      </c>
      <c r="O634" s="16" t="s">
        <v>1892</v>
      </c>
      <c r="P634" s="16" t="s">
        <v>1893</v>
      </c>
      <c r="Q634" s="16" t="s">
        <v>72</v>
      </c>
      <c r="R634" s="16" t="s">
        <v>2400</v>
      </c>
      <c r="S634" s="16"/>
      <c r="T634" s="16" t="s">
        <v>93</v>
      </c>
      <c r="U634" s="16"/>
      <c r="V634" s="21"/>
      <c r="W634" s="21">
        <v>5772428.3099999996</v>
      </c>
      <c r="X634" s="16"/>
      <c r="Y634" s="22" t="s">
        <v>2444</v>
      </c>
      <c r="Z634"/>
      <c r="AA634"/>
    </row>
    <row r="635" spans="1:27" x14ac:dyDescent="0.2">
      <c r="A635" s="14">
        <v>640</v>
      </c>
      <c r="B635" s="34" t="s">
        <v>2445</v>
      </c>
      <c r="C635" s="16" t="s">
        <v>1873</v>
      </c>
      <c r="D635" s="16" t="s">
        <v>2446</v>
      </c>
      <c r="E635" s="16" t="s">
        <v>2447</v>
      </c>
      <c r="F635" s="16" t="s">
        <v>2448</v>
      </c>
      <c r="G635" s="16" t="s">
        <v>2448</v>
      </c>
      <c r="H635" s="16">
        <f>12*30</f>
        <v>360</v>
      </c>
      <c r="I635" s="16" t="s">
        <v>2399</v>
      </c>
      <c r="J635" s="16" t="s">
        <v>2449</v>
      </c>
      <c r="K635" s="16"/>
      <c r="L635" s="16" t="s">
        <v>376</v>
      </c>
      <c r="M635" s="16" t="s">
        <v>376</v>
      </c>
      <c r="N635" s="16" t="s">
        <v>376</v>
      </c>
      <c r="O635" s="16" t="s">
        <v>2450</v>
      </c>
      <c r="P635" s="16" t="s">
        <v>2451</v>
      </c>
      <c r="Q635" s="16" t="s">
        <v>72</v>
      </c>
      <c r="R635" s="16" t="s">
        <v>2400</v>
      </c>
      <c r="S635" s="16"/>
      <c r="T635" s="16"/>
      <c r="U635" s="16"/>
      <c r="V635" s="21"/>
      <c r="W635" s="21">
        <v>430000000</v>
      </c>
      <c r="X635" s="16"/>
      <c r="Y635" s="22">
        <v>84131500</v>
      </c>
      <c r="Z635"/>
      <c r="AA635"/>
    </row>
    <row r="636" spans="1:27" x14ac:dyDescent="0.2">
      <c r="A636" s="14">
        <v>641</v>
      </c>
      <c r="B636" s="34" t="s">
        <v>2452</v>
      </c>
      <c r="C636" s="16" t="s">
        <v>1873</v>
      </c>
      <c r="D636" s="16" t="s">
        <v>2453</v>
      </c>
      <c r="E636" s="16" t="s">
        <v>2454</v>
      </c>
      <c r="F636" s="16" t="s">
        <v>30</v>
      </c>
      <c r="G636" s="16" t="s">
        <v>30</v>
      </c>
      <c r="H636" s="16">
        <f>11*30</f>
        <v>330</v>
      </c>
      <c r="I636" s="16" t="s">
        <v>2399</v>
      </c>
      <c r="J636" s="16" t="s">
        <v>2417</v>
      </c>
      <c r="K636" s="16"/>
      <c r="L636" s="16" t="s">
        <v>376</v>
      </c>
      <c r="M636" s="16" t="s">
        <v>376</v>
      </c>
      <c r="N636" s="16" t="s">
        <v>376</v>
      </c>
      <c r="O636" s="16" t="s">
        <v>2455</v>
      </c>
      <c r="P636" s="16" t="s">
        <v>2456</v>
      </c>
      <c r="Q636" s="16" t="s">
        <v>72</v>
      </c>
      <c r="R636" s="16" t="s">
        <v>2400</v>
      </c>
      <c r="S636" s="16"/>
      <c r="T636" s="16" t="s">
        <v>93</v>
      </c>
      <c r="U636" s="16"/>
      <c r="V636" s="21"/>
      <c r="W636" s="21">
        <v>207200000</v>
      </c>
      <c r="X636" s="16"/>
      <c r="Y636" s="22">
        <v>20102301</v>
      </c>
      <c r="Z636"/>
      <c r="AA636"/>
    </row>
    <row r="637" spans="1:27" x14ac:dyDescent="0.2">
      <c r="A637" s="14">
        <v>642</v>
      </c>
      <c r="B637" s="34" t="s">
        <v>2457</v>
      </c>
      <c r="C637" s="16" t="s">
        <v>1873</v>
      </c>
      <c r="D637" s="16" t="s">
        <v>2458</v>
      </c>
      <c r="E637" s="16" t="s">
        <v>2459</v>
      </c>
      <c r="F637" s="16" t="s">
        <v>2460</v>
      </c>
      <c r="G637" s="16" t="s">
        <v>2460</v>
      </c>
      <c r="H637" s="16">
        <f>6*30</f>
        <v>180</v>
      </c>
      <c r="I637" s="16" t="s">
        <v>2399</v>
      </c>
      <c r="J637" s="16" t="s">
        <v>31</v>
      </c>
      <c r="K637" s="16"/>
      <c r="L637" s="16" t="s">
        <v>376</v>
      </c>
      <c r="M637" s="16" t="s">
        <v>376</v>
      </c>
      <c r="N637" s="16" t="s">
        <v>376</v>
      </c>
      <c r="O637" s="16" t="s">
        <v>2461</v>
      </c>
      <c r="P637" s="16" t="s">
        <v>2462</v>
      </c>
      <c r="Q637" s="16" t="s">
        <v>72</v>
      </c>
      <c r="R637" s="16" t="s">
        <v>2400</v>
      </c>
      <c r="S637" s="16" t="s">
        <v>2463</v>
      </c>
      <c r="T637" s="16"/>
      <c r="U637" s="16"/>
      <c r="V637" s="21"/>
      <c r="W637" s="21">
        <v>5300000000</v>
      </c>
      <c r="X637" s="16" t="s">
        <v>2464</v>
      </c>
      <c r="Y637" s="22">
        <v>80131502</v>
      </c>
      <c r="Z637"/>
      <c r="AA637"/>
    </row>
    <row r="638" spans="1:27" x14ac:dyDescent="0.2">
      <c r="A638" s="14">
        <v>643</v>
      </c>
      <c r="B638" s="34" t="s">
        <v>2465</v>
      </c>
      <c r="C638" s="16" t="s">
        <v>1873</v>
      </c>
      <c r="D638" s="16" t="s">
        <v>2466</v>
      </c>
      <c r="E638" s="16" t="s">
        <v>2467</v>
      </c>
      <c r="F638" s="16" t="s">
        <v>2438</v>
      </c>
      <c r="G638" s="16" t="s">
        <v>2438</v>
      </c>
      <c r="H638" s="16">
        <f>6*30</f>
        <v>180</v>
      </c>
      <c r="I638" s="16" t="s">
        <v>2399</v>
      </c>
      <c r="J638" s="16" t="s">
        <v>2417</v>
      </c>
      <c r="K638" s="16"/>
      <c r="L638" s="16" t="s">
        <v>376</v>
      </c>
      <c r="M638" s="16" t="s">
        <v>376</v>
      </c>
      <c r="N638" s="16" t="s">
        <v>376</v>
      </c>
      <c r="O638" s="16" t="s">
        <v>2468</v>
      </c>
      <c r="P638" s="16" t="s">
        <v>2469</v>
      </c>
      <c r="Q638" s="16" t="s">
        <v>72</v>
      </c>
      <c r="R638" s="16" t="s">
        <v>2400</v>
      </c>
      <c r="S638" s="16" t="s">
        <v>2470</v>
      </c>
      <c r="T638" s="16"/>
      <c r="U638" s="16"/>
      <c r="V638" s="21"/>
      <c r="W638" s="21">
        <v>75000000</v>
      </c>
      <c r="X638" s="16" t="s">
        <v>2471</v>
      </c>
      <c r="Y638" s="22" t="s">
        <v>2472</v>
      </c>
      <c r="Z638"/>
      <c r="AA638"/>
    </row>
    <row r="639" spans="1:27" x14ac:dyDescent="0.2">
      <c r="A639" s="14">
        <v>644</v>
      </c>
      <c r="B639" s="34" t="s">
        <v>2473</v>
      </c>
      <c r="C639" s="16" t="s">
        <v>1873</v>
      </c>
      <c r="D639" s="16" t="s">
        <v>2474</v>
      </c>
      <c r="E639" s="16" t="s">
        <v>2475</v>
      </c>
      <c r="F639" s="16" t="s">
        <v>2424</v>
      </c>
      <c r="G639" s="16" t="s">
        <v>2476</v>
      </c>
      <c r="H639" s="16">
        <f>6*30</f>
        <v>180</v>
      </c>
      <c r="I639" s="16" t="s">
        <v>2399</v>
      </c>
      <c r="J639" s="16" t="s">
        <v>2477</v>
      </c>
      <c r="K639" s="16"/>
      <c r="L639" s="16" t="s">
        <v>376</v>
      </c>
      <c r="M639" s="16" t="s">
        <v>376</v>
      </c>
      <c r="N639" s="16" t="s">
        <v>376</v>
      </c>
      <c r="O639" s="16" t="s">
        <v>1892</v>
      </c>
      <c r="P639" s="16" t="s">
        <v>1893</v>
      </c>
      <c r="Q639" s="16" t="s">
        <v>72</v>
      </c>
      <c r="R639" s="16" t="s">
        <v>2400</v>
      </c>
      <c r="S639" s="16" t="s">
        <v>2478</v>
      </c>
      <c r="T639" s="16"/>
      <c r="U639" s="16"/>
      <c r="V639" s="21"/>
      <c r="W639" s="21">
        <v>580000000</v>
      </c>
      <c r="X639" s="16" t="s">
        <v>2471</v>
      </c>
      <c r="Y639" s="22" t="s">
        <v>2479</v>
      </c>
      <c r="Z639"/>
      <c r="AA639"/>
    </row>
    <row r="640" spans="1:27" x14ac:dyDescent="0.2">
      <c r="A640" s="14">
        <v>645</v>
      </c>
      <c r="B640" s="34" t="s">
        <v>2480</v>
      </c>
      <c r="C640" s="16" t="s">
        <v>1873</v>
      </c>
      <c r="D640" s="16" t="s">
        <v>2481</v>
      </c>
      <c r="E640" s="16" t="s">
        <v>2482</v>
      </c>
      <c r="F640" s="16" t="s">
        <v>2424</v>
      </c>
      <c r="G640" s="16" t="s">
        <v>2424</v>
      </c>
      <c r="H640" s="16">
        <f>10*30</f>
        <v>300</v>
      </c>
      <c r="I640" s="16" t="s">
        <v>2399</v>
      </c>
      <c r="J640" s="16" t="s">
        <v>2417</v>
      </c>
      <c r="K640" s="16"/>
      <c r="L640" s="16" t="s">
        <v>376</v>
      </c>
      <c r="M640" s="16" t="s">
        <v>376</v>
      </c>
      <c r="N640" s="16" t="s">
        <v>376</v>
      </c>
      <c r="O640" s="16" t="s">
        <v>2483</v>
      </c>
      <c r="P640" s="16" t="s">
        <v>2484</v>
      </c>
      <c r="Q640" s="16" t="s">
        <v>72</v>
      </c>
      <c r="R640" s="16" t="s">
        <v>2400</v>
      </c>
      <c r="S640" s="16" t="s">
        <v>2485</v>
      </c>
      <c r="T640" s="16"/>
      <c r="U640" s="16"/>
      <c r="V640" s="21"/>
      <c r="W640" s="21">
        <v>420000000</v>
      </c>
      <c r="X640" s="16" t="s">
        <v>2486</v>
      </c>
      <c r="Y640" s="22" t="s">
        <v>2487</v>
      </c>
      <c r="Z640"/>
      <c r="AA640"/>
    </row>
    <row r="641" spans="1:27" x14ac:dyDescent="0.2">
      <c r="A641" s="14">
        <v>646</v>
      </c>
      <c r="B641" s="34">
        <v>18</v>
      </c>
      <c r="C641" s="16" t="s">
        <v>1873</v>
      </c>
      <c r="D641" s="16" t="s">
        <v>2488</v>
      </c>
      <c r="E641" s="16" t="s">
        <v>2489</v>
      </c>
      <c r="F641" s="16" t="s">
        <v>30</v>
      </c>
      <c r="G641" s="16" t="s">
        <v>30</v>
      </c>
      <c r="H641" s="16">
        <f>30*11</f>
        <v>330</v>
      </c>
      <c r="I641" s="16" t="s">
        <v>2399</v>
      </c>
      <c r="J641" s="16" t="s">
        <v>31</v>
      </c>
      <c r="K641" s="16"/>
      <c r="L641" s="16" t="s">
        <v>376</v>
      </c>
      <c r="M641" s="16" t="s">
        <v>376</v>
      </c>
      <c r="N641" s="16" t="s">
        <v>376</v>
      </c>
      <c r="O641" s="16" t="s">
        <v>2461</v>
      </c>
      <c r="P641" s="16" t="s">
        <v>2462</v>
      </c>
      <c r="Q641" s="16" t="s">
        <v>72</v>
      </c>
      <c r="R641" s="16" t="s">
        <v>2400</v>
      </c>
      <c r="S641" s="16" t="s">
        <v>2490</v>
      </c>
      <c r="T641" s="16" t="s">
        <v>93</v>
      </c>
      <c r="U641" s="16"/>
      <c r="V641" s="21"/>
      <c r="W641" s="21">
        <v>800000000</v>
      </c>
      <c r="X641" s="16"/>
      <c r="Y641" s="22">
        <v>80131502</v>
      </c>
      <c r="Z641"/>
      <c r="AA641"/>
    </row>
    <row r="642" spans="1:27" x14ac:dyDescent="0.2">
      <c r="A642" s="14">
        <v>647</v>
      </c>
      <c r="B642" s="34">
        <v>19</v>
      </c>
      <c r="C642" s="16" t="s">
        <v>2491</v>
      </c>
      <c r="D642" s="16" t="s">
        <v>2492</v>
      </c>
      <c r="E642" s="16" t="s">
        <v>2493</v>
      </c>
      <c r="F642" s="16" t="s">
        <v>30</v>
      </c>
      <c r="G642" s="16" t="s">
        <v>2424</v>
      </c>
      <c r="H642" s="16">
        <f>30*11</f>
        <v>330</v>
      </c>
      <c r="I642" s="16" t="s">
        <v>2399</v>
      </c>
      <c r="J642" s="16" t="s">
        <v>2425</v>
      </c>
      <c r="K642" s="16"/>
      <c r="L642" s="16" t="s">
        <v>2494</v>
      </c>
      <c r="M642" s="16" t="s">
        <v>2495</v>
      </c>
      <c r="N642" s="16" t="s">
        <v>2496</v>
      </c>
      <c r="O642" s="16" t="s">
        <v>2497</v>
      </c>
      <c r="P642" s="16" t="s">
        <v>2498</v>
      </c>
      <c r="Q642" s="16" t="s">
        <v>72</v>
      </c>
      <c r="R642" s="16" t="s">
        <v>2400</v>
      </c>
      <c r="S642" s="16"/>
      <c r="T642" s="16" t="s">
        <v>93</v>
      </c>
      <c r="U642" s="16"/>
      <c r="V642" s="21"/>
      <c r="W642" s="21">
        <v>804835866</v>
      </c>
      <c r="X642" s="16" t="s">
        <v>2486</v>
      </c>
      <c r="Y642" s="22" t="s">
        <v>2499</v>
      </c>
      <c r="Z642"/>
      <c r="AA642"/>
    </row>
    <row r="643" spans="1:27" x14ac:dyDescent="0.2">
      <c r="A643" s="14">
        <v>648</v>
      </c>
      <c r="B643" s="34">
        <v>20</v>
      </c>
      <c r="C643" s="16" t="s">
        <v>27</v>
      </c>
      <c r="D643" s="16" t="s">
        <v>2500</v>
      </c>
      <c r="E643" s="16" t="s">
        <v>2501</v>
      </c>
      <c r="F643" s="16" t="s">
        <v>30</v>
      </c>
      <c r="G643" s="16" t="s">
        <v>30</v>
      </c>
      <c r="H643" s="16">
        <f>8*30</f>
        <v>240</v>
      </c>
      <c r="I643" s="16" t="s">
        <v>2399</v>
      </c>
      <c r="J643" s="16" t="s">
        <v>31</v>
      </c>
      <c r="K643" s="38">
        <v>2018011000653</v>
      </c>
      <c r="L643" s="35" t="s">
        <v>32</v>
      </c>
      <c r="M643" s="35" t="s">
        <v>38</v>
      </c>
      <c r="N643" s="35" t="s">
        <v>79</v>
      </c>
      <c r="O643" s="35" t="s">
        <v>40</v>
      </c>
      <c r="P643" s="35" t="s">
        <v>71</v>
      </c>
      <c r="Q643" s="16" t="s">
        <v>72</v>
      </c>
      <c r="R643" s="16" t="s">
        <v>2400</v>
      </c>
      <c r="S643" s="16"/>
      <c r="T643" s="16" t="s">
        <v>93</v>
      </c>
      <c r="U643" s="16"/>
      <c r="V643" s="21"/>
      <c r="W643" s="21">
        <v>12000000000</v>
      </c>
      <c r="X643" s="16"/>
      <c r="Y643" s="22" t="s">
        <v>2502</v>
      </c>
      <c r="Z643"/>
      <c r="AA643"/>
    </row>
    <row r="644" spans="1:27" x14ac:dyDescent="0.2">
      <c r="A644" s="14">
        <v>649</v>
      </c>
      <c r="B644" s="34">
        <v>21</v>
      </c>
      <c r="C644" s="16" t="s">
        <v>1873</v>
      </c>
      <c r="D644" s="16" t="s">
        <v>2503</v>
      </c>
      <c r="E644" s="16" t="s">
        <v>2504</v>
      </c>
      <c r="F644" s="16" t="s">
        <v>30</v>
      </c>
      <c r="G644" s="16" t="s">
        <v>2424</v>
      </c>
      <c r="H644" s="16">
        <f>10*30</f>
        <v>300</v>
      </c>
      <c r="I644" s="16" t="s">
        <v>2399</v>
      </c>
      <c r="J644" s="16" t="s">
        <v>2477</v>
      </c>
      <c r="K644" s="16"/>
      <c r="L644" s="16"/>
      <c r="M644" s="16"/>
      <c r="N644" s="16"/>
      <c r="O644" s="16" t="s">
        <v>2505</v>
      </c>
      <c r="P644" s="16" t="s">
        <v>2506</v>
      </c>
      <c r="Q644" s="16" t="s">
        <v>72</v>
      </c>
      <c r="R644" s="16" t="s">
        <v>2400</v>
      </c>
      <c r="S644" s="16"/>
      <c r="T644" s="16" t="s">
        <v>93</v>
      </c>
      <c r="U644" s="16"/>
      <c r="V644" s="21"/>
      <c r="W644" s="21">
        <v>300000000</v>
      </c>
      <c r="X644" s="16"/>
      <c r="Y644" s="22" t="s">
        <v>2507</v>
      </c>
      <c r="Z644"/>
      <c r="AA644"/>
    </row>
    <row r="645" spans="1:27" x14ac:dyDescent="0.2">
      <c r="A645" s="14">
        <v>650</v>
      </c>
      <c r="B645" s="34">
        <v>22</v>
      </c>
      <c r="C645" s="16" t="s">
        <v>1873</v>
      </c>
      <c r="D645" s="16" t="s">
        <v>2508</v>
      </c>
      <c r="E645" s="16" t="s">
        <v>2509</v>
      </c>
      <c r="F645" s="16" t="s">
        <v>2424</v>
      </c>
      <c r="G645" s="16" t="s">
        <v>2424</v>
      </c>
      <c r="H645" s="16">
        <f>9*30</f>
        <v>270</v>
      </c>
      <c r="I645" s="16" t="s">
        <v>2399</v>
      </c>
      <c r="J645" s="16" t="s">
        <v>2417</v>
      </c>
      <c r="K645" s="16"/>
      <c r="L645" s="16" t="s">
        <v>376</v>
      </c>
      <c r="M645" s="16" t="s">
        <v>376</v>
      </c>
      <c r="N645" s="16" t="s">
        <v>376</v>
      </c>
      <c r="O645" s="16" t="s">
        <v>1892</v>
      </c>
      <c r="P645" s="16" t="s">
        <v>1893</v>
      </c>
      <c r="Q645" s="16" t="s">
        <v>2510</v>
      </c>
      <c r="R645" s="16" t="s">
        <v>2400</v>
      </c>
      <c r="S645" s="16" t="s">
        <v>2511</v>
      </c>
      <c r="T645" s="16"/>
      <c r="U645" s="16"/>
      <c r="V645" s="21"/>
      <c r="W645" s="21">
        <v>3923653973.0599999</v>
      </c>
      <c r="X645" s="16" t="s">
        <v>2512</v>
      </c>
      <c r="Y645" s="22" t="s">
        <v>2513</v>
      </c>
      <c r="Z645"/>
      <c r="AA645"/>
    </row>
    <row r="646" spans="1:27" x14ac:dyDescent="0.2">
      <c r="A646" s="14">
        <v>651</v>
      </c>
      <c r="B646" s="34">
        <v>23</v>
      </c>
      <c r="C646" s="16" t="s">
        <v>1873</v>
      </c>
      <c r="D646" s="16" t="s">
        <v>2514</v>
      </c>
      <c r="E646" s="16" t="s">
        <v>2515</v>
      </c>
      <c r="F646" s="16" t="s">
        <v>2438</v>
      </c>
      <c r="G646" s="16" t="s">
        <v>2438</v>
      </c>
      <c r="H646" s="16">
        <f>6*30</f>
        <v>180</v>
      </c>
      <c r="I646" s="16" t="s">
        <v>2399</v>
      </c>
      <c r="J646" s="16" t="s">
        <v>2417</v>
      </c>
      <c r="K646" s="16"/>
      <c r="L646" s="16" t="s">
        <v>376</v>
      </c>
      <c r="M646" s="16" t="s">
        <v>376</v>
      </c>
      <c r="N646" s="16" t="s">
        <v>376</v>
      </c>
      <c r="O646" s="16" t="s">
        <v>2516</v>
      </c>
      <c r="P646" s="16" t="s">
        <v>2517</v>
      </c>
      <c r="Q646" s="16" t="s">
        <v>2518</v>
      </c>
      <c r="R646" s="16" t="s">
        <v>2400</v>
      </c>
      <c r="S646" s="16" t="s">
        <v>2519</v>
      </c>
      <c r="T646" s="16"/>
      <c r="U646" s="16"/>
      <c r="V646" s="21"/>
      <c r="W646" s="21">
        <v>420000000</v>
      </c>
      <c r="X646" s="16" t="s">
        <v>2440</v>
      </c>
      <c r="Y646" s="22">
        <v>78102200</v>
      </c>
      <c r="Z646"/>
      <c r="AA646"/>
    </row>
    <row r="647" spans="1:27" x14ac:dyDescent="0.2">
      <c r="A647" s="14">
        <v>652</v>
      </c>
      <c r="B647" s="34">
        <v>24</v>
      </c>
      <c r="C647" s="16" t="s">
        <v>1873</v>
      </c>
      <c r="D647" s="16" t="s">
        <v>2520</v>
      </c>
      <c r="E647" s="16" t="s">
        <v>2521</v>
      </c>
      <c r="F647" s="16" t="s">
        <v>30</v>
      </c>
      <c r="G647" s="16" t="s">
        <v>30</v>
      </c>
      <c r="H647" s="16">
        <v>210</v>
      </c>
      <c r="I647" s="16" t="s">
        <v>2399</v>
      </c>
      <c r="J647" s="16" t="s">
        <v>31</v>
      </c>
      <c r="K647" s="16"/>
      <c r="L647" s="16" t="s">
        <v>376</v>
      </c>
      <c r="M647" s="16" t="s">
        <v>376</v>
      </c>
      <c r="N647" s="16" t="s">
        <v>376</v>
      </c>
      <c r="O647" s="16" t="s">
        <v>2522</v>
      </c>
      <c r="P647" s="16" t="s">
        <v>2523</v>
      </c>
      <c r="Q647" s="16" t="s">
        <v>144</v>
      </c>
      <c r="R647" s="16" t="s">
        <v>2400</v>
      </c>
      <c r="S647" s="16" t="s">
        <v>2524</v>
      </c>
      <c r="T647" s="16" t="s">
        <v>93</v>
      </c>
      <c r="U647" s="16"/>
      <c r="V647" s="21"/>
      <c r="W647" s="21">
        <v>180649900</v>
      </c>
      <c r="X647" s="16" t="s">
        <v>2440</v>
      </c>
      <c r="Y647" s="22"/>
      <c r="Z647"/>
      <c r="AA647"/>
    </row>
    <row r="648" spans="1:27" x14ac:dyDescent="0.2">
      <c r="A648" s="14">
        <v>653</v>
      </c>
      <c r="B648" s="34">
        <v>25</v>
      </c>
      <c r="C648" s="16" t="s">
        <v>1873</v>
      </c>
      <c r="D648" s="16" t="s">
        <v>2525</v>
      </c>
      <c r="E648" s="16" t="s">
        <v>2526</v>
      </c>
      <c r="F648" s="16" t="s">
        <v>30</v>
      </c>
      <c r="G648" s="16" t="s">
        <v>30</v>
      </c>
      <c r="H648" s="16">
        <v>210</v>
      </c>
      <c r="I648" s="16" t="s">
        <v>2399</v>
      </c>
      <c r="J648" s="16" t="s">
        <v>31</v>
      </c>
      <c r="K648" s="16"/>
      <c r="L648" s="16" t="s">
        <v>376</v>
      </c>
      <c r="M648" s="16" t="s">
        <v>376</v>
      </c>
      <c r="N648" s="16" t="s">
        <v>376</v>
      </c>
      <c r="O648" s="16" t="s">
        <v>2527</v>
      </c>
      <c r="P648" s="16" t="s">
        <v>2528</v>
      </c>
      <c r="Q648" s="16" t="s">
        <v>144</v>
      </c>
      <c r="R648" s="16" t="s">
        <v>2400</v>
      </c>
      <c r="S648" s="16" t="s">
        <v>2529</v>
      </c>
      <c r="T648" s="16" t="s">
        <v>93</v>
      </c>
      <c r="U648" s="16"/>
      <c r="V648" s="21"/>
      <c r="W648" s="21">
        <v>1060207397</v>
      </c>
      <c r="X648" s="16" t="s">
        <v>2440</v>
      </c>
      <c r="Y648" s="22"/>
      <c r="Z648"/>
      <c r="AA648"/>
    </row>
    <row r="649" spans="1:27" x14ac:dyDescent="0.2">
      <c r="A649" s="14">
        <v>654</v>
      </c>
      <c r="B649" s="34">
        <v>26</v>
      </c>
      <c r="C649" s="16" t="s">
        <v>1873</v>
      </c>
      <c r="D649" s="16" t="s">
        <v>2530</v>
      </c>
      <c r="E649" s="16" t="s">
        <v>2531</v>
      </c>
      <c r="F649" s="16" t="s">
        <v>30</v>
      </c>
      <c r="G649" s="16" t="s">
        <v>2424</v>
      </c>
      <c r="H649" s="16">
        <v>330</v>
      </c>
      <c r="I649" s="16" t="s">
        <v>2399</v>
      </c>
      <c r="J649" s="16" t="s">
        <v>2532</v>
      </c>
      <c r="K649" s="16"/>
      <c r="L649" s="16" t="s">
        <v>376</v>
      </c>
      <c r="M649" s="16" t="s">
        <v>376</v>
      </c>
      <c r="N649" s="16" t="s">
        <v>376</v>
      </c>
      <c r="O649" s="16" t="s">
        <v>2533</v>
      </c>
      <c r="P649" s="16" t="s">
        <v>2534</v>
      </c>
      <c r="Q649" s="16" t="s">
        <v>144</v>
      </c>
      <c r="R649" s="16" t="s">
        <v>2400</v>
      </c>
      <c r="S649" s="16"/>
      <c r="T649" s="16" t="s">
        <v>93</v>
      </c>
      <c r="U649" s="16"/>
      <c r="V649" s="21"/>
      <c r="W649" s="21">
        <f>143589600-49000000</f>
        <v>94589600</v>
      </c>
      <c r="X649" s="16"/>
      <c r="Y649" s="22"/>
      <c r="Z649"/>
      <c r="AA649"/>
    </row>
    <row r="650" spans="1:27" x14ac:dyDescent="0.2">
      <c r="A650" s="14">
        <v>655</v>
      </c>
      <c r="B650" s="34">
        <v>27</v>
      </c>
      <c r="C650" s="16" t="s">
        <v>1873</v>
      </c>
      <c r="D650" s="16" t="s">
        <v>2535</v>
      </c>
      <c r="E650" s="16" t="s">
        <v>2536</v>
      </c>
      <c r="F650" s="16" t="s">
        <v>30</v>
      </c>
      <c r="G650" s="16" t="s">
        <v>2424</v>
      </c>
      <c r="H650" s="16">
        <v>330</v>
      </c>
      <c r="I650" s="16" t="s">
        <v>2399</v>
      </c>
      <c r="J650" s="16" t="s">
        <v>2433</v>
      </c>
      <c r="K650" s="16"/>
      <c r="L650" s="16" t="s">
        <v>376</v>
      </c>
      <c r="M650" s="16" t="s">
        <v>376</v>
      </c>
      <c r="N650" s="16" t="s">
        <v>376</v>
      </c>
      <c r="O650" s="16" t="s">
        <v>2537</v>
      </c>
      <c r="P650" s="16" t="s">
        <v>2538</v>
      </c>
      <c r="Q650" s="16" t="s">
        <v>144</v>
      </c>
      <c r="R650" s="16" t="s">
        <v>2400</v>
      </c>
      <c r="S650" s="16"/>
      <c r="T650" s="16" t="s">
        <v>93</v>
      </c>
      <c r="U650" s="16"/>
      <c r="V650" s="21"/>
      <c r="W650" s="21">
        <v>9895716.5999999996</v>
      </c>
      <c r="X650" s="16"/>
      <c r="Y650" s="22"/>
      <c r="Z650"/>
      <c r="AA650"/>
    </row>
    <row r="651" spans="1:27" x14ac:dyDescent="0.2">
      <c r="A651" s="14">
        <v>656</v>
      </c>
      <c r="B651" s="34">
        <v>28</v>
      </c>
      <c r="C651" s="16" t="s">
        <v>1873</v>
      </c>
      <c r="D651" s="16" t="s">
        <v>2539</v>
      </c>
      <c r="E651" s="16" t="s">
        <v>2540</v>
      </c>
      <c r="F651" s="16" t="s">
        <v>2424</v>
      </c>
      <c r="G651" s="16" t="s">
        <v>2424</v>
      </c>
      <c r="H651" s="16">
        <v>300</v>
      </c>
      <c r="I651" s="16" t="s">
        <v>2399</v>
      </c>
      <c r="J651" s="16" t="s">
        <v>2532</v>
      </c>
      <c r="K651" s="16"/>
      <c r="L651" s="16" t="s">
        <v>376</v>
      </c>
      <c r="M651" s="16" t="s">
        <v>376</v>
      </c>
      <c r="N651" s="16" t="s">
        <v>376</v>
      </c>
      <c r="O651" s="16" t="s">
        <v>2541</v>
      </c>
      <c r="P651" s="16" t="s">
        <v>2542</v>
      </c>
      <c r="Q651" s="16" t="s">
        <v>144</v>
      </c>
      <c r="R651" s="16" t="s">
        <v>2400</v>
      </c>
      <c r="S651" s="16" t="s">
        <v>2543</v>
      </c>
      <c r="T651" s="16"/>
      <c r="U651" s="16"/>
      <c r="V651" s="21"/>
      <c r="W651" s="21">
        <v>119734430.84</v>
      </c>
      <c r="X651" s="16"/>
      <c r="Y651" s="22"/>
      <c r="Z651"/>
      <c r="AA651"/>
    </row>
    <row r="652" spans="1:27" x14ac:dyDescent="0.2">
      <c r="A652" s="14">
        <v>657</v>
      </c>
      <c r="B652" s="34">
        <v>29</v>
      </c>
      <c r="C652" s="16" t="s">
        <v>27</v>
      </c>
      <c r="D652" s="35" t="s">
        <v>2544</v>
      </c>
      <c r="E652" s="35" t="s">
        <v>2545</v>
      </c>
      <c r="F652" s="16" t="s">
        <v>30</v>
      </c>
      <c r="G652" s="16" t="s">
        <v>30</v>
      </c>
      <c r="H652" s="16">
        <f>30*6</f>
        <v>180</v>
      </c>
      <c r="I652" s="16" t="s">
        <v>2399</v>
      </c>
      <c r="J652" s="16" t="s">
        <v>31</v>
      </c>
      <c r="K652" s="20">
        <v>2018011000653</v>
      </c>
      <c r="L652" s="16" t="s">
        <v>32</v>
      </c>
      <c r="M652" s="16" t="s">
        <v>38</v>
      </c>
      <c r="N652" s="16" t="s">
        <v>39</v>
      </c>
      <c r="O652" s="16" t="s">
        <v>40</v>
      </c>
      <c r="P652" s="16" t="s">
        <v>41</v>
      </c>
      <c r="Q652" s="16" t="s">
        <v>173</v>
      </c>
      <c r="R652" s="16" t="s">
        <v>2400</v>
      </c>
      <c r="S652" s="16" t="s">
        <v>2115</v>
      </c>
      <c r="T652" s="16" t="s">
        <v>93</v>
      </c>
      <c r="U652" s="16"/>
      <c r="V652" s="21"/>
      <c r="W652" s="39">
        <v>760000000</v>
      </c>
      <c r="X652" s="16">
        <v>6</v>
      </c>
      <c r="Y652" s="22">
        <v>80161504</v>
      </c>
      <c r="Z652"/>
      <c r="AA652"/>
    </row>
    <row r="653" spans="1:27" x14ac:dyDescent="0.2">
      <c r="A653" s="14">
        <v>658</v>
      </c>
      <c r="B653" s="34">
        <v>30</v>
      </c>
      <c r="C653" s="16" t="s">
        <v>27</v>
      </c>
      <c r="D653" s="16" t="s">
        <v>2546</v>
      </c>
      <c r="E653" s="16" t="s">
        <v>2547</v>
      </c>
      <c r="F653" s="16" t="s">
        <v>30</v>
      </c>
      <c r="G653" s="16" t="s">
        <v>30</v>
      </c>
      <c r="H653" s="16">
        <v>30</v>
      </c>
      <c r="I653" s="16" t="s">
        <v>2399</v>
      </c>
      <c r="J653" s="16" t="s">
        <v>31</v>
      </c>
      <c r="K653" s="20">
        <v>2018011000653</v>
      </c>
      <c r="L653" s="16" t="s">
        <v>32</v>
      </c>
      <c r="M653" s="16" t="s">
        <v>38</v>
      </c>
      <c r="N653" s="16" t="s">
        <v>39</v>
      </c>
      <c r="O653" s="16" t="s">
        <v>40</v>
      </c>
      <c r="P653" s="16" t="s">
        <v>41</v>
      </c>
      <c r="Q653" s="16" t="s">
        <v>173</v>
      </c>
      <c r="R653" s="16" t="s">
        <v>2400</v>
      </c>
      <c r="S653" s="16" t="s">
        <v>2548</v>
      </c>
      <c r="T653" s="16" t="s">
        <v>93</v>
      </c>
      <c r="U653" s="16"/>
      <c r="V653" s="21"/>
      <c r="W653" s="21">
        <v>11500000</v>
      </c>
      <c r="X653" s="16">
        <v>1</v>
      </c>
      <c r="Y653" s="22" t="s">
        <v>2549</v>
      </c>
      <c r="Z653"/>
      <c r="AA653"/>
    </row>
    <row r="654" spans="1:27" x14ac:dyDescent="0.2">
      <c r="A654" s="14">
        <v>659</v>
      </c>
      <c r="B654" s="34">
        <v>31</v>
      </c>
      <c r="C654" s="16" t="s">
        <v>27</v>
      </c>
      <c r="D654" s="35" t="s">
        <v>2550</v>
      </c>
      <c r="E654" s="35" t="s">
        <v>2551</v>
      </c>
      <c r="F654" s="16" t="s">
        <v>30</v>
      </c>
      <c r="G654" s="16" t="s">
        <v>30</v>
      </c>
      <c r="H654" s="16">
        <v>3</v>
      </c>
      <c r="I654" s="16" t="s">
        <v>2399</v>
      </c>
      <c r="J654" s="16" t="s">
        <v>31</v>
      </c>
      <c r="K654" s="20">
        <v>2018011000653</v>
      </c>
      <c r="L654" s="16" t="s">
        <v>32</v>
      </c>
      <c r="M654" s="16" t="s">
        <v>38</v>
      </c>
      <c r="N654" s="16" t="s">
        <v>39</v>
      </c>
      <c r="O654" s="16" t="s">
        <v>40</v>
      </c>
      <c r="P654" s="16" t="s">
        <v>41</v>
      </c>
      <c r="Q654" s="16" t="s">
        <v>173</v>
      </c>
      <c r="R654" s="16" t="s">
        <v>2400</v>
      </c>
      <c r="S654" s="16" t="s">
        <v>2552</v>
      </c>
      <c r="T654" s="16" t="s">
        <v>93</v>
      </c>
      <c r="U654" s="16"/>
      <c r="V654" s="21"/>
      <c r="W654" s="39">
        <v>11500000</v>
      </c>
      <c r="X654" s="16">
        <v>1</v>
      </c>
      <c r="Y654" s="22" t="s">
        <v>2549</v>
      </c>
      <c r="Z654"/>
      <c r="AA654"/>
    </row>
    <row r="655" spans="1:27" x14ac:dyDescent="0.2">
      <c r="A655" s="14">
        <v>660</v>
      </c>
      <c r="B655" s="34">
        <v>32</v>
      </c>
      <c r="C655" s="16" t="s">
        <v>27</v>
      </c>
      <c r="D655" s="16" t="s">
        <v>2553</v>
      </c>
      <c r="E655" s="16" t="s">
        <v>2554</v>
      </c>
      <c r="F655" s="16" t="s">
        <v>2424</v>
      </c>
      <c r="G655" s="16" t="s">
        <v>2476</v>
      </c>
      <c r="H655" s="16">
        <f>9*30</f>
        <v>270</v>
      </c>
      <c r="I655" s="16" t="s">
        <v>2399</v>
      </c>
      <c r="J655" s="16" t="s">
        <v>2433</v>
      </c>
      <c r="K655" s="20">
        <v>2018011000653</v>
      </c>
      <c r="L655" s="16" t="s">
        <v>32</v>
      </c>
      <c r="M655" s="16" t="s">
        <v>38</v>
      </c>
      <c r="N655" s="16" t="s">
        <v>39</v>
      </c>
      <c r="O655" s="16" t="s">
        <v>40</v>
      </c>
      <c r="P655" s="16" t="s">
        <v>41</v>
      </c>
      <c r="Q655" s="16" t="s">
        <v>173</v>
      </c>
      <c r="R655" s="16" t="s">
        <v>2400</v>
      </c>
      <c r="S655" s="16"/>
      <c r="T655" s="16"/>
      <c r="U655" s="16"/>
      <c r="V655" s="21"/>
      <c r="W655" s="21">
        <v>15000000</v>
      </c>
      <c r="X655" s="16"/>
      <c r="Y655" s="22"/>
      <c r="Z655"/>
      <c r="AA655"/>
    </row>
    <row r="656" spans="1:27" x14ac:dyDescent="0.2">
      <c r="A656" s="14">
        <v>661</v>
      </c>
      <c r="B656" s="34">
        <v>33</v>
      </c>
      <c r="C656" s="16" t="s">
        <v>1873</v>
      </c>
      <c r="D656" s="16" t="s">
        <v>2555</v>
      </c>
      <c r="E656" s="16" t="s">
        <v>2556</v>
      </c>
      <c r="F656" s="16" t="s">
        <v>30</v>
      </c>
      <c r="G656" s="16" t="s">
        <v>30</v>
      </c>
      <c r="H656" s="40">
        <v>365</v>
      </c>
      <c r="I656" s="40" t="s">
        <v>2399</v>
      </c>
      <c r="J656" s="16" t="s">
        <v>31</v>
      </c>
      <c r="K656" s="16"/>
      <c r="L656" s="16"/>
      <c r="M656" s="16"/>
      <c r="N656" s="16"/>
      <c r="O656" s="16" t="s">
        <v>1879</v>
      </c>
      <c r="P656" s="16" t="s">
        <v>1880</v>
      </c>
      <c r="Q656" s="16" t="s">
        <v>1431</v>
      </c>
      <c r="R656" s="16" t="s">
        <v>2400</v>
      </c>
      <c r="S656" s="16" t="s">
        <v>2128</v>
      </c>
      <c r="T656" s="16" t="s">
        <v>93</v>
      </c>
      <c r="U656" s="16"/>
      <c r="V656" s="21"/>
      <c r="W656" s="21">
        <v>2000000000</v>
      </c>
      <c r="X656" s="16"/>
      <c r="Y656" s="22">
        <v>80111607</v>
      </c>
      <c r="Z656"/>
      <c r="AA656"/>
    </row>
    <row r="657" spans="1:27" x14ac:dyDescent="0.2">
      <c r="A657" s="14">
        <v>662</v>
      </c>
      <c r="B657" s="34">
        <v>34</v>
      </c>
      <c r="C657" s="16" t="s">
        <v>1873</v>
      </c>
      <c r="D657" s="16" t="s">
        <v>2557</v>
      </c>
      <c r="E657" s="16" t="s">
        <v>2558</v>
      </c>
      <c r="F657" s="17" t="s">
        <v>30</v>
      </c>
      <c r="G657" s="17" t="s">
        <v>2424</v>
      </c>
      <c r="H657" s="16">
        <v>60</v>
      </c>
      <c r="I657" s="16" t="s">
        <v>2399</v>
      </c>
      <c r="J657" s="16" t="s">
        <v>31</v>
      </c>
      <c r="K657" s="16"/>
      <c r="L657" s="16"/>
      <c r="M657" s="16"/>
      <c r="N657" s="16"/>
      <c r="O657" s="16" t="s">
        <v>2559</v>
      </c>
      <c r="P657" s="16" t="s">
        <v>2560</v>
      </c>
      <c r="Q657" s="16" t="s">
        <v>92</v>
      </c>
      <c r="R657" s="16" t="s">
        <v>2400</v>
      </c>
      <c r="S657" s="16"/>
      <c r="T657" s="16" t="s">
        <v>93</v>
      </c>
      <c r="U657" s="16"/>
      <c r="V657" s="21"/>
      <c r="W657" s="21">
        <v>579124000</v>
      </c>
      <c r="X657" s="16"/>
      <c r="Y657" s="22">
        <v>43211503</v>
      </c>
      <c r="Z657"/>
      <c r="AA657"/>
    </row>
    <row r="658" spans="1:27" x14ac:dyDescent="0.2">
      <c r="A658" s="14">
        <v>663</v>
      </c>
      <c r="B658" s="34">
        <v>35</v>
      </c>
      <c r="C658" s="16" t="s">
        <v>27</v>
      </c>
      <c r="D658" s="35" t="s">
        <v>2561</v>
      </c>
      <c r="E658" s="35" t="s">
        <v>2562</v>
      </c>
      <c r="F658" s="17" t="s">
        <v>30</v>
      </c>
      <c r="G658" s="17" t="s">
        <v>30</v>
      </c>
      <c r="H658" s="16">
        <f>3*30</f>
        <v>90</v>
      </c>
      <c r="I658" s="16" t="s">
        <v>2399</v>
      </c>
      <c r="J658" s="16" t="s">
        <v>31</v>
      </c>
      <c r="K658" s="20">
        <v>2018011000653</v>
      </c>
      <c r="L658" s="16" t="s">
        <v>32</v>
      </c>
      <c r="M658" s="16" t="s">
        <v>89</v>
      </c>
      <c r="N658" s="16" t="s">
        <v>2412</v>
      </c>
      <c r="O658" s="16" t="s">
        <v>91</v>
      </c>
      <c r="P658" s="16" t="s">
        <v>126</v>
      </c>
      <c r="Q658" s="16" t="s">
        <v>92</v>
      </c>
      <c r="R658" s="16" t="s">
        <v>2400</v>
      </c>
      <c r="S658" s="16"/>
      <c r="T658" s="16" t="s">
        <v>93</v>
      </c>
      <c r="U658" s="16"/>
      <c r="V658" s="21"/>
      <c r="W658" s="21">
        <v>1190000000</v>
      </c>
      <c r="X658" s="16"/>
      <c r="Y658" s="22" t="s">
        <v>2563</v>
      </c>
      <c r="Z658"/>
      <c r="AA658"/>
    </row>
    <row r="659" spans="1:27" x14ac:dyDescent="0.2">
      <c r="A659" s="14">
        <v>664</v>
      </c>
      <c r="B659" s="34">
        <v>36</v>
      </c>
      <c r="C659" s="16" t="s">
        <v>1873</v>
      </c>
      <c r="D659" s="16" t="s">
        <v>2564</v>
      </c>
      <c r="E659" s="16" t="s">
        <v>2565</v>
      </c>
      <c r="F659" s="17" t="s">
        <v>2566</v>
      </c>
      <c r="G659" s="17" t="s">
        <v>2448</v>
      </c>
      <c r="H659" s="16">
        <f>10*30</f>
        <v>300</v>
      </c>
      <c r="I659" s="16" t="s">
        <v>2399</v>
      </c>
      <c r="J659" s="16" t="s">
        <v>2567</v>
      </c>
      <c r="K659" s="16"/>
      <c r="L659" s="16"/>
      <c r="M659" s="16"/>
      <c r="N659" s="16"/>
      <c r="O659" s="16" t="s">
        <v>2568</v>
      </c>
      <c r="P659" s="16" t="s">
        <v>2569</v>
      </c>
      <c r="Q659" s="16" t="s">
        <v>92</v>
      </c>
      <c r="R659" s="16" t="s">
        <v>2400</v>
      </c>
      <c r="S659" s="16"/>
      <c r="T659" s="16"/>
      <c r="U659" s="16"/>
      <c r="V659" s="21"/>
      <c r="W659" s="21">
        <f>1500000000</f>
        <v>1500000000</v>
      </c>
      <c r="X659" s="16"/>
      <c r="Y659" s="22" t="s">
        <v>2570</v>
      </c>
      <c r="Z659"/>
      <c r="AA659"/>
    </row>
    <row r="660" spans="1:27" x14ac:dyDescent="0.2">
      <c r="A660" s="14">
        <v>665</v>
      </c>
      <c r="B660" s="34">
        <v>37</v>
      </c>
      <c r="C660" s="16" t="s">
        <v>1873</v>
      </c>
      <c r="D660" s="41" t="s">
        <v>2571</v>
      </c>
      <c r="E660" s="16" t="s">
        <v>2572</v>
      </c>
      <c r="F660" s="17" t="s">
        <v>2573</v>
      </c>
      <c r="G660" s="17" t="s">
        <v>2438</v>
      </c>
      <c r="H660" s="16">
        <f>10*30</f>
        <v>300</v>
      </c>
      <c r="I660" s="16" t="s">
        <v>2399</v>
      </c>
      <c r="J660" s="16" t="s">
        <v>2574</v>
      </c>
      <c r="K660" s="16"/>
      <c r="L660" s="16" t="s">
        <v>376</v>
      </c>
      <c r="M660" s="16" t="s">
        <v>376</v>
      </c>
      <c r="N660" s="16" t="s">
        <v>376</v>
      </c>
      <c r="O660" s="16" t="s">
        <v>1924</v>
      </c>
      <c r="P660" s="16" t="s">
        <v>1925</v>
      </c>
      <c r="Q660" s="16" t="s">
        <v>92</v>
      </c>
      <c r="R660" s="16" t="s">
        <v>2400</v>
      </c>
      <c r="S660" s="16"/>
      <c r="T660" s="16"/>
      <c r="U660" s="16"/>
      <c r="V660" s="21"/>
      <c r="W660" s="21">
        <v>1053164483</v>
      </c>
      <c r="X660" s="16"/>
      <c r="Y660" s="22" t="s">
        <v>2575</v>
      </c>
      <c r="Z660"/>
      <c r="AA660"/>
    </row>
    <row r="661" spans="1:27" x14ac:dyDescent="0.2">
      <c r="A661" s="14">
        <v>666</v>
      </c>
      <c r="B661" s="34">
        <v>38</v>
      </c>
      <c r="C661" s="16" t="s">
        <v>1873</v>
      </c>
      <c r="D661" s="16" t="s">
        <v>2576</v>
      </c>
      <c r="E661" s="16" t="s">
        <v>2577</v>
      </c>
      <c r="F661" s="17" t="s">
        <v>30</v>
      </c>
      <c r="G661" s="17" t="s">
        <v>2424</v>
      </c>
      <c r="H661" s="16">
        <v>10</v>
      </c>
      <c r="I661" s="16" t="s">
        <v>2399</v>
      </c>
      <c r="J661" s="16" t="s">
        <v>31</v>
      </c>
      <c r="K661" s="16"/>
      <c r="L661" s="16" t="s">
        <v>376</v>
      </c>
      <c r="M661" s="16" t="s">
        <v>376</v>
      </c>
      <c r="N661" s="16" t="s">
        <v>376</v>
      </c>
      <c r="O661" s="16" t="s">
        <v>1924</v>
      </c>
      <c r="P661" s="16" t="s">
        <v>1925</v>
      </c>
      <c r="Q661" s="16" t="s">
        <v>92</v>
      </c>
      <c r="R661" s="16" t="s">
        <v>2400</v>
      </c>
      <c r="S661" s="16"/>
      <c r="T661" s="16" t="s">
        <v>93</v>
      </c>
      <c r="U661" s="16"/>
      <c r="V661" s="21"/>
      <c r="W661" s="21">
        <v>70000000</v>
      </c>
      <c r="X661" s="16"/>
      <c r="Y661" s="22" t="s">
        <v>2578</v>
      </c>
      <c r="Z661"/>
      <c r="AA661"/>
    </row>
    <row r="662" spans="1:27" x14ac:dyDescent="0.2">
      <c r="A662" s="14">
        <v>667</v>
      </c>
      <c r="B662" s="34">
        <v>39</v>
      </c>
      <c r="C662" s="16" t="s">
        <v>1873</v>
      </c>
      <c r="D662" s="35" t="s">
        <v>2579</v>
      </c>
      <c r="E662" s="35" t="s">
        <v>2580</v>
      </c>
      <c r="F662" s="17" t="s">
        <v>30</v>
      </c>
      <c r="G662" s="17" t="s">
        <v>30</v>
      </c>
      <c r="H662" s="16">
        <f>12*30</f>
        <v>360</v>
      </c>
      <c r="I662" s="16" t="s">
        <v>2399</v>
      </c>
      <c r="J662" s="16" t="s">
        <v>31</v>
      </c>
      <c r="K662" s="16"/>
      <c r="L662" s="16" t="s">
        <v>376</v>
      </c>
      <c r="M662" s="16" t="s">
        <v>376</v>
      </c>
      <c r="N662" s="16" t="s">
        <v>376</v>
      </c>
      <c r="O662" s="16" t="s">
        <v>2581</v>
      </c>
      <c r="P662" s="16" t="s">
        <v>2582</v>
      </c>
      <c r="Q662" s="16" t="s">
        <v>92</v>
      </c>
      <c r="R662" s="16" t="s">
        <v>2400</v>
      </c>
      <c r="S662" s="16" t="s">
        <v>2583</v>
      </c>
      <c r="T662" s="16" t="s">
        <v>93</v>
      </c>
      <c r="U662" s="16"/>
      <c r="V662" s="21"/>
      <c r="W662" s="21">
        <f>30274406.4+1200000000</f>
        <v>1230274406.4000001</v>
      </c>
      <c r="X662" s="16" t="s">
        <v>2584</v>
      </c>
      <c r="Y662" s="22" t="s">
        <v>2585</v>
      </c>
      <c r="Z662"/>
      <c r="AA662"/>
    </row>
    <row r="663" spans="1:27" x14ac:dyDescent="0.2">
      <c r="A663" s="14">
        <v>668</v>
      </c>
      <c r="B663" s="34">
        <v>40</v>
      </c>
      <c r="C663" s="16" t="s">
        <v>1873</v>
      </c>
      <c r="D663" s="41" t="s">
        <v>2586</v>
      </c>
      <c r="E663" s="16" t="s">
        <v>2587</v>
      </c>
      <c r="F663" s="17" t="s">
        <v>2424</v>
      </c>
      <c r="G663" s="17" t="s">
        <v>2476</v>
      </c>
      <c r="H663" s="16">
        <f>30*10</f>
        <v>300</v>
      </c>
      <c r="I663" s="16" t="s">
        <v>2399</v>
      </c>
      <c r="J663" s="16" t="s">
        <v>2574</v>
      </c>
      <c r="K663" s="16"/>
      <c r="L663" s="16" t="s">
        <v>376</v>
      </c>
      <c r="M663" s="16" t="s">
        <v>376</v>
      </c>
      <c r="N663" s="16" t="s">
        <v>376</v>
      </c>
      <c r="O663" s="16" t="s">
        <v>2418</v>
      </c>
      <c r="P663" s="16" t="s">
        <v>2419</v>
      </c>
      <c r="Q663" s="16" t="s">
        <v>92</v>
      </c>
      <c r="R663" s="16" t="s">
        <v>2400</v>
      </c>
      <c r="S663" s="16"/>
      <c r="T663" s="16"/>
      <c r="U663" s="16"/>
      <c r="V663" s="21"/>
      <c r="W663" s="21">
        <v>186687200</v>
      </c>
      <c r="X663" s="16"/>
      <c r="Y663" s="22" t="s">
        <v>2588</v>
      </c>
      <c r="Z663"/>
      <c r="AA663"/>
    </row>
    <row r="664" spans="1:27" x14ac:dyDescent="0.2">
      <c r="A664" s="14">
        <v>669</v>
      </c>
      <c r="B664" s="34">
        <v>41</v>
      </c>
      <c r="C664" s="16" t="s">
        <v>1873</v>
      </c>
      <c r="D664" s="41" t="s">
        <v>2589</v>
      </c>
      <c r="E664" s="16" t="s">
        <v>2590</v>
      </c>
      <c r="F664" s="17" t="s">
        <v>2424</v>
      </c>
      <c r="G664" s="17" t="s">
        <v>2476</v>
      </c>
      <c r="H664" s="16">
        <f>30*10</f>
        <v>300</v>
      </c>
      <c r="I664" s="16" t="s">
        <v>2399</v>
      </c>
      <c r="J664" s="16" t="s">
        <v>2574</v>
      </c>
      <c r="K664" s="16"/>
      <c r="L664" s="16" t="s">
        <v>376</v>
      </c>
      <c r="M664" s="16" t="s">
        <v>376</v>
      </c>
      <c r="N664" s="16" t="s">
        <v>376</v>
      </c>
      <c r="O664" s="16" t="s">
        <v>2568</v>
      </c>
      <c r="P664" s="16" t="s">
        <v>2569</v>
      </c>
      <c r="Q664" s="16" t="s">
        <v>92</v>
      </c>
      <c r="R664" s="16" t="s">
        <v>2400</v>
      </c>
      <c r="S664" s="16"/>
      <c r="T664" s="16"/>
      <c r="U664" s="16"/>
      <c r="V664" s="21"/>
      <c r="W664" s="21">
        <v>3294480</v>
      </c>
      <c r="X664" s="16"/>
      <c r="Y664" s="22">
        <v>81112501</v>
      </c>
      <c r="Z664"/>
      <c r="AA664"/>
    </row>
    <row r="665" spans="1:27" x14ac:dyDescent="0.2">
      <c r="A665" s="14">
        <v>670</v>
      </c>
      <c r="B665" s="34">
        <v>42</v>
      </c>
      <c r="C665" s="16" t="s">
        <v>1873</v>
      </c>
      <c r="D665" s="41" t="s">
        <v>2591</v>
      </c>
      <c r="E665" s="16" t="s">
        <v>2592</v>
      </c>
      <c r="F665" s="17" t="s">
        <v>2476</v>
      </c>
      <c r="G665" s="17" t="s">
        <v>2593</v>
      </c>
      <c r="H665" s="16">
        <f>8*30</f>
        <v>240</v>
      </c>
      <c r="I665" s="16" t="s">
        <v>2399</v>
      </c>
      <c r="J665" s="16" t="s">
        <v>2574</v>
      </c>
      <c r="K665" s="16"/>
      <c r="L665" s="16" t="s">
        <v>376</v>
      </c>
      <c r="M665" s="16" t="s">
        <v>376</v>
      </c>
      <c r="N665" s="16" t="s">
        <v>376</v>
      </c>
      <c r="O665" s="16" t="s">
        <v>2418</v>
      </c>
      <c r="P665" s="16" t="s">
        <v>2419</v>
      </c>
      <c r="Q665" s="16" t="s">
        <v>92</v>
      </c>
      <c r="R665" s="16" t="s">
        <v>2400</v>
      </c>
      <c r="S665" s="16" t="s">
        <v>2594</v>
      </c>
      <c r="T665" s="16"/>
      <c r="U665" s="16"/>
      <c r="V665" s="21"/>
      <c r="W665" s="21">
        <v>41284600</v>
      </c>
      <c r="X665" s="16" t="s">
        <v>2471</v>
      </c>
      <c r="Y665" s="22" t="s">
        <v>2595</v>
      </c>
      <c r="Z665"/>
      <c r="AA665"/>
    </row>
    <row r="666" spans="1:27" x14ac:dyDescent="0.2">
      <c r="A666" s="14">
        <v>671</v>
      </c>
      <c r="B666" s="34">
        <v>43</v>
      </c>
      <c r="C666" s="16" t="s">
        <v>1873</v>
      </c>
      <c r="D666" s="41" t="s">
        <v>2596</v>
      </c>
      <c r="E666" s="16" t="s">
        <v>2597</v>
      </c>
      <c r="F666" s="17" t="s">
        <v>2438</v>
      </c>
      <c r="G666" s="17" t="s">
        <v>2460</v>
      </c>
      <c r="H666" s="16">
        <f>30*6</f>
        <v>180</v>
      </c>
      <c r="I666" s="16" t="s">
        <v>2399</v>
      </c>
      <c r="J666" s="16" t="s">
        <v>2574</v>
      </c>
      <c r="K666" s="16"/>
      <c r="L666" s="16" t="s">
        <v>376</v>
      </c>
      <c r="M666" s="16" t="s">
        <v>376</v>
      </c>
      <c r="N666" s="16" t="s">
        <v>376</v>
      </c>
      <c r="O666" s="16" t="s">
        <v>2568</v>
      </c>
      <c r="P666" s="16" t="s">
        <v>2569</v>
      </c>
      <c r="Q666" s="16" t="s">
        <v>92</v>
      </c>
      <c r="R666" s="16" t="s">
        <v>2400</v>
      </c>
      <c r="S666" s="16"/>
      <c r="T666" s="16"/>
      <c r="U666" s="16"/>
      <c r="V666" s="21"/>
      <c r="W666" s="21">
        <v>19766880</v>
      </c>
      <c r="X666" s="16"/>
      <c r="Y666" s="22" t="s">
        <v>2598</v>
      </c>
      <c r="Z666"/>
      <c r="AA666"/>
    </row>
    <row r="667" spans="1:27" x14ac:dyDescent="0.2">
      <c r="A667" s="14">
        <v>672</v>
      </c>
      <c r="B667" s="34">
        <v>44</v>
      </c>
      <c r="C667" s="16" t="s">
        <v>1873</v>
      </c>
      <c r="D667" s="41" t="s">
        <v>2599</v>
      </c>
      <c r="E667" s="16" t="s">
        <v>2600</v>
      </c>
      <c r="F667" s="17" t="s">
        <v>30</v>
      </c>
      <c r="G667" s="17" t="s">
        <v>2424</v>
      </c>
      <c r="H667" s="16">
        <f>2*30</f>
        <v>60</v>
      </c>
      <c r="I667" s="16" t="s">
        <v>2399</v>
      </c>
      <c r="J667" s="16" t="s">
        <v>2574</v>
      </c>
      <c r="K667" s="16"/>
      <c r="L667" s="16" t="s">
        <v>376</v>
      </c>
      <c r="M667" s="16" t="s">
        <v>376</v>
      </c>
      <c r="N667" s="16" t="s">
        <v>376</v>
      </c>
      <c r="O667" s="16" t="s">
        <v>2568</v>
      </c>
      <c r="P667" s="16" t="s">
        <v>2569</v>
      </c>
      <c r="Q667" s="16" t="s">
        <v>92</v>
      </c>
      <c r="R667" s="16" t="s">
        <v>2400</v>
      </c>
      <c r="S667" s="16"/>
      <c r="T667" s="16" t="s">
        <v>93</v>
      </c>
      <c r="U667" s="16"/>
      <c r="V667" s="21"/>
      <c r="W667" s="21">
        <v>360462192.45999998</v>
      </c>
      <c r="X667" s="16"/>
      <c r="Y667" s="22" t="s">
        <v>2601</v>
      </c>
      <c r="Z667"/>
      <c r="AA667"/>
    </row>
    <row r="668" spans="1:27" x14ac:dyDescent="0.2">
      <c r="A668" s="14">
        <v>673</v>
      </c>
      <c r="B668" s="34">
        <v>45</v>
      </c>
      <c r="C668" s="16" t="s">
        <v>1873</v>
      </c>
      <c r="D668" s="41" t="s">
        <v>2602</v>
      </c>
      <c r="E668" s="16" t="s">
        <v>2603</v>
      </c>
      <c r="F668" s="17" t="s">
        <v>2476</v>
      </c>
      <c r="G668" s="17" t="s">
        <v>2593</v>
      </c>
      <c r="H668" s="16">
        <f>8*30</f>
        <v>240</v>
      </c>
      <c r="I668" s="16" t="s">
        <v>2399</v>
      </c>
      <c r="J668" s="16" t="s">
        <v>2574</v>
      </c>
      <c r="K668" s="16"/>
      <c r="L668" s="16" t="s">
        <v>376</v>
      </c>
      <c r="M668" s="16" t="s">
        <v>376</v>
      </c>
      <c r="N668" s="16" t="s">
        <v>376</v>
      </c>
      <c r="O668" s="16" t="s">
        <v>2418</v>
      </c>
      <c r="P668" s="16" t="s">
        <v>2419</v>
      </c>
      <c r="Q668" s="16" t="s">
        <v>92</v>
      </c>
      <c r="R668" s="16" t="s">
        <v>2400</v>
      </c>
      <c r="S668" s="16" t="s">
        <v>2604</v>
      </c>
      <c r="T668" s="16"/>
      <c r="U668" s="16"/>
      <c r="V668" s="21"/>
      <c r="W668" s="21">
        <v>72520000</v>
      </c>
      <c r="X668" s="16" t="s">
        <v>2471</v>
      </c>
      <c r="Y668" s="22" t="s">
        <v>2605</v>
      </c>
      <c r="Z668"/>
      <c r="AA668"/>
    </row>
    <row r="669" spans="1:27" x14ac:dyDescent="0.2">
      <c r="A669" s="14">
        <v>674</v>
      </c>
      <c r="B669" s="34">
        <v>46</v>
      </c>
      <c r="C669" s="16" t="s">
        <v>1873</v>
      </c>
      <c r="D669" s="41" t="s">
        <v>2606</v>
      </c>
      <c r="E669" s="16" t="s">
        <v>2607</v>
      </c>
      <c r="F669" s="17" t="s">
        <v>30</v>
      </c>
      <c r="G669" s="17" t="s">
        <v>2424</v>
      </c>
      <c r="H669" s="16">
        <f>2*30</f>
        <v>60</v>
      </c>
      <c r="I669" s="16" t="s">
        <v>2399</v>
      </c>
      <c r="J669" s="16" t="s">
        <v>2574</v>
      </c>
      <c r="K669" s="16"/>
      <c r="L669" s="16" t="s">
        <v>376</v>
      </c>
      <c r="M669" s="16" t="s">
        <v>376</v>
      </c>
      <c r="N669" s="16" t="s">
        <v>376</v>
      </c>
      <c r="O669" s="16" t="s">
        <v>2568</v>
      </c>
      <c r="P669" s="16" t="s">
        <v>2569</v>
      </c>
      <c r="Q669" s="16" t="s">
        <v>92</v>
      </c>
      <c r="R669" s="16" t="s">
        <v>2400</v>
      </c>
      <c r="S669" s="16"/>
      <c r="T669" s="16" t="s">
        <v>93</v>
      </c>
      <c r="U669" s="16"/>
      <c r="V669" s="21"/>
      <c r="W669" s="21">
        <v>27827996</v>
      </c>
      <c r="X669" s="16"/>
      <c r="Y669" s="22" t="s">
        <v>2608</v>
      </c>
      <c r="Z669"/>
      <c r="AA669"/>
    </row>
    <row r="670" spans="1:27" x14ac:dyDescent="0.2">
      <c r="A670" s="14">
        <v>675</v>
      </c>
      <c r="B670" s="34">
        <v>47</v>
      </c>
      <c r="C670" s="16" t="s">
        <v>1873</v>
      </c>
      <c r="D670" s="41" t="s">
        <v>2609</v>
      </c>
      <c r="E670" s="16" t="s">
        <v>2610</v>
      </c>
      <c r="F670" s="17" t="s">
        <v>2593</v>
      </c>
      <c r="G670" s="17" t="s">
        <v>2573</v>
      </c>
      <c r="H670" s="16">
        <f>2*30</f>
        <v>60</v>
      </c>
      <c r="I670" s="16" t="s">
        <v>2399</v>
      </c>
      <c r="J670" s="16" t="s">
        <v>2574</v>
      </c>
      <c r="K670" s="16"/>
      <c r="L670" s="16" t="s">
        <v>376</v>
      </c>
      <c r="M670" s="16" t="s">
        <v>376</v>
      </c>
      <c r="N670" s="16" t="s">
        <v>376</v>
      </c>
      <c r="O670" s="16" t="s">
        <v>2418</v>
      </c>
      <c r="P670" s="16" t="s">
        <v>2419</v>
      </c>
      <c r="Q670" s="16" t="s">
        <v>92</v>
      </c>
      <c r="R670" s="16" t="s">
        <v>2400</v>
      </c>
      <c r="S670" s="16"/>
      <c r="T670" s="16"/>
      <c r="U670" s="16"/>
      <c r="V670" s="21"/>
      <c r="W670" s="21">
        <v>227920000</v>
      </c>
      <c r="X670" s="16"/>
      <c r="Y670" s="22">
        <v>81111803</v>
      </c>
      <c r="Z670"/>
      <c r="AA670"/>
    </row>
    <row r="671" spans="1:27" x14ac:dyDescent="0.2">
      <c r="A671" s="14">
        <v>676</v>
      </c>
      <c r="B671" s="34">
        <v>48</v>
      </c>
      <c r="C671" s="16" t="s">
        <v>1873</v>
      </c>
      <c r="D671" s="41" t="s">
        <v>2611</v>
      </c>
      <c r="E671" s="16" t="s">
        <v>2612</v>
      </c>
      <c r="F671" s="17" t="s">
        <v>2438</v>
      </c>
      <c r="G671" s="17" t="s">
        <v>2460</v>
      </c>
      <c r="H671" s="16">
        <f>5*30</f>
        <v>150</v>
      </c>
      <c r="I671" s="16" t="s">
        <v>2399</v>
      </c>
      <c r="J671" s="16" t="s">
        <v>2574</v>
      </c>
      <c r="K671" s="16"/>
      <c r="L671" s="16" t="s">
        <v>376</v>
      </c>
      <c r="M671" s="16" t="s">
        <v>376</v>
      </c>
      <c r="N671" s="16" t="s">
        <v>376</v>
      </c>
      <c r="O671" s="16" t="s">
        <v>2418</v>
      </c>
      <c r="P671" s="16" t="s">
        <v>2419</v>
      </c>
      <c r="Q671" s="16" t="s">
        <v>92</v>
      </c>
      <c r="R671" s="16" t="s">
        <v>2400</v>
      </c>
      <c r="S671" s="16"/>
      <c r="T671" s="16"/>
      <c r="U671" s="16"/>
      <c r="V671" s="21"/>
      <c r="W671" s="21">
        <v>25900000</v>
      </c>
      <c r="X671" s="16"/>
      <c r="Y671" s="22">
        <v>81111803</v>
      </c>
      <c r="Z671"/>
      <c r="AA671"/>
    </row>
    <row r="672" spans="1:27" x14ac:dyDescent="0.2">
      <c r="A672" s="14">
        <v>677</v>
      </c>
      <c r="B672" s="34">
        <v>49</v>
      </c>
      <c r="C672" s="16" t="s">
        <v>1873</v>
      </c>
      <c r="D672" s="41" t="s">
        <v>2613</v>
      </c>
      <c r="E672" s="16" t="s">
        <v>2614</v>
      </c>
      <c r="F672" s="17" t="s">
        <v>2438</v>
      </c>
      <c r="G672" s="17" t="s">
        <v>2460</v>
      </c>
      <c r="H672" s="16">
        <f>6*30</f>
        <v>180</v>
      </c>
      <c r="I672" s="16" t="s">
        <v>2399</v>
      </c>
      <c r="J672" s="16" t="s">
        <v>2574</v>
      </c>
      <c r="K672" s="20"/>
      <c r="L672" s="16"/>
      <c r="M672" s="16"/>
      <c r="N672" s="16"/>
      <c r="O672" s="16"/>
      <c r="P672" s="16"/>
      <c r="Q672" s="16" t="s">
        <v>92</v>
      </c>
      <c r="R672" s="16" t="s">
        <v>2400</v>
      </c>
      <c r="S672" s="16"/>
      <c r="T672" s="16"/>
      <c r="U672" s="16"/>
      <c r="V672" s="21"/>
      <c r="W672" s="21">
        <v>1106396200</v>
      </c>
      <c r="X672" s="16"/>
      <c r="Y672" s="22" t="s">
        <v>2615</v>
      </c>
      <c r="Z672"/>
      <c r="AA672"/>
    </row>
    <row r="673" spans="1:27" x14ac:dyDescent="0.2">
      <c r="A673" s="14">
        <v>678</v>
      </c>
      <c r="B673" s="34">
        <v>50</v>
      </c>
      <c r="C673" s="16" t="s">
        <v>27</v>
      </c>
      <c r="D673" s="41" t="s">
        <v>2616</v>
      </c>
      <c r="E673" s="16" t="s">
        <v>2617</v>
      </c>
      <c r="F673" s="17" t="s">
        <v>2438</v>
      </c>
      <c r="G673" s="17" t="s">
        <v>2460</v>
      </c>
      <c r="H673" s="16">
        <f>2*30</f>
        <v>60</v>
      </c>
      <c r="I673" s="16" t="s">
        <v>2399</v>
      </c>
      <c r="J673" s="16" t="s">
        <v>2574</v>
      </c>
      <c r="K673" s="20">
        <v>2018011000653</v>
      </c>
      <c r="L673" s="16" t="s">
        <v>32</v>
      </c>
      <c r="M673" s="16" t="s">
        <v>89</v>
      </c>
      <c r="N673" s="16" t="s">
        <v>2412</v>
      </c>
      <c r="O673" s="16" t="s">
        <v>91</v>
      </c>
      <c r="P673" s="16" t="s">
        <v>126</v>
      </c>
      <c r="Q673" s="16" t="s">
        <v>92</v>
      </c>
      <c r="R673" s="16" t="s">
        <v>2400</v>
      </c>
      <c r="S673" s="16"/>
      <c r="T673" s="16"/>
      <c r="U673" s="16"/>
      <c r="V673" s="21"/>
      <c r="W673" s="21">
        <v>150000000</v>
      </c>
      <c r="X673" s="16"/>
      <c r="Y673" s="22" t="s">
        <v>2618</v>
      </c>
      <c r="Z673"/>
      <c r="AA673"/>
    </row>
    <row r="674" spans="1:27" x14ac:dyDescent="0.2">
      <c r="A674" s="14">
        <v>679</v>
      </c>
      <c r="B674" s="34">
        <v>51</v>
      </c>
      <c r="C674" s="16" t="s">
        <v>1873</v>
      </c>
      <c r="D674" s="41" t="s">
        <v>2619</v>
      </c>
      <c r="E674" s="16" t="s">
        <v>2620</v>
      </c>
      <c r="F674" s="17" t="s">
        <v>2424</v>
      </c>
      <c r="G674" s="17" t="s">
        <v>2476</v>
      </c>
      <c r="H674" s="16">
        <f>8*30</f>
        <v>240</v>
      </c>
      <c r="I674" s="16" t="s">
        <v>2399</v>
      </c>
      <c r="J674" s="16" t="s">
        <v>2574</v>
      </c>
      <c r="K674" s="20"/>
      <c r="L674" s="16"/>
      <c r="M674" s="16"/>
      <c r="N674" s="16"/>
      <c r="O674" s="16"/>
      <c r="P674" s="16"/>
      <c r="Q674" s="16" t="s">
        <v>92</v>
      </c>
      <c r="R674" s="16" t="s">
        <v>2400</v>
      </c>
      <c r="S674" s="16"/>
      <c r="T674" s="16"/>
      <c r="U674" s="16"/>
      <c r="V674" s="21"/>
      <c r="W674" s="21">
        <v>310000000</v>
      </c>
      <c r="X674" s="16"/>
      <c r="Y674" s="22" t="s">
        <v>2621</v>
      </c>
      <c r="Z674"/>
      <c r="AA674"/>
    </row>
    <row r="675" spans="1:27" x14ac:dyDescent="0.2">
      <c r="A675" s="14">
        <v>680</v>
      </c>
      <c r="B675" s="34">
        <v>52</v>
      </c>
      <c r="C675" s="16" t="s">
        <v>1873</v>
      </c>
      <c r="D675" s="16" t="s">
        <v>2622</v>
      </c>
      <c r="E675" s="16" t="s">
        <v>2623</v>
      </c>
      <c r="F675" s="17" t="s">
        <v>2566</v>
      </c>
      <c r="G675" s="17" t="s">
        <v>2448</v>
      </c>
      <c r="H675" s="16">
        <f>2*30</f>
        <v>60</v>
      </c>
      <c r="I675" s="16" t="s">
        <v>2399</v>
      </c>
      <c r="J675" s="16" t="s">
        <v>31</v>
      </c>
      <c r="K675" s="20"/>
      <c r="L675" s="16"/>
      <c r="M675" s="16"/>
      <c r="N675" s="16"/>
      <c r="O675" s="16"/>
      <c r="P675" s="16"/>
      <c r="Q675" s="16" t="s">
        <v>92</v>
      </c>
      <c r="R675" s="16" t="s">
        <v>2400</v>
      </c>
      <c r="S675" s="16"/>
      <c r="T675" s="16"/>
      <c r="U675" s="16"/>
      <c r="V675" s="21"/>
      <c r="W675" s="21">
        <v>341880000</v>
      </c>
      <c r="X675" s="16"/>
      <c r="Y675" s="22" t="s">
        <v>2624</v>
      </c>
      <c r="Z675"/>
      <c r="AA675"/>
    </row>
    <row r="676" spans="1:27" x14ac:dyDescent="0.2">
      <c r="A676" s="14">
        <v>681</v>
      </c>
      <c r="B676" s="34">
        <v>53</v>
      </c>
      <c r="C676" s="16" t="s">
        <v>27</v>
      </c>
      <c r="D676" s="41" t="s">
        <v>2625</v>
      </c>
      <c r="E676" s="16" t="s">
        <v>2626</v>
      </c>
      <c r="F676" s="17" t="s">
        <v>2424</v>
      </c>
      <c r="G676" s="17" t="s">
        <v>2476</v>
      </c>
      <c r="H676" s="16">
        <f>3*30</f>
        <v>90</v>
      </c>
      <c r="I676" s="16" t="s">
        <v>2399</v>
      </c>
      <c r="J676" s="16" t="s">
        <v>2574</v>
      </c>
      <c r="K676" s="20">
        <v>2018011000653</v>
      </c>
      <c r="L676" s="16" t="s">
        <v>32</v>
      </c>
      <c r="M676" s="16" t="s">
        <v>89</v>
      </c>
      <c r="N676" s="16" t="s">
        <v>2412</v>
      </c>
      <c r="O676" s="16" t="s">
        <v>91</v>
      </c>
      <c r="P676" s="16" t="s">
        <v>126</v>
      </c>
      <c r="Q676" s="16" t="s">
        <v>92</v>
      </c>
      <c r="R676" s="16" t="s">
        <v>2400</v>
      </c>
      <c r="S676" s="16"/>
      <c r="T676" s="16"/>
      <c r="U676" s="16"/>
      <c r="V676" s="21"/>
      <c r="W676" s="21">
        <v>165760000</v>
      </c>
      <c r="X676" s="16"/>
      <c r="Y676" s="22" t="s">
        <v>2621</v>
      </c>
      <c r="Z676"/>
      <c r="AA676"/>
    </row>
    <row r="677" spans="1:27" x14ac:dyDescent="0.2">
      <c r="A677" s="14">
        <v>682</v>
      </c>
      <c r="B677" s="34">
        <v>54</v>
      </c>
      <c r="C677" s="16" t="s">
        <v>27</v>
      </c>
      <c r="D677" s="41" t="s">
        <v>2627</v>
      </c>
      <c r="E677" s="16" t="s">
        <v>2628</v>
      </c>
      <c r="F677" s="17" t="s">
        <v>2476</v>
      </c>
      <c r="G677" s="17" t="s">
        <v>2593</v>
      </c>
      <c r="H677" s="16">
        <f>3*30</f>
        <v>90</v>
      </c>
      <c r="I677" s="16" t="s">
        <v>2399</v>
      </c>
      <c r="J677" s="16" t="s">
        <v>2574</v>
      </c>
      <c r="K677" s="20">
        <v>2018011000653</v>
      </c>
      <c r="L677" s="16" t="s">
        <v>32</v>
      </c>
      <c r="M677" s="16" t="s">
        <v>89</v>
      </c>
      <c r="N677" s="16" t="s">
        <v>2412</v>
      </c>
      <c r="O677" s="16" t="s">
        <v>91</v>
      </c>
      <c r="P677" s="16" t="s">
        <v>126</v>
      </c>
      <c r="Q677" s="16" t="s">
        <v>92</v>
      </c>
      <c r="R677" s="16" t="s">
        <v>2400</v>
      </c>
      <c r="S677" s="16"/>
      <c r="T677" s="16"/>
      <c r="U677" s="16"/>
      <c r="V677" s="21"/>
      <c r="W677" s="21">
        <v>25900000</v>
      </c>
      <c r="X677" s="16"/>
      <c r="Y677" s="22" t="s">
        <v>2570</v>
      </c>
      <c r="Z677"/>
      <c r="AA677"/>
    </row>
    <row r="678" spans="1:27" x14ac:dyDescent="0.2">
      <c r="A678" s="14">
        <v>683</v>
      </c>
      <c r="B678" s="34">
        <v>55</v>
      </c>
      <c r="C678" s="16" t="s">
        <v>27</v>
      </c>
      <c r="D678" s="41" t="s">
        <v>2629</v>
      </c>
      <c r="E678" s="16" t="s">
        <v>2630</v>
      </c>
      <c r="F678" s="17" t="s">
        <v>2438</v>
      </c>
      <c r="G678" s="17" t="s">
        <v>2460</v>
      </c>
      <c r="H678" s="16">
        <v>60</v>
      </c>
      <c r="I678" s="16" t="s">
        <v>2399</v>
      </c>
      <c r="J678" s="16" t="s">
        <v>2574</v>
      </c>
      <c r="K678" s="20">
        <v>2018011000653</v>
      </c>
      <c r="L678" s="16" t="s">
        <v>32</v>
      </c>
      <c r="M678" s="16" t="s">
        <v>89</v>
      </c>
      <c r="N678" s="16" t="s">
        <v>2412</v>
      </c>
      <c r="O678" s="16" t="s">
        <v>91</v>
      </c>
      <c r="P678" s="16" t="s">
        <v>126</v>
      </c>
      <c r="Q678" s="16" t="s">
        <v>92</v>
      </c>
      <c r="R678" s="16" t="s">
        <v>2400</v>
      </c>
      <c r="S678" s="16"/>
      <c r="T678" s="16"/>
      <c r="U678" s="16"/>
      <c r="V678" s="21"/>
      <c r="W678" s="21">
        <v>41240984.399999999</v>
      </c>
      <c r="X678" s="16"/>
      <c r="Y678" s="22" t="s">
        <v>2631</v>
      </c>
      <c r="Z678"/>
      <c r="AA678"/>
    </row>
    <row r="679" spans="1:27" x14ac:dyDescent="0.2">
      <c r="A679" s="14">
        <v>684</v>
      </c>
      <c r="B679" s="34">
        <v>56</v>
      </c>
      <c r="C679" s="16" t="s">
        <v>27</v>
      </c>
      <c r="D679" s="41" t="s">
        <v>2632</v>
      </c>
      <c r="E679" s="16" t="s">
        <v>2633</v>
      </c>
      <c r="F679" s="17" t="s">
        <v>2438</v>
      </c>
      <c r="G679" s="17" t="s">
        <v>2460</v>
      </c>
      <c r="H679" s="16">
        <v>60</v>
      </c>
      <c r="I679" s="16" t="s">
        <v>2399</v>
      </c>
      <c r="J679" s="16" t="s">
        <v>2574</v>
      </c>
      <c r="K679" s="20">
        <v>2018011000653</v>
      </c>
      <c r="L679" s="16" t="s">
        <v>32</v>
      </c>
      <c r="M679" s="16" t="s">
        <v>89</v>
      </c>
      <c r="N679" s="16" t="s">
        <v>2412</v>
      </c>
      <c r="O679" s="16" t="s">
        <v>91</v>
      </c>
      <c r="P679" s="16" t="s">
        <v>126</v>
      </c>
      <c r="Q679" s="16" t="s">
        <v>92</v>
      </c>
      <c r="R679" s="16" t="s">
        <v>2400</v>
      </c>
      <c r="S679" s="16"/>
      <c r="T679" s="16"/>
      <c r="U679" s="16"/>
      <c r="V679" s="21"/>
      <c r="W679" s="21">
        <v>10981600</v>
      </c>
      <c r="X679" s="16"/>
      <c r="Y679" s="22" t="s">
        <v>2631</v>
      </c>
      <c r="Z679"/>
      <c r="AA679"/>
    </row>
    <row r="680" spans="1:27" x14ac:dyDescent="0.2">
      <c r="A680" s="14">
        <v>685</v>
      </c>
      <c r="B680" s="34">
        <v>57</v>
      </c>
      <c r="C680" s="16" t="s">
        <v>1873</v>
      </c>
      <c r="D680" s="41" t="s">
        <v>2634</v>
      </c>
      <c r="E680" s="16" t="s">
        <v>2635</v>
      </c>
      <c r="F680" s="17" t="s">
        <v>2573</v>
      </c>
      <c r="G680" s="17" t="s">
        <v>2438</v>
      </c>
      <c r="H680" s="16">
        <f>30*3</f>
        <v>90</v>
      </c>
      <c r="I680" s="16" t="s">
        <v>2399</v>
      </c>
      <c r="J680" s="16" t="s">
        <v>2574</v>
      </c>
      <c r="K680" s="20"/>
      <c r="L680" s="16"/>
      <c r="M680" s="16"/>
      <c r="N680" s="16"/>
      <c r="O680" s="16"/>
      <c r="P680" s="16"/>
      <c r="Q680" s="16" t="s">
        <v>92</v>
      </c>
      <c r="R680" s="16" t="s">
        <v>2400</v>
      </c>
      <c r="S680" s="16"/>
      <c r="T680" s="16"/>
      <c r="U680" s="16"/>
      <c r="V680" s="21"/>
      <c r="W680" s="21">
        <v>310800000</v>
      </c>
      <c r="X680" s="16"/>
      <c r="Y680" s="22" t="s">
        <v>2601</v>
      </c>
      <c r="Z680"/>
      <c r="AA680"/>
    </row>
    <row r="681" spans="1:27" x14ac:dyDescent="0.2">
      <c r="A681" s="14">
        <v>686</v>
      </c>
      <c r="B681" s="34">
        <v>59</v>
      </c>
      <c r="C681" s="16" t="s">
        <v>1873</v>
      </c>
      <c r="D681" s="16" t="s">
        <v>2636</v>
      </c>
      <c r="E681" s="16" t="s">
        <v>2637</v>
      </c>
      <c r="F681" s="17" t="s">
        <v>30</v>
      </c>
      <c r="G681" s="16" t="s">
        <v>30</v>
      </c>
      <c r="H681" s="16">
        <v>30</v>
      </c>
      <c r="I681" s="16" t="s">
        <v>2399</v>
      </c>
      <c r="J681" s="16" t="s">
        <v>31</v>
      </c>
      <c r="K681" s="16"/>
      <c r="L681" s="16"/>
      <c r="M681" s="56"/>
      <c r="N681" s="56"/>
      <c r="O681" s="16" t="s">
        <v>2533</v>
      </c>
      <c r="P681" s="16" t="s">
        <v>2534</v>
      </c>
      <c r="Q681" s="16" t="s">
        <v>72</v>
      </c>
      <c r="R681" s="16" t="s">
        <v>2400</v>
      </c>
      <c r="S681" s="56"/>
      <c r="T681" s="16" t="s">
        <v>93</v>
      </c>
      <c r="U681" s="56"/>
      <c r="V681" s="57"/>
      <c r="W681" s="21">
        <v>30000000</v>
      </c>
      <c r="X681" s="56"/>
      <c r="Y681" s="22">
        <v>46181502</v>
      </c>
      <c r="Z681"/>
      <c r="AA681"/>
    </row>
    <row r="682" spans="1:27" x14ac:dyDescent="0.2">
      <c r="A682" s="14">
        <v>687</v>
      </c>
      <c r="B682" s="34">
        <v>60</v>
      </c>
      <c r="C682" s="16" t="s">
        <v>1873</v>
      </c>
      <c r="D682" s="16" t="s">
        <v>2638</v>
      </c>
      <c r="E682" s="16" t="s">
        <v>2639</v>
      </c>
      <c r="F682" s="17" t="s">
        <v>30</v>
      </c>
      <c r="G682" s="16" t="s">
        <v>30</v>
      </c>
      <c r="H682" s="16">
        <f>3*30</f>
        <v>90</v>
      </c>
      <c r="I682" s="16" t="s">
        <v>2399</v>
      </c>
      <c r="J682" s="16" t="s">
        <v>2433</v>
      </c>
      <c r="K682" s="16"/>
      <c r="L682" s="16"/>
      <c r="M682" s="56"/>
      <c r="N682" s="56"/>
      <c r="O682" s="16" t="s">
        <v>2533</v>
      </c>
      <c r="P682" s="16" t="s">
        <v>2534</v>
      </c>
      <c r="Q682" s="16" t="s">
        <v>72</v>
      </c>
      <c r="R682" s="16" t="s">
        <v>2400</v>
      </c>
      <c r="S682" s="56"/>
      <c r="T682" s="16" t="s">
        <v>93</v>
      </c>
      <c r="U682" s="56"/>
      <c r="V682" s="57"/>
      <c r="W682" s="21">
        <v>49000000</v>
      </c>
      <c r="X682" s="56"/>
      <c r="Y682" s="22" t="s">
        <v>2640</v>
      </c>
      <c r="Z682"/>
      <c r="AA682"/>
    </row>
    <row r="683" spans="1:27" x14ac:dyDescent="0.2">
      <c r="A683" s="42">
        <v>688</v>
      </c>
      <c r="B683" s="43">
        <v>61</v>
      </c>
      <c r="C683" s="44"/>
      <c r="D683" s="45" t="s">
        <v>2641</v>
      </c>
      <c r="E683" s="45" t="s">
        <v>2642</v>
      </c>
      <c r="F683" s="46" t="s">
        <v>30</v>
      </c>
      <c r="G683" s="46" t="s">
        <v>30</v>
      </c>
      <c r="H683" s="44">
        <v>1080</v>
      </c>
      <c r="I683" s="44" t="s">
        <v>2399</v>
      </c>
      <c r="J683" s="44" t="s">
        <v>31</v>
      </c>
      <c r="K683" s="47"/>
      <c r="L683" s="44"/>
      <c r="M683" s="44"/>
      <c r="N683" s="44"/>
      <c r="O683" s="44"/>
      <c r="P683" s="44"/>
      <c r="Q683" s="44" t="s">
        <v>92</v>
      </c>
      <c r="R683" s="44" t="s">
        <v>2400</v>
      </c>
      <c r="S683" s="44" t="s">
        <v>2120</v>
      </c>
      <c r="T683" s="44" t="s">
        <v>93</v>
      </c>
      <c r="U683" s="44"/>
      <c r="V683" s="48"/>
      <c r="W683" s="48"/>
      <c r="X683" s="44"/>
      <c r="Y683" s="49" t="s">
        <v>2643</v>
      </c>
      <c r="Z683"/>
      <c r="AA683"/>
    </row>
    <row r="684" spans="1:27" x14ac:dyDescent="0.2"/>
    <row r="685" spans="1:27" x14ac:dyDescent="0.2">
      <c r="T685" s="7"/>
      <c r="AA685" s="5"/>
    </row>
    <row r="686" spans="1:27" x14ac:dyDescent="0.2">
      <c r="AA686" s="5"/>
    </row>
    <row r="687" spans="1:27" x14ac:dyDescent="0.2">
      <c r="AA687" s="5"/>
    </row>
    <row r="688" spans="1:27" x14ac:dyDescent="0.2">
      <c r="AA688" s="5"/>
    </row>
    <row r="689" spans="27:27" x14ac:dyDescent="0.2">
      <c r="AA689" s="5"/>
    </row>
    <row r="690" spans="27:27" x14ac:dyDescent="0.2">
      <c r="AA690" s="5"/>
    </row>
    <row r="691" spans="27:27" x14ac:dyDescent="0.2">
      <c r="AA691" s="5"/>
    </row>
    <row r="692" spans="27:27" x14ac:dyDescent="0.2">
      <c r="AA692" s="5"/>
    </row>
    <row r="693" spans="27:27" x14ac:dyDescent="0.2">
      <c r="AA693" s="5"/>
    </row>
    <row r="694" spans="27:27" x14ac:dyDescent="0.2">
      <c r="AA694" s="5"/>
    </row>
    <row r="695" spans="27:27" x14ac:dyDescent="0.2"/>
    <row r="696" spans="27:27" x14ac:dyDescent="0.2"/>
    <row r="697" spans="27:27" x14ac:dyDescent="0.2"/>
    <row r="698" spans="27:27" x14ac:dyDescent="0.2"/>
    <row r="699" spans="27:27" x14ac:dyDescent="0.2"/>
    <row r="700" spans="27:27" x14ac:dyDescent="0.2"/>
    <row r="701" spans="27:27" x14ac:dyDescent="0.2"/>
    <row r="702" spans="27:27" x14ac:dyDescent="0.2"/>
    <row r="703" spans="27:27" x14ac:dyDescent="0.2"/>
    <row r="704" spans="27:27"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sheetData>
  <conditionalFormatting sqref="D684:D1048576">
    <cfRule type="containsText" dxfId="58" priority="6" operator="containsText" text="Eliminado PAA">
      <formula>NOT(ISERROR(SEARCH("Eliminado PAA",D684)))</formula>
    </cfRule>
  </conditionalFormatting>
  <conditionalFormatting sqref="T685">
    <cfRule type="duplicateValues" dxfId="44" priority="4"/>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2069-8788-1F4C-9FC0-17FFD25E3C41}">
  <dimension ref="A1:G10"/>
  <sheetViews>
    <sheetView workbookViewId="0">
      <selection activeCell="A9" sqref="A9"/>
    </sheetView>
  </sheetViews>
  <sheetFormatPr baseColWidth="10" defaultRowHeight="15" x14ac:dyDescent="0.2"/>
  <cols>
    <col min="1" max="1" width="16.1640625" bestFit="1" customWidth="1"/>
    <col min="2" max="2" width="20.6640625" bestFit="1" customWidth="1"/>
    <col min="3" max="3" width="17.6640625" bestFit="1" customWidth="1"/>
    <col min="4" max="4" width="16.83203125" bestFit="1" customWidth="1"/>
    <col min="5" max="5" width="17.6640625" bestFit="1" customWidth="1"/>
    <col min="6" max="6" width="21" bestFit="1" customWidth="1"/>
    <col min="7" max="7" width="22" bestFit="1" customWidth="1"/>
    <col min="8" max="14" width="8.6640625" bestFit="1" customWidth="1"/>
    <col min="15" max="15" width="9.6640625" bestFit="1" customWidth="1"/>
    <col min="16" max="16" width="17.6640625" bestFit="1" customWidth="1"/>
    <col min="17" max="18" width="13.5" bestFit="1" customWidth="1"/>
    <col min="19" max="19" width="8.6640625" bestFit="1" customWidth="1"/>
    <col min="20" max="21" width="15" bestFit="1" customWidth="1"/>
    <col min="22" max="22" width="16" bestFit="1" customWidth="1"/>
    <col min="23" max="25" width="15" bestFit="1" customWidth="1"/>
    <col min="26" max="28" width="12.5" bestFit="1" customWidth="1"/>
    <col min="29" max="29" width="15" bestFit="1" customWidth="1"/>
    <col min="30" max="30" width="20.1640625" bestFit="1" customWidth="1"/>
    <col min="31" max="31" width="21" bestFit="1" customWidth="1"/>
    <col min="32" max="32" width="16.83203125" bestFit="1" customWidth="1"/>
    <col min="33" max="635" width="8.6640625" bestFit="1" customWidth="1"/>
    <col min="636" max="636" width="9.6640625" bestFit="1" customWidth="1"/>
    <col min="637" max="637" width="17.6640625" bestFit="1" customWidth="1"/>
    <col min="638" max="638" width="12.5" bestFit="1" customWidth="1"/>
    <col min="639" max="639" width="13.5" bestFit="1" customWidth="1"/>
    <col min="640" max="641" width="12.5" bestFit="1" customWidth="1"/>
    <col min="642" max="642" width="13.5" bestFit="1" customWidth="1"/>
    <col min="643" max="656" width="12.5" bestFit="1" customWidth="1"/>
    <col min="657" max="657" width="13.5" bestFit="1" customWidth="1"/>
    <col min="658" max="680" width="12.5" bestFit="1" customWidth="1"/>
    <col min="681" max="681" width="13.5" bestFit="1" customWidth="1"/>
    <col min="682" max="695" width="12.5" bestFit="1" customWidth="1"/>
    <col min="696" max="696" width="13.5" bestFit="1" customWidth="1"/>
    <col min="697" max="699" width="12.5" bestFit="1" customWidth="1"/>
    <col min="700" max="700" width="13.5" bestFit="1" customWidth="1"/>
    <col min="701" max="777" width="12.5" bestFit="1" customWidth="1"/>
    <col min="778" max="781" width="13.5" bestFit="1" customWidth="1"/>
    <col min="782" max="790" width="12.5" bestFit="1" customWidth="1"/>
    <col min="791" max="791" width="13.5" bestFit="1" customWidth="1"/>
    <col min="792" max="818" width="12.5" bestFit="1" customWidth="1"/>
    <col min="819" max="821" width="13.5" bestFit="1" customWidth="1"/>
    <col min="822" max="828" width="12.5" bestFit="1" customWidth="1"/>
    <col min="829" max="829" width="13.5" bestFit="1" customWidth="1"/>
    <col min="830" max="847" width="12.5" bestFit="1" customWidth="1"/>
    <col min="848" max="848" width="13.5" bestFit="1" customWidth="1"/>
    <col min="849" max="867" width="12.5" bestFit="1" customWidth="1"/>
    <col min="868" max="868" width="13.5" bestFit="1" customWidth="1"/>
    <col min="869" max="874" width="12.5" bestFit="1" customWidth="1"/>
    <col min="875" max="876" width="13.5" bestFit="1" customWidth="1"/>
    <col min="877" max="895" width="12.5" bestFit="1" customWidth="1"/>
    <col min="896" max="896" width="13.5" bestFit="1" customWidth="1"/>
    <col min="897" max="900" width="12.5" bestFit="1" customWidth="1"/>
    <col min="901" max="901" width="13.5" bestFit="1" customWidth="1"/>
    <col min="902" max="962" width="12.5" bestFit="1" customWidth="1"/>
    <col min="963" max="963" width="13.5" bestFit="1" customWidth="1"/>
    <col min="964" max="1041" width="12.5" bestFit="1" customWidth="1"/>
    <col min="1042" max="1042" width="13.5" bestFit="1" customWidth="1"/>
    <col min="1043" max="1057" width="12.5" bestFit="1" customWidth="1"/>
    <col min="1058" max="1058" width="13.5" bestFit="1" customWidth="1"/>
    <col min="1059" max="1078" width="12.5" bestFit="1" customWidth="1"/>
    <col min="1079" max="1080" width="13.5" bestFit="1" customWidth="1"/>
    <col min="1081" max="1192" width="12.5" bestFit="1" customWidth="1"/>
    <col min="1193" max="1194" width="13.5" bestFit="1" customWidth="1"/>
    <col min="1195" max="1240" width="12.5" bestFit="1" customWidth="1"/>
    <col min="1241" max="1241" width="17.1640625" bestFit="1" customWidth="1"/>
    <col min="1242" max="1242" width="20.33203125" bestFit="1" customWidth="1"/>
    <col min="1243" max="1243" width="21.1640625" bestFit="1" customWidth="1"/>
    <col min="1244" max="1244" width="21" bestFit="1" customWidth="1"/>
    <col min="1245" max="1245" width="22" bestFit="1" customWidth="1"/>
  </cols>
  <sheetData>
    <row r="1" spans="1:7" x14ac:dyDescent="0.2">
      <c r="A1" s="10" t="s">
        <v>19</v>
      </c>
      <c r="B1" t="s">
        <v>2651</v>
      </c>
    </row>
    <row r="2" spans="1:7" x14ac:dyDescent="0.2">
      <c r="A2" s="10" t="s">
        <v>25</v>
      </c>
      <c r="B2" t="s">
        <v>2651</v>
      </c>
    </row>
    <row r="4" spans="1:7" x14ac:dyDescent="0.2">
      <c r="B4" s="10" t="s">
        <v>2644</v>
      </c>
    </row>
    <row r="5" spans="1:7" x14ac:dyDescent="0.2">
      <c r="B5" t="s">
        <v>2400</v>
      </c>
      <c r="D5" t="s">
        <v>33</v>
      </c>
      <c r="F5" t="s">
        <v>2648</v>
      </c>
      <c r="G5" t="s">
        <v>2649</v>
      </c>
    </row>
    <row r="6" spans="1:7" x14ac:dyDescent="0.2">
      <c r="A6" s="10" t="s">
        <v>2646</v>
      </c>
      <c r="B6" t="s">
        <v>2650</v>
      </c>
      <c r="C6" t="s">
        <v>2647</v>
      </c>
      <c r="D6" t="s">
        <v>2650</v>
      </c>
      <c r="E6" t="s">
        <v>2647</v>
      </c>
    </row>
    <row r="7" spans="1:7" x14ac:dyDescent="0.2">
      <c r="A7" s="11">
        <v>2018011000653</v>
      </c>
      <c r="B7" s="12">
        <v>8</v>
      </c>
      <c r="C7" s="12">
        <v>16822000000</v>
      </c>
      <c r="D7" s="12">
        <v>110</v>
      </c>
      <c r="E7" s="12">
        <v>5495030423</v>
      </c>
      <c r="F7" s="12">
        <v>118</v>
      </c>
      <c r="G7" s="12">
        <v>22317030423</v>
      </c>
    </row>
    <row r="8" spans="1:7" x14ac:dyDescent="0.2">
      <c r="A8" s="11">
        <v>2018011000655</v>
      </c>
      <c r="B8" s="12"/>
      <c r="C8" s="12"/>
      <c r="D8" s="12">
        <v>364</v>
      </c>
      <c r="E8" s="12">
        <v>14687622578</v>
      </c>
      <c r="F8" s="12">
        <v>364</v>
      </c>
      <c r="G8" s="12">
        <v>14687622578</v>
      </c>
    </row>
    <row r="9" spans="1:7" x14ac:dyDescent="0.2">
      <c r="A9" s="11" t="s">
        <v>1873</v>
      </c>
      <c r="B9" s="12">
        <v>5</v>
      </c>
      <c r="C9" s="12">
        <v>4100274406.4000001</v>
      </c>
      <c r="D9" s="12">
        <v>130</v>
      </c>
      <c r="E9" s="12">
        <v>6373212481</v>
      </c>
      <c r="F9" s="12">
        <v>135</v>
      </c>
      <c r="G9" s="12">
        <v>10473486887.4</v>
      </c>
    </row>
    <row r="10" spans="1:7" x14ac:dyDescent="0.2">
      <c r="A10" s="1" t="s">
        <v>2645</v>
      </c>
      <c r="B10" s="12">
        <v>13</v>
      </c>
      <c r="C10" s="12">
        <v>20922274406.400002</v>
      </c>
      <c r="D10" s="12">
        <v>604</v>
      </c>
      <c r="E10" s="12">
        <v>26555865482</v>
      </c>
      <c r="F10" s="12">
        <v>617</v>
      </c>
      <c r="G10" s="12">
        <v>47478139888.400002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PAA2026</vt:lpstr>
      <vt:lpstr>Dinamica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Lenin Ruiz Puentes</dc:creator>
  <cp:lastModifiedBy>Lenin Ruiz Puentes</cp:lastModifiedBy>
  <dcterms:created xsi:type="dcterms:W3CDTF">2026-02-13T22:33:19Z</dcterms:created>
  <dcterms:modified xsi:type="dcterms:W3CDTF">2026-02-18T21:09:41Z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2026-02-13T22:33:27Z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54aed8ab-9083-4ee3-9376-728adac5afcf</vt:lpwstr>
  </property>
  <property fmtid="{D5CDD505-2E9C-101B-9397-08002B2CF9AE}" pid="8" name="MSIP_Label_defa4170-0d19-0005-0004-bc88714345d2_ContentBits">
    <vt:lpwstr>0</vt:lpwstr>
  </property>
  <property fmtid="{D5CDD505-2E9C-101B-9397-08002B2CF9AE}" pid="9" name="MSIP_Label_defa4170-0d19-0005-0004-bc88714345d2_Tag">
    <vt:lpwstr>50, 3, 0, 1</vt:lpwstr>
  </property>
</Properties>
</file>