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PLANEACION-2025\PLANEACION-2025\400-31 PLANES\400-31.14 PLAN DE PARTICIPACIÓN CIUDADANA\3er Cuatrimestre\Informe Monitoreo\"/>
    </mc:Choice>
  </mc:AlternateContent>
  <xr:revisionPtr revIDLastSave="0" documentId="13_ncr:1_{BE8FF495-CA3E-4A38-9DB1-FA3BD8788C22}" xr6:coauthVersionLast="47" xr6:coauthVersionMax="47" xr10:uidLastSave="{00000000-0000-0000-0000-000000000000}"/>
  <bookViews>
    <workbookView xWindow="-108" yWindow="-108" windowWidth="23256" windowHeight="12456" firstSheet="3" activeTab="3" xr2:uid="{00000000-000D-0000-FFFF-FFFF00000000}"/>
  </bookViews>
  <sheets>
    <sheet name="Control de Cambios" sheetId="8" r:id="rId1"/>
    <sheet name="Instrucciones" sheetId="4" r:id="rId2"/>
    <sheet name="Estrategia" sheetId="1" state="hidden" r:id="rId3"/>
    <sheet name="Estrategia PPC 2025" sheetId="5" r:id="rId4"/>
    <sheet name="Hoja1" sheetId="6" state="hidden" r:id="rId5"/>
    <sheet name="Hoja2" sheetId="2" state="hidden" r:id="rId6"/>
  </sheets>
  <externalReferences>
    <externalReference r:id="rId7"/>
    <externalReference r:id="rId8"/>
  </externalReferences>
  <definedNames>
    <definedName name="_xlnm._FilterDatabase" localSheetId="3" hidden="1">'Estrategia PPC 2025'!$A$4:$AS$4</definedName>
    <definedName name="Acciones_Categoría_3">'[1]Ponderaciones y parámetros'!$K$6:$N$6</definedName>
    <definedName name="Nombre" localSheetId="1">'[2]Tipología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5" l="1"/>
  <c r="I45" i="5"/>
  <c r="Z7" i="5"/>
  <c r="AH7" i="5" s="1"/>
  <c r="AA7" i="5"/>
  <c r="AB7" i="5"/>
  <c r="Z8" i="5"/>
  <c r="AH8" i="5" s="1"/>
  <c r="AA8" i="5"/>
  <c r="AB8" i="5"/>
  <c r="Z9" i="5"/>
  <c r="AH9" i="5" s="1"/>
  <c r="AA9" i="5"/>
  <c r="AB9" i="5"/>
  <c r="Z10" i="5"/>
  <c r="AH10" i="5" s="1"/>
  <c r="AA10" i="5"/>
  <c r="AB10" i="5"/>
  <c r="Z11" i="5"/>
  <c r="AH11" i="5" s="1"/>
  <c r="AA11" i="5"/>
  <c r="AB11" i="5"/>
  <c r="Z12" i="5"/>
  <c r="AH12" i="5" s="1"/>
  <c r="AA12" i="5"/>
  <c r="AB12" i="5"/>
  <c r="Z13" i="5"/>
  <c r="AH13" i="5" s="1"/>
  <c r="AA13" i="5"/>
  <c r="AB13" i="5"/>
  <c r="Z14" i="5"/>
  <c r="AH14" i="5" s="1"/>
  <c r="AA14" i="5"/>
  <c r="AB14" i="5"/>
  <c r="Z15" i="5"/>
  <c r="AA15" i="5"/>
  <c r="AB15" i="5"/>
  <c r="Z16" i="5"/>
  <c r="AH16" i="5" s="1"/>
  <c r="AA16" i="5"/>
  <c r="AB16" i="5"/>
  <c r="Z17" i="5"/>
  <c r="AH17" i="5" s="1"/>
  <c r="AA17" i="5"/>
  <c r="AI17" i="5" s="1"/>
  <c r="AB17" i="5"/>
  <c r="Z18" i="5"/>
  <c r="AH18" i="5" s="1"/>
  <c r="AA18" i="5"/>
  <c r="AB18" i="5"/>
  <c r="Z19" i="5"/>
  <c r="AH19" i="5" s="1"/>
  <c r="AA19" i="5"/>
  <c r="AB19" i="5"/>
  <c r="Z20" i="5"/>
  <c r="AH20" i="5" s="1"/>
  <c r="AA20" i="5"/>
  <c r="AI20" i="5" s="1"/>
  <c r="AB20" i="5"/>
  <c r="Z21" i="5"/>
  <c r="AH21" i="5" s="1"/>
  <c r="AA21" i="5"/>
  <c r="AB21" i="5"/>
  <c r="Z22" i="5"/>
  <c r="AH22" i="5" s="1"/>
  <c r="AA22" i="5"/>
  <c r="AB22" i="5"/>
  <c r="Z23" i="5"/>
  <c r="AH23" i="5" s="1"/>
  <c r="AA23" i="5"/>
  <c r="AB23" i="5"/>
  <c r="Z24" i="5"/>
  <c r="AH24" i="5" s="1"/>
  <c r="AA24" i="5"/>
  <c r="AI24" i="5" s="1"/>
  <c r="AB24" i="5"/>
  <c r="Z25" i="5"/>
  <c r="AA25" i="5"/>
  <c r="AB25" i="5"/>
  <c r="Z26" i="5"/>
  <c r="AH26" i="5" s="1"/>
  <c r="AA26" i="5"/>
  <c r="AB26" i="5"/>
  <c r="Z27" i="5"/>
  <c r="AH27" i="5" s="1"/>
  <c r="AA27" i="5"/>
  <c r="AB27" i="5"/>
  <c r="Z28" i="5"/>
  <c r="AA28" i="5"/>
  <c r="AB28" i="5"/>
  <c r="Z29" i="5"/>
  <c r="AH29" i="5" s="1"/>
  <c r="AA29" i="5"/>
  <c r="AB29" i="5"/>
  <c r="Z30" i="5"/>
  <c r="AH30" i="5" s="1"/>
  <c r="AA30" i="5"/>
  <c r="AI30" i="5" s="1"/>
  <c r="AB30" i="5"/>
  <c r="Z31" i="5"/>
  <c r="AA31" i="5"/>
  <c r="AB31" i="5"/>
  <c r="Z32" i="5"/>
  <c r="AH32" i="5" s="1"/>
  <c r="AA32" i="5"/>
  <c r="AB32" i="5"/>
  <c r="Z33" i="5"/>
  <c r="AH33" i="5" s="1"/>
  <c r="AA33" i="5"/>
  <c r="AB33" i="5"/>
  <c r="Z34" i="5"/>
  <c r="AH34" i="5" s="1"/>
  <c r="AA34" i="5"/>
  <c r="AB34" i="5"/>
  <c r="Z35" i="5"/>
  <c r="AH35" i="5" s="1"/>
  <c r="AA35" i="5"/>
  <c r="AI35" i="5" s="1"/>
  <c r="AB35" i="5"/>
  <c r="Z36" i="5"/>
  <c r="AA36" i="5"/>
  <c r="AB36" i="5"/>
  <c r="Z37" i="5"/>
  <c r="AH37" i="5" s="1"/>
  <c r="AA37" i="5"/>
  <c r="AB37" i="5"/>
  <c r="Z38" i="5"/>
  <c r="AH38" i="5" s="1"/>
  <c r="AA38" i="5"/>
  <c r="AB38" i="5"/>
  <c r="Z39" i="5"/>
  <c r="AA39" i="5"/>
  <c r="AB39" i="5"/>
  <c r="Z40" i="5"/>
  <c r="AH40" i="5" s="1"/>
  <c r="AA40" i="5"/>
  <c r="AB40" i="5"/>
  <c r="AA6" i="5"/>
  <c r="AB6" i="5"/>
  <c r="Z6" i="5"/>
  <c r="AH6" i="5" s="1"/>
  <c r="AI7" i="5"/>
  <c r="AJ7" i="5"/>
  <c r="AI8" i="5"/>
  <c r="AJ8" i="5"/>
  <c r="AI9" i="5"/>
  <c r="AJ9" i="5"/>
  <c r="AI10" i="5"/>
  <c r="AJ10" i="5"/>
  <c r="AI11" i="5"/>
  <c r="AJ11" i="5"/>
  <c r="AI12" i="5"/>
  <c r="AJ12" i="5"/>
  <c r="AI13" i="5"/>
  <c r="AJ13" i="5"/>
  <c r="AI14" i="5"/>
  <c r="AJ14" i="5"/>
  <c r="AI15" i="5"/>
  <c r="AJ15" i="5"/>
  <c r="AI16" i="5"/>
  <c r="AJ16" i="5"/>
  <c r="AJ17" i="5"/>
  <c r="AI18" i="5"/>
  <c r="AJ18" i="5"/>
  <c r="AI19" i="5"/>
  <c r="AJ19" i="5"/>
  <c r="AJ20" i="5"/>
  <c r="AI21" i="5"/>
  <c r="AJ21" i="5"/>
  <c r="AI22" i="5"/>
  <c r="AJ22" i="5"/>
  <c r="AI23" i="5"/>
  <c r="AJ23" i="5"/>
  <c r="AJ24" i="5"/>
  <c r="AH25" i="5"/>
  <c r="AI25" i="5"/>
  <c r="AJ25" i="5"/>
  <c r="AI26" i="5"/>
  <c r="AJ26" i="5"/>
  <c r="AI27" i="5"/>
  <c r="AJ27" i="5"/>
  <c r="AI28" i="5"/>
  <c r="AJ28" i="5"/>
  <c r="AI29" i="5"/>
  <c r="AJ29" i="5"/>
  <c r="AJ30" i="5"/>
  <c r="AI31" i="5"/>
  <c r="AJ31" i="5"/>
  <c r="AI32" i="5"/>
  <c r="AJ32" i="5"/>
  <c r="AI33" i="5"/>
  <c r="AJ33" i="5"/>
  <c r="AI34" i="5"/>
  <c r="AJ34" i="5"/>
  <c r="AJ35" i="5"/>
  <c r="AI36" i="5"/>
  <c r="AJ36" i="5"/>
  <c r="AI37" i="5"/>
  <c r="AJ37" i="5"/>
  <c r="AI38" i="5"/>
  <c r="AJ38" i="5"/>
  <c r="AI39" i="5"/>
  <c r="AJ39" i="5"/>
  <c r="AI40" i="5"/>
  <c r="AJ40" i="5"/>
  <c r="AI6" i="5"/>
  <c r="AJ6" i="5"/>
  <c r="W7" i="5"/>
  <c r="X7" i="5"/>
  <c r="AL7" i="5" s="1"/>
  <c r="W8" i="5"/>
  <c r="X8" i="5"/>
  <c r="W9" i="5"/>
  <c r="X9" i="5"/>
  <c r="W10" i="5"/>
  <c r="X10" i="5"/>
  <c r="W11" i="5"/>
  <c r="X11" i="5"/>
  <c r="Y11" i="5"/>
  <c r="W12" i="5"/>
  <c r="X12" i="5"/>
  <c r="X13" i="5"/>
  <c r="Y13" i="5"/>
  <c r="X14" i="5"/>
  <c r="Y14" i="5"/>
  <c r="W15" i="5"/>
  <c r="W16" i="5"/>
  <c r="X16" i="5"/>
  <c r="W17" i="5"/>
  <c r="Y17" i="5"/>
  <c r="W18" i="5"/>
  <c r="X18" i="5"/>
  <c r="Y18" i="5"/>
  <c r="W19" i="5"/>
  <c r="X19" i="5"/>
  <c r="W20" i="5"/>
  <c r="Y20" i="5"/>
  <c r="AM20" i="5" s="1"/>
  <c r="W21" i="5"/>
  <c r="Y21" i="5"/>
  <c r="W22" i="5"/>
  <c r="X22" i="5"/>
  <c r="W23" i="5"/>
  <c r="Y23" i="5"/>
  <c r="W24" i="5"/>
  <c r="Y24" i="5"/>
  <c r="AM24" i="5" s="1"/>
  <c r="W25" i="5"/>
  <c r="X25" i="5"/>
  <c r="W26" i="5"/>
  <c r="X26" i="5"/>
  <c r="W27" i="5"/>
  <c r="X27" i="5"/>
  <c r="W28" i="5"/>
  <c r="X28" i="5"/>
  <c r="W29" i="5"/>
  <c r="X29" i="5"/>
  <c r="W30" i="5"/>
  <c r="Y30" i="5"/>
  <c r="W31" i="5"/>
  <c r="Y31" i="5"/>
  <c r="X32" i="5"/>
  <c r="Y32" i="5"/>
  <c r="W33" i="5"/>
  <c r="X33" i="5"/>
  <c r="W34" i="5"/>
  <c r="X34" i="5"/>
  <c r="W35" i="5"/>
  <c r="Y35" i="5"/>
  <c r="W36" i="5"/>
  <c r="X36" i="5"/>
  <c r="W37" i="5"/>
  <c r="X37" i="5"/>
  <c r="W38" i="5"/>
  <c r="X38" i="5"/>
  <c r="W39" i="5"/>
  <c r="X39" i="5"/>
  <c r="AL39" i="5" s="1"/>
  <c r="W40" i="5"/>
  <c r="X40" i="5"/>
  <c r="X6" i="5"/>
  <c r="W6" i="5"/>
  <c r="AL27" i="5"/>
  <c r="V2" i="5"/>
  <c r="X17" i="5" s="1"/>
  <c r="AL36" i="5" l="1"/>
  <c r="AL8" i="5"/>
  <c r="AM32" i="5"/>
  <c r="AC15" i="5"/>
  <c r="AC39" i="5"/>
  <c r="AC36" i="5"/>
  <c r="AC31" i="5"/>
  <c r="AC28" i="5"/>
  <c r="AC19" i="5"/>
  <c r="Y6" i="5"/>
  <c r="AM6" i="5" s="1"/>
  <c r="Y15" i="5"/>
  <c r="AM15" i="5" s="1"/>
  <c r="AH39" i="5"/>
  <c r="AK39" i="5" s="1"/>
  <c r="AH36" i="5"/>
  <c r="AH31" i="5"/>
  <c r="AK31" i="5" s="1"/>
  <c r="AH28" i="5"/>
  <c r="AK28" i="5" s="1"/>
  <c r="AH15" i="5"/>
  <c r="AK15" i="5" s="1"/>
  <c r="AC24" i="5"/>
  <c r="AL32" i="5"/>
  <c r="AL16" i="5"/>
  <c r="AL12" i="5"/>
  <c r="AM17" i="5"/>
  <c r="AM13" i="5"/>
  <c r="AL40" i="5"/>
  <c r="AL28" i="5"/>
  <c r="AC38" i="5"/>
  <c r="AK38" i="5" s="1"/>
  <c r="AC35" i="5"/>
  <c r="AL19" i="5"/>
  <c r="AM21" i="5"/>
  <c r="AL38" i="5"/>
  <c r="AC40" i="5"/>
  <c r="AC37" i="5"/>
  <c r="AC32" i="5"/>
  <c r="AC30" i="5"/>
  <c r="AC26" i="5"/>
  <c r="AC20" i="5"/>
  <c r="AC16" i="5"/>
  <c r="AC12" i="5"/>
  <c r="AC8" i="5"/>
  <c r="AL33" i="5"/>
  <c r="AL29" i="5"/>
  <c r="AL25" i="5"/>
  <c r="AK20" i="5"/>
  <c r="AM18" i="5"/>
  <c r="AM14" i="5"/>
  <c r="AK16" i="5"/>
  <c r="AK8" i="5"/>
  <c r="AK12" i="5"/>
  <c r="AL37" i="5"/>
  <c r="AM30" i="5"/>
  <c r="AL13" i="5"/>
  <c r="AL9" i="5"/>
  <c r="AK24" i="5"/>
  <c r="AL17" i="5"/>
  <c r="Y38" i="5"/>
  <c r="AM38" i="5" s="1"/>
  <c r="W32" i="5"/>
  <c r="AK32" i="5" s="1"/>
  <c r="AN32" i="5" s="1"/>
  <c r="AO32" i="5" s="1"/>
  <c r="X30" i="5"/>
  <c r="AL30" i="5" s="1"/>
  <c r="Y26" i="5"/>
  <c r="AM26" i="5" s="1"/>
  <c r="Y39" i="5"/>
  <c r="AM39" i="5" s="1"/>
  <c r="Y34" i="5"/>
  <c r="AM34" i="5" s="1"/>
  <c r="Y22" i="5"/>
  <c r="AM22" i="5" s="1"/>
  <c r="X21" i="5"/>
  <c r="AL21" i="5" s="1"/>
  <c r="Y10" i="5"/>
  <c r="AM10" i="5" s="1"/>
  <c r="Y27" i="5"/>
  <c r="AM27" i="5" s="1"/>
  <c r="Y19" i="5"/>
  <c r="AM19" i="5" s="1"/>
  <c r="W13" i="5"/>
  <c r="Y7" i="5"/>
  <c r="AM7" i="5" s="1"/>
  <c r="AK40" i="5"/>
  <c r="Y40" i="5"/>
  <c r="AM40" i="5" s="1"/>
  <c r="Y36" i="5"/>
  <c r="AM36" i="5" s="1"/>
  <c r="X35" i="5"/>
  <c r="AL35" i="5" s="1"/>
  <c r="X31" i="5"/>
  <c r="AL31" i="5" s="1"/>
  <c r="Y28" i="5"/>
  <c r="AM28" i="5" s="1"/>
  <c r="X23" i="5"/>
  <c r="AL23" i="5" s="1"/>
  <c r="Y16" i="5"/>
  <c r="AM16" i="5" s="1"/>
  <c r="X15" i="5"/>
  <c r="AL15" i="5" s="1"/>
  <c r="W14" i="5"/>
  <c r="AK14" i="5" s="1"/>
  <c r="Y12" i="5"/>
  <c r="AM12" i="5" s="1"/>
  <c r="Y8" i="5"/>
  <c r="AM8" i="5" s="1"/>
  <c r="AM23" i="5"/>
  <c r="AK36" i="5"/>
  <c r="Y37" i="5"/>
  <c r="AM37" i="5" s="1"/>
  <c r="Y33" i="5"/>
  <c r="AM33" i="5" s="1"/>
  <c r="Y29" i="5"/>
  <c r="AM29" i="5" s="1"/>
  <c r="Y25" i="5"/>
  <c r="AM25" i="5" s="1"/>
  <c r="X24" i="5"/>
  <c r="AL24" i="5" s="1"/>
  <c r="X20" i="5"/>
  <c r="AL20" i="5" s="1"/>
  <c r="Y9" i="5"/>
  <c r="AM9" i="5" s="1"/>
  <c r="AL14" i="5"/>
  <c r="AC14" i="5"/>
  <c r="AK30" i="5"/>
  <c r="AC33" i="5"/>
  <c r="AK33" i="5" s="1"/>
  <c r="AL34" i="5"/>
  <c r="AK35" i="5"/>
  <c r="AC11" i="5"/>
  <c r="AC13" i="5"/>
  <c r="AK26" i="5"/>
  <c r="AL26" i="5"/>
  <c r="AC27" i="5"/>
  <c r="AK27" i="5" s="1"/>
  <c r="AC29" i="5"/>
  <c r="AK29" i="5" s="1"/>
  <c r="AK37" i="5"/>
  <c r="AK18" i="5"/>
  <c r="AL18" i="5"/>
  <c r="AC18" i="5"/>
  <c r="AC21" i="5"/>
  <c r="AK21" i="5" s="1"/>
  <c r="AK17" i="5"/>
  <c r="AC17" i="5"/>
  <c r="AK19" i="5"/>
  <c r="AL10" i="5"/>
  <c r="AC10" i="5"/>
  <c r="AK10" i="5" s="1"/>
  <c r="AL6" i="5"/>
  <c r="AC6" i="5"/>
  <c r="AK6" i="5" s="1"/>
  <c r="AC7" i="5"/>
  <c r="AK7" i="5" s="1"/>
  <c r="AK9" i="5"/>
  <c r="AC9" i="5"/>
  <c r="AL22" i="5"/>
  <c r="AC22" i="5"/>
  <c r="AK22" i="5" s="1"/>
  <c r="AC23" i="5"/>
  <c r="AK23" i="5" s="1"/>
  <c r="AC25" i="5"/>
  <c r="AK25" i="5" s="1"/>
  <c r="AM31" i="5"/>
  <c r="AC34" i="5"/>
  <c r="AK34" i="5" s="1"/>
  <c r="AM35" i="5"/>
  <c r="AN39" i="5" l="1"/>
  <c r="AO39" i="5" s="1"/>
  <c r="AN24" i="5"/>
  <c r="AO24" i="5" s="1"/>
  <c r="AN16" i="5"/>
  <c r="AO16" i="5" s="1"/>
  <c r="AN38" i="5"/>
  <c r="AO38" i="5" s="1"/>
  <c r="AL11" i="5"/>
  <c r="AK11" i="5"/>
  <c r="AM11" i="5"/>
  <c r="AN17" i="5"/>
  <c r="AO17" i="5" s="1"/>
  <c r="AN20" i="5"/>
  <c r="AO20" i="5" s="1"/>
  <c r="AN8" i="5"/>
  <c r="AO8" i="5" s="1"/>
  <c r="AN21" i="5"/>
  <c r="AO21" i="5" s="1"/>
  <c r="AK13" i="5"/>
  <c r="AN13" i="5" s="1"/>
  <c r="AO13" i="5" s="1"/>
  <c r="AN36" i="5"/>
  <c r="AO36" i="5" s="1"/>
  <c r="AN10" i="5"/>
  <c r="AO10" i="5" s="1"/>
  <c r="AN40" i="5"/>
  <c r="AO40" i="5" s="1"/>
  <c r="AN28" i="5"/>
  <c r="AO28" i="5" s="1"/>
  <c r="AN6" i="5"/>
  <c r="AO6" i="5" s="1"/>
  <c r="AN34" i="5"/>
  <c r="AO34" i="5" s="1"/>
  <c r="AN37" i="5"/>
  <c r="AO37" i="5" s="1"/>
  <c r="AN25" i="5"/>
  <c r="AO25" i="5" s="1"/>
  <c r="AN27" i="5"/>
  <c r="AO27" i="5" s="1"/>
  <c r="AN19" i="5"/>
  <c r="AO19" i="5" s="1"/>
  <c r="AN30" i="5"/>
  <c r="AO30" i="5" s="1"/>
  <c r="AN22" i="5"/>
  <c r="AO22" i="5" s="1"/>
  <c r="AN29" i="5"/>
  <c r="AO29" i="5" s="1"/>
  <c r="AN7" i="5"/>
  <c r="AO7" i="5" s="1"/>
  <c r="AN33" i="5"/>
  <c r="AO33" i="5" s="1"/>
  <c r="AN12" i="5"/>
  <c r="AO12" i="5" s="1"/>
  <c r="AN9" i="5"/>
  <c r="AO9" i="5" s="1"/>
  <c r="AN18" i="5"/>
  <c r="AO18" i="5" s="1"/>
  <c r="AN23" i="5"/>
  <c r="AO23" i="5" s="1"/>
  <c r="AN31" i="5"/>
  <c r="AO31" i="5" s="1"/>
  <c r="AN14" i="5"/>
  <c r="AO14" i="5" s="1"/>
  <c r="AN26" i="5"/>
  <c r="AO26" i="5" s="1"/>
  <c r="AN15" i="5"/>
  <c r="AO15" i="5" s="1"/>
  <c r="AN35" i="5"/>
  <c r="AO35" i="5" s="1"/>
  <c r="AN11" i="5" l="1"/>
  <c r="AO11" i="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<sst xmlns="http://schemas.openxmlformats.org/spreadsheetml/2006/main" count="590" uniqueCount="329">
  <si>
    <t>HOJA DE RUTA 
ESTRATEGIA DE PARTICIPACIÓN CIUDADANA 
SUPERINTENDENCIA DE TRANSPORTE</t>
  </si>
  <si>
    <t>Versión</t>
  </si>
  <si>
    <t>Cambios realizados</t>
  </si>
  <si>
    <t>Fecha de aprobación en Comité Institucional de Gestión y Desempeño</t>
  </si>
  <si>
    <t>Se elabora, se aprueba por parte del comité intitucional y se publica la Estrategia de Participación Ciudadana para la vigencia 2025, de acuerdo con los lineamientos estipulados por Función Pública</t>
  </si>
  <si>
    <t xml:space="preserve">Se ajustan las siguientes actividades:
- Ajuste en la fecha de la actividad "identificar y documentar las debilidades y fortalezas de la participación  en la implementación de la Política de Participación Ciudadana" cambiando del 31/05/2025 al 30/09/2025
</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</si>
  <si>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</si>
  <si>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</si>
  <si>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</si>
  <si>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</si>
  <si>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</si>
  <si>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</si>
  <si>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</si>
  <si>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</si>
  <si>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</si>
  <si>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</si>
  <si>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</si>
  <si>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</si>
  <si>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</si>
  <si>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</si>
  <si>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</si>
  <si>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</si>
  <si>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</si>
  <si>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</si>
  <si>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</si>
  <si>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</si>
  <si>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</si>
  <si>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</si>
  <si>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</si>
  <si>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</si>
  <si>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</si>
  <si>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</si>
  <si>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</si>
  <si>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</si>
  <si>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</si>
  <si>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</si>
  <si>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</si>
  <si>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</si>
  <si>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</si>
  <si>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</si>
  <si>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</si>
  <si>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</si>
  <si>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</si>
  <si>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</si>
  <si>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</si>
  <si>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</si>
  <si>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</si>
  <si>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</si>
  <si>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</si>
  <si>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</si>
  <si>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</si>
  <si>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</si>
  <si>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</si>
  <si>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</si>
  <si>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</si>
  <si>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</si>
  <si>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</si>
  <si>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</si>
  <si>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</si>
  <si>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</si>
  <si>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</si>
  <si>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</si>
  <si>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</si>
  <si>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</si>
  <si>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</si>
  <si>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</si>
  <si>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</si>
  <si>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</si>
  <si>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</si>
  <si>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</si>
  <si>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</si>
  <si>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</si>
  <si>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</si>
  <si>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</si>
  <si>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</si>
  <si>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</si>
  <si>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</si>
  <si>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</si>
  <si>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</si>
  <si>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</si>
  <si>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</si>
  <si>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</si>
  <si>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</si>
  <si>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</si>
  <si>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ESTRATEGIA DE PARTICIPACIÓN CIUDADANA EN LA GESTIÓN PÚBLICA 2025</t>
  </si>
  <si>
    <t>Superintendencia de Transporte</t>
  </si>
  <si>
    <t>Versión: 1</t>
  </si>
  <si>
    <t>Recuperando datos. Espere unos segundos e intente cortar o copiar de nuevo.</t>
  </si>
  <si>
    <t>Fecha: 28/01/2025</t>
  </si>
  <si>
    <t>Hoy</t>
  </si>
  <si>
    <t>Alerta menos de un mes</t>
  </si>
  <si>
    <t>Gestion asesor asesor OAP</t>
  </si>
  <si>
    <t>Calificacion Pertinencia de evidencia</t>
  </si>
  <si>
    <t>Fecha de revision</t>
  </si>
  <si>
    <t>Alerta Evidencias</t>
  </si>
  <si>
    <t>Alerta final</t>
  </si>
  <si>
    <t>Semaforo</t>
  </si>
  <si>
    <t>Tipología de alerta</t>
  </si>
  <si>
    <t>No.</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</si>
  <si>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</si>
  <si>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</si>
  <si>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</si>
  <si>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</si>
  <si>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Reporte Información OAP a 30 de Abril</t>
  </si>
  <si>
    <t>Reporte Información OAP a 31 de Agosto</t>
  </si>
  <si>
    <t>Reporte Información OAP a 31 de Diciembre</t>
  </si>
  <si>
    <t>Control social</t>
  </si>
  <si>
    <t>Rendición de cuentas</t>
  </si>
  <si>
    <t>Se recuerda que el incumplimiento de las acciones del PTEP es una falta disciplinaria grave.</t>
  </si>
  <si>
    <t>Otro</t>
  </si>
  <si>
    <t>Ciudadanía en general y grupos de interés</t>
  </si>
  <si>
    <t>N.A.</t>
  </si>
  <si>
    <t>A la ciudadanía se le va a entregar información</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</si>
  <si>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</si>
  <si>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</si>
  <si>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Se iniciarán actuaciones a partir del siguiente cuatrimestre</t>
  </si>
  <si>
    <t xml:space="preserve">Se realizó el diagnóstico de participación ciudadana de la entidad, correspondiente al año 2024. El cual fue debidamente cargado en el portal web institucional. La evidencia se encuentra disponible en el repositorio. 
Evidenvia: PPC1_OAP_30dic25. </t>
  </si>
  <si>
    <t>verde</t>
  </si>
  <si>
    <t>El tiempo de reporte y la evidencia no presentan novedades</t>
  </si>
  <si>
    <t>Socializar los resultados del diagnóstico de la política de participación ciudadana al interior de la entidad.</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</si>
  <si>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</si>
  <si>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</si>
  <si>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No aplica en este cuatrimestre</t>
  </si>
  <si>
    <t>Se adelantó la socialización de los resultados del del diagnóstico de la política de participación ciudadana al interior de la entidad.
 Evidencia: PPC2_OAP_30dic25.</t>
  </si>
  <si>
    <t>amarillo</t>
  </si>
  <si>
    <t>Presenta inonvenientes en la evidencia o en el registro de la informacion</t>
  </si>
  <si>
    <t>Formular el Plan de Participación Ciudadana de la vigencia 2025, individualizado las actividades por cada uno de los ciclos de la gestión (participación en el diagnóstico, la formulación, ejecución o seguimiento)</t>
  </si>
  <si>
    <t>Diseñar e implementar el Plan de Participación Ciudadana para la vigencia 2025, asegurando la incorporación de actividades específicas que promuevan la participación efectiva de la ciudadanía en cada uno de los ciclos de gestión institucional</t>
  </si>
  <si>
    <t>Plan de Participación Ciudadana publicado</t>
  </si>
  <si>
    <t>Durante el mes de enero se llevaron a cabo diferentes mesas de trabajo con cada una de las áreas que desarrollarán actividades para la vigencia, con el fin de diseñar en conjunto la estrategia de participación ciudadana 2025. El día 27 de enero de 2025, se publica para comentarios de la ciudadanía la propuesta del PPC 2025. De acuerdo con los comentarios recibidos el día 29 de enero se aprueba en comité el PPC 2025 y se publica la versión final en la página web de la entidad el día 31 de enero del mismo año.Evidencias: 
PPC3_OAP_27ene25
PPC3_OAP_31ene25
PPC4.1_OAP_14ene25
Reuniones formulación PPC2025</t>
  </si>
  <si>
    <t>naranja</t>
  </si>
  <si>
    <t>Se encuentra en un periodo menor a un mes y no reporta registro d einformacion</t>
  </si>
  <si>
    <t>Realizar encuesta para la participación ciudadana en la formulación del Plan de Participación Ciudadana 2025</t>
  </si>
  <si>
    <t>La ciudadanía colabora con la gestión de la entidad</t>
  </si>
  <si>
    <t>Promover la inclusión y la transparencia en la formulación del Plan de Participación Ciudadana 2025, mediante la realización de una encuesta que permita recopilar las percepciones, necesidades y propuestas de la ciudadanía, garantizando así su participación activa en el proceso de planificación.</t>
  </si>
  <si>
    <t>Encuesta para la formulación publicada</t>
  </si>
  <si>
    <t>El día 14 de enero de 2025 se publica en página web encuesta que permitió recopilar las percepciones, necesidades y propuestas de la ciudadanía, garantizando así su participación activa en el proceso de planificación.
PPC4_OAP_14ene25.xlsx
PPC4.1_OAP_14ene25.pdf</t>
  </si>
  <si>
    <t>rojo</t>
  </si>
  <si>
    <t>Presenta incumplimiento en tiempo de reporte o en calidad de evidencias</t>
  </si>
  <si>
    <t>Publicar para comentarios de la ciudadanía el Plan de Participación Ciudadana 2025</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</si>
  <si>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</si>
  <si>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</si>
  <si>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El día 27 de enero de 2025, se publica para comentarios de la ciudadanía la propuesta del PPC 2025. De acuerdo con los comentarios recibidos el día 29 de enero se aprueba en comité el PPC 2025 y se publica la versión final en la página web de la entidad el día 31 de enero del mismo año.Evidencias: 
PPC3_OAP_27ene25
PPC3_OAP_31ene25</t>
  </si>
  <si>
    <t>Publicación de cartilla "mejores prácticas y lecciones aprendidas"</t>
  </si>
  <si>
    <t>Plan/Estrategia de Gestión del Conocimiento y la Innovación</t>
  </si>
  <si>
    <t>Socializar las mejores prácticas y lecciones aprendidas recolectadas por los diferentes procesos de la entidad durante la vigencia 2024</t>
  </si>
  <si>
    <t>Cartilla publicada en página web</t>
  </si>
  <si>
    <t>Un plan, programa, proyecto o servicio implementado</t>
  </si>
  <si>
    <t>Oficina Asesora de Planeación / Proceso Gestión del Conocimiento y la Innovación</t>
  </si>
  <si>
    <t>Cartilla publicada en página web
PPC6_OAP_30agos25</t>
  </si>
  <si>
    <t xml:space="preserve">Conformar y capacitar un equipo de trabajo de participación ciudadana (que cuente con personal de areas misionales y de apoyo a la gestión) </t>
  </si>
  <si>
    <t>funcionaros de la superintendencia de transporte</t>
  </si>
  <si>
    <t>Fortalecer la gestión institucional en materia de participación ciudadana mediante la conformación y capacitación de un equipo de trabajo interdisciplinario, integrado por personal de áreas misionales y de apoyo a la gestión, con el propósito de garantizar una planificación y ejecución eficiente de las estrategias de participación ciudadana en la entidad.</t>
  </si>
  <si>
    <t>Equipo de trabajo conformado y capacitado</t>
  </si>
  <si>
    <t>Se realizó la Jornada de capacitación del PTEP y PPC el día 11 nov 2025 donde se presentan los pasos para formular una estrategia de participación, que incluyen la identificación de grupos de interés, la definición de actividades y la asignación de recursos. Además, se menciona la importancia de establecer mecanismos para el seguimiento y la rendición de cuentas. Previamente se definieron los grupos y enlaces encargados de dar cumplimiento a la estrategia de participación ciudadana.</t>
  </si>
  <si>
    <t>Identificar en conjunto con las áreas misionales y de apoyo a la gestión, las metas y actividades que cada área realizará en las cuales tiene programado o debe involucrar a los ciudadanos, usuarios o grupos de interés caracterizados determinando cuáles corresponden a participación en las fases del ciclo de la gestión y clasificarlas en cada una de las fases. (participación en el diagnóstico, la formulación, ejecución o seguimiento)</t>
  </si>
  <si>
    <t>áreas misionales y de apoyo a la gestión de la ST</t>
  </si>
  <si>
    <t>Coordinar con las áreas misionales y de apoyo a la gestión la identificación de metas y actividades institucionales que involucren a ciudadanos, usuarios o grupos de interés caracterizados, clasificándolas según las fases del ciclo de la gestión (diagnóstico, formulación, ejecución o seguimiento), con el propósito de fortalecer la planeación y ejecución de las estrategias de participación ciudadana en la entidad.</t>
  </si>
  <si>
    <t>Mesas de trabajo con  las áreas misionales y de apoyo</t>
  </si>
  <si>
    <t>Durante el mes de enero se llevaron a cabo diferentes mesas de trabajo con cada una de las áreas que darrollarán actividades para la vigencia, con el fin de diseñar en conjunto la estrategia de participación ciudadana 2025. Evidencias: 
carpeta-Reuniones formulación PPC3_OAP_27ene25</t>
  </si>
  <si>
    <t>Establecer el  cronograma de ejecución de las actividades identificadas que se desarrollarán para promover la participación ciudadana</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</si>
  <si>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</si>
  <si>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</si>
  <si>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Dentro de la página web de la Superintendencia de Transporte, se publicó dentro del "calendario de eventos" el cronograma de ejecución de las actividades identificadas en el plan de participación ciudadana con el fin de unificar las actividades del plan con las realizadas y/o programadas al interior de la entidad. De igual forma, se enlazó el cronograma de participación ciudadana publicado en el índice de participa a este cronograma de actividades
Evidencia: https://www.supertransporte.gov.co/index.php/calendario/</t>
  </si>
  <si>
    <t>identificar y documentar las debilidades y fortalezas de la participación  en la implementación de la Política de Participación Ciudadana.</t>
  </si>
  <si>
    <t xml:space="preserve">Encuesta de percepción </t>
  </si>
  <si>
    <t>Grupo de Relacionamiento con el Ciudadano</t>
  </si>
  <si>
    <t>Actividad programada para el tercer cuatrimestre</t>
  </si>
  <si>
    <t>Se realizo la encuesta y el documento diagnostico
PPC10_GRC_31dic25</t>
  </si>
  <si>
    <t>Desarrollar cronograma de actividades sobre la Politica de Transparencia</t>
  </si>
  <si>
    <t>cronograma de actividades sobre la Politica de Transparencia</t>
  </si>
  <si>
    <t>Publicación pagina WEB y/o redes sociales</t>
  </si>
  <si>
    <t>Cronograma de actividades</t>
  </si>
  <si>
    <t>Oficina Asesora de Planeación / Realacionamiento con el ciudadano</t>
  </si>
  <si>
    <t xml:space="preserve"> El cumplimiento a la política de transparencia se desarrolla a través de las actividades formuladas en el Programa de Transparencia y ética Pública PTEP 2025 Se adjunta evidencia del cronograma y publicación en el portal WEB</t>
  </si>
  <si>
    <t xml:space="preserve">Identificación de las necesidades de los ciudadanos </t>
  </si>
  <si>
    <t xml:space="preserve">Elaborar la cartilla sobre los derechos y deberes de los cuidadanos y vigilados </t>
  </si>
  <si>
    <t>Publicación pagina WEB</t>
  </si>
  <si>
    <t xml:space="preserve">cartilla sobre los derechos y deberes de los cuidadanos y vigilados </t>
  </si>
  <si>
    <t>El 30 de abril de 2025, se realiza publicacion de la cartilla sobre derechos y deberes de los ciudadanos y vigilados en la pagina web de la Entidad</t>
  </si>
  <si>
    <t>Ya se realizo el cuatrimestre anterior. El 30 de abril de 2025, se realiza publicacion de la cartilla sobre derechos y deberes de los ciudadanos y vigilados en la pagina web de la Entidad. Las evidencias se encuentran en carpeta de primer cuatrimes}tre</t>
  </si>
  <si>
    <t xml:space="preserve">Publicaciones sobre temas de relevancia de PQRSD y solicitudes en general </t>
  </si>
  <si>
    <t>Realizar tres (3) publicaciones sobre temas de relevancia de PQRSD y solicitudes en general</t>
  </si>
  <si>
    <t>Publicaciones realizadas sobre temas de relevancia de PQRSD y solicitudes en general</t>
  </si>
  <si>
    <t>30/05/2025
30/09/2025
30/11/2025</t>
  </si>
  <si>
    <t xml:space="preserve"> </t>
  </si>
  <si>
    <t>Se realizaron 2 publicaciones una en mayo y otra en agosto
PPC13_GRC_30agos25</t>
  </si>
  <si>
    <t>Se realizo 1 publicacion en el mes de octubre
PPC13_GRC_30dic25</t>
  </si>
  <si>
    <t xml:space="preserve">Identificar necesidades y resolver dudas de los ciudadanos y grupos de valor </t>
  </si>
  <si>
    <t>Participar o gestionar actividades sobre los derechos y deberes de los ciudadanos y vigilados, asi como tambien atender las dudas puntuales con relacion a la gestión de la entidad.</t>
  </si>
  <si>
    <t>Reuniones presenciales y/o virtuales</t>
  </si>
  <si>
    <t>Resolver dudas o inquietudes de la ciudadanía</t>
  </si>
  <si>
    <t>Se participo en las  actividades de la feria del transporte, sobre los derechos y deberes de los ciudadanos y vigilados
PPC14_GRC_30dic25</t>
  </si>
  <si>
    <t>Socializar la carta de trato digno</t>
  </si>
  <si>
    <t xml:space="preserve"> Divulgar la carta de trato digno</t>
  </si>
  <si>
    <t>carta de trato digno actualizada y divulgada</t>
  </si>
  <si>
    <t>El 25 de febrero se actualiza y se solicita publicacion en la pagina web de la entidad, el 1 de abril de 2025, se solicita la publicacion de la carta de trato digno en redes sociales, pero esta es publicada hasta el 2 de mayo de 2025</t>
  </si>
  <si>
    <t>Divulgacion y sensibilizacion de la carta de trato digno 
PPC15_GRC_30ago25</t>
  </si>
  <si>
    <t>Socializar el protocolo de servicio</t>
  </si>
  <si>
    <t xml:space="preserve"> Divulgar el protocolo de servicio</t>
  </si>
  <si>
    <t>Protocolo de servicio actualizada y divulgada</t>
  </si>
  <si>
    <t>Actividad programada para el segundo cuatrimestre</t>
  </si>
  <si>
    <t>Divulacion del protocolo de relacionamiento con el ciudadano
PPC16_GRC_30ago25</t>
  </si>
  <si>
    <t>Socializar el portafolio de servicio</t>
  </si>
  <si>
    <t xml:space="preserve"> Divulgar el portafolio de servicio</t>
  </si>
  <si>
    <t>Portafolio de servicio actualizada y divulgada</t>
  </si>
  <si>
    <t>Se actualizo y se publico en la pagina web el portafolio de servicios
PPC17_GRC_30dic25</t>
  </si>
  <si>
    <t>Socializar la caracterización de la ciudadanía</t>
  </si>
  <si>
    <t>Divulgar la caracterización de la ciudadanía</t>
  </si>
  <si>
    <t>caracterización de la ciudadanía actualizada y divulgada</t>
  </si>
  <si>
    <t>Publicacion de caracterizacion en pagina web
PPC18_GRC_30agos25</t>
  </si>
  <si>
    <t>Socializar la política de relacionamiento con el ciudadano</t>
  </si>
  <si>
    <t>Divulgar la política de relacionamiento con el ciudadano</t>
  </si>
  <si>
    <t>Política de relacionamiento con el ciudadano actualizada y divulgada</t>
  </si>
  <si>
    <t>Publicacion de Politica de relacionamiento con el ciudadanano en la pagina Web
PPC19_GRC_30Agos25</t>
  </si>
  <si>
    <t>Publicar los proyectos de acto administrativo</t>
  </si>
  <si>
    <t>Divulgar en transparencia los proyectos de acto administrativo que se emitan del despacho de la Superintendencia para comentarios de la ciudadanía antes de quedar en firme.</t>
  </si>
  <si>
    <t>Poryectos de actos administrativos divulgados para comentarios antes de quedar en firme.</t>
  </si>
  <si>
    <t>Oficina Asesora Jurídica</t>
  </si>
  <si>
    <t>Se hace publicación en la pagina web de la Superintendencia de Transporte, en cumplimiento a lo señalado en el artículo 8 del código de procedimiento administrativo y de lo contencioso administrativo, publicando asi los siguientes proyectos en las fechas mencionadas a continuación:
• El 10 de julio del 2025, se publica el proyecto de Resolución “Por medio de la cual se implementa el Sistema de Control y Vigilancia (SICOV) en Puertos y adiciona el Capítulo 4 al Título I de la Circular Única de Infraestructura y Transporte de la Superintendencia de Transporte” - Evidencia: PPC1_OAJ_10jul2025.pdf  
• El 13 de agosto del 2025, se publica el Proyecto de Resolución “Por la cual se adiciona el capítulo 10 del Título V de la Circular Única de Infraestructura y Transporte” - Evidencia: PPC2_OAJ_13ago2025.pdf</t>
  </si>
  <si>
    <t>Se hace publicación en la pagina web de la Superintendencia de Transporte, en cumplimiento a lo señalado en el artículo 8 del código de procedimiento administrativo y de lo contencioso administrativo, publicando asi los siguientes proyectos en las fechas mencionadas a continuación:
• El 12 de septiembre del 2025, se publican los proyectos de Resolución (1) "Por medio de la cual se modifican las Resoluciones 5790 y 60832 de 2016 de la Superintendencia de Transporte y se introducen mejoras y medidas para fortalecer las capacidades de inspección, Vigilancia y Control a través de su Sistema de Control y Vigilancia para CEA, CIA y OTT”, (2) "Por medio de la cual se modifican las Resoluciones 9699 de 2014 y 6246 de 2016 de la Superintendencia de Transporte y se introducen mejoras y medidas para fortalecer las capacidades de inspección, Vigilancia y Control a través de su Sistema de Control y Vigilancia para Centros de Reconocimiento de Conductores" y (3) "Por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 - Evidencias: PPC20.1_OAJ_12sep2025.pdf, PPC20.2_OAJ_12sep2025.pdf y PPC20.3_OAJ_12sep2025.pdf, respectivamente. 
•  El 19 de diciembre del 2025, se publican los proyectos de Resolución (1) "Por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 (2) "Por medio de la cual se modifican las Resoluciones 5790 y 60832 de 2016 de la Superintendencia de Transporte y se introducen mejoras y medidas para fortalecer las capacidades de inspección, Vigilancia y Control a través de su Sistema de Control y Vigilancia para CEA, CIA y OTT” y (3)  "Por medio de la cual se modifican las Resoluciones 9699 de 2014 y 6246 de 2016 de la Superintendencia de Transporte y se introducen mejoras y medidas para fortalecer las capacidades de inspección, Vigilancia y Control a través de su Sistema de Control y Vigilancia para Centros de Reconocimiento de Conductores" - Evidencias: PPC20.1_OAJ_19dic2025.pdf, PPC20.2_OAJ_19dic2025.pdf y PPC20.3_OAJ_19dic2025.pdf, respectivamente.</t>
  </si>
  <si>
    <t>Generar espacio de diálogo virtual para dar a conocer elementos que el ordenamiento jurídico ha establecido con el fin de fortalecer la prestación del servicio del sector transporte</t>
  </si>
  <si>
    <t>Desarrollar espacio participativo de diálogo virtual para dar a conocer elementos que el ordenamiento jurídico ha establecido, con el fin de fortalecer la prestación del servicio del sector transporte</t>
  </si>
  <si>
    <t xml:space="preserve"> Espacio participativo de diálogo virtual para dar a conocer elementos que el ordenamiento jurídico ha establecido</t>
  </si>
  <si>
    <t>Delegatura de Transito y Transporte</t>
  </si>
  <si>
    <t>Se esta realizando la programación de la realización del espacio de diálogo</t>
  </si>
  <si>
    <t>Se desarrolló un espacio de diálogo virtual el día 9 de diciembre de 2025, a través de la plataforma Microsoft Teams, en el cual se socializaron temas relacionados con los Planes Estratégicos de Seguridad Vial, con el fin de promover la adecuada prestación del servicio público de transporte terrestre. Adicionalmente, se socializó la cartilla “A movernos sin miedo”.
Evidencia: *PPC21.1. Evidencias espacio de diálogo virtual_Tránsito_dic2025
*PPC21.2. Registro participantes espacio de diálogo virtual_Tránsito_dic2025</t>
  </si>
  <si>
    <t>Publicación de documento con lenguaje incluyente</t>
  </si>
  <si>
    <t>Elaborar cartilla, ABC o documento con lenguaje incluyente</t>
  </si>
  <si>
    <t>Documento con lenguaje incluyente</t>
  </si>
  <si>
    <t>La Delegatura de Tránsito elaboró y publicó cartilla con lenguaje incluyente denominada “A movernos sin miedo” es un documento elaborado con el acompañamiento de la Oficina Asesora de Planeación, orientado a apoyar la difusión de la Estrategia Nacional para Abordar la Violencia Sexual en el Transporte Público y la Movilidad Activa (ENVIS). Su propósito es fortalecer la socialización de la Estrategia ENVIS entre las empresas vigiladas por la entidad, sirviendo como herramienta pedagógica para la prevención, atención y rechazo de toda forma de violencia sexual en el transporte público y la movilidad activa, y apoyar el trabajo de los contactos regionales en la implementación de campañas de sensibilización en 15 terminales de transporte terrestre del país.
Evidencia: *PPC22.1. Cartilla a movernos sin miedo_Tránsito_dic2025
*PPC22.2. Publicación cartilla página Web de la Entidad_Tránsito_dic2025</t>
  </si>
  <si>
    <t>Adelantar talleres que promuevan la eliminación de violencias y discriminación basadas en género en el sector transporte</t>
  </si>
  <si>
    <t>Agremiaciones</t>
  </si>
  <si>
    <t>Taller "desafiando estereotipos: género y equidad en el transporte</t>
  </si>
  <si>
    <t>Espacios de formación presencial</t>
  </si>
  <si>
    <t xml:space="preserve">Diagnóstico de la implementación de acciones o políticas para la eliminación de violenciasy discriminación basadas en género en el sector transporte </t>
  </si>
  <si>
    <t xml:space="preserve">Dirección de prevención y promoción de la Delegatura de Protección Usuarios </t>
  </si>
  <si>
    <t>Para el primer cuatrimestre:
La Dirección de Prevención, Promoción y Atención a Usuarios del Sector Transporte en el desarrollo del taller "Desafío estereotipos: género y equidad en el transporte" ejecutó en el  primer cuatrimes del año una serie de actividades preparatorias y de implementación progresiva.
Enero: Para iniciar con el cumplimiento del objetivo, se diseñaron y enviaron comunicados dirigidos a 184 empresas de diferentes modos de transporte. (Evidencia 1)
Febrero: Se realizó el diagnóstico a partir de las respuestas recibidas de las empresas. (Evidencia 2)
Marzo: Se extendió una invitación a 52 empresas para participar en el lanzamiento del taller, el cual se llevó a cabo el 7 de marzo en el auditorio del Centro de Estudios Aeronáuticos. (Evidencia 3)
Abril: Se desarrolló el primer taller con un grupo de trabajo, con el propósito de sensibilizar sobre los contenidos del programa e incorporar opiniones y sugerencias para mejorar su alcance y efectividad. (Evidencia 4)</t>
  </si>
  <si>
    <r>
      <rPr>
        <sz val="12"/>
        <color rgb="FF161616"/>
        <rFont val="Arial"/>
      </rPr>
      <t xml:space="preserve">Para el segundo cuatrimestre:
La Dirección de Prevención, Promoción y Atención a Usuarios del Sector Transporte en el desarrollo del taller </t>
    </r>
    <r>
      <rPr>
        <i/>
        <sz val="12"/>
        <color rgb="FF161616"/>
        <rFont val="Arial"/>
      </rPr>
      <t>"Desafío estereotipos: género y equidad en el transporte"</t>
    </r>
    <r>
      <rPr>
        <sz val="12"/>
        <color rgb="FF161616"/>
        <rFont val="Arial"/>
      </rPr>
      <t xml:space="preserve"> ejecutó un total de </t>
    </r>
    <r>
      <rPr>
        <b/>
        <sz val="12"/>
        <color rgb="FF161616"/>
        <rFont val="Arial"/>
      </rPr>
      <t>13 jornadas de formación impactando a 219 personas.
Mayo:</t>
    </r>
    <r>
      <rPr>
        <sz val="12"/>
        <color rgb="FF161616"/>
        <rFont val="Arial"/>
      </rPr>
      <t xml:space="preserve"> Se desarrolló </t>
    </r>
    <r>
      <rPr>
        <b/>
        <sz val="12"/>
        <color rgb="FF161616"/>
        <rFont val="Arial"/>
      </rPr>
      <t>una jornada</t>
    </r>
    <r>
      <rPr>
        <sz val="12"/>
        <color rgb="FF161616"/>
        <rFont val="Arial"/>
      </rPr>
      <t xml:space="preserve"> de formación con las empresas de transporte terrestre del terminal de transporte de Sal Gil impactando a </t>
    </r>
    <r>
      <rPr>
        <b/>
        <sz val="12"/>
        <color rgb="FF161616"/>
        <rFont val="Arial"/>
      </rPr>
      <t>19 personas</t>
    </r>
    <r>
      <rPr>
        <sz val="12"/>
        <color rgb="FF161616"/>
        <rFont val="Arial"/>
      </rPr>
      <t xml:space="preserve">, con el propósito de sensibilizar al personal y a los empresarios del sector transporte sobre la importancia de identificar y eliminar las brechas, la violencia y la discriminación basadas en género en los espacios de transporte.
</t>
    </r>
    <r>
      <rPr>
        <b/>
        <sz val="12"/>
        <color rgb="FF161616"/>
        <rFont val="Arial"/>
      </rPr>
      <t>Junio:</t>
    </r>
    <r>
      <rPr>
        <sz val="12"/>
        <color rgb="FF161616"/>
        <rFont val="Arial"/>
      </rPr>
      <t xml:space="preserve"> Se desarrollaron </t>
    </r>
    <r>
      <rPr>
        <b/>
        <sz val="12"/>
        <color rgb="FF161616"/>
        <rFont val="Arial"/>
      </rPr>
      <t xml:space="preserve">tres jornadas </t>
    </r>
    <r>
      <rPr>
        <sz val="12"/>
        <color rgb="FF161616"/>
        <rFont val="Arial"/>
      </rPr>
      <t xml:space="preserve">de formación al </t>
    </r>
    <r>
      <rPr>
        <i/>
        <sz val="12"/>
        <color rgb="FF161616"/>
        <rFont val="Arial"/>
      </rPr>
      <t>Aeropuerto de Nariño, la empresa Cootranar y el Terminal de Pasto</t>
    </r>
    <r>
      <rPr>
        <sz val="12"/>
        <color rgb="FF161616"/>
        <rFont val="Arial"/>
      </rPr>
      <t xml:space="preserve"> impactando a</t>
    </r>
    <r>
      <rPr>
        <b/>
        <sz val="12"/>
        <color rgb="FF161616"/>
        <rFont val="Arial"/>
      </rPr>
      <t xml:space="preserve"> 68 personas</t>
    </r>
    <r>
      <rPr>
        <sz val="12"/>
        <color rgb="FF161616"/>
        <rFont val="Arial"/>
      </rPr>
      <t xml:space="preserve">, con el propósito de sensibilizar al personal y a los empresarios del sector transporte sobre la importancia de identificar y eliminar las brechas, la violencia y la discriminación basadas en género en los espacios de transporte.
</t>
    </r>
    <r>
      <rPr>
        <b/>
        <sz val="12"/>
        <color rgb="FF161616"/>
        <rFont val="Arial"/>
      </rPr>
      <t>Julio:</t>
    </r>
    <r>
      <rPr>
        <sz val="12"/>
        <color rgb="FF161616"/>
        <rFont val="Arial"/>
      </rPr>
      <t xml:space="preserve"> Se desarrollaron</t>
    </r>
    <r>
      <rPr>
        <b/>
        <sz val="12"/>
        <color rgb="FF161616"/>
        <rFont val="Arial"/>
      </rPr>
      <t xml:space="preserve"> ocho jornadas</t>
    </r>
    <r>
      <rPr>
        <sz val="12"/>
        <color rgb="FF161616"/>
        <rFont val="Arial"/>
      </rPr>
      <t xml:space="preserve"> de formación a las empresas </t>
    </r>
    <r>
      <rPr>
        <i/>
        <sz val="12"/>
        <color rgb="FF161616"/>
        <rFont val="Arial"/>
      </rPr>
      <t>Especiales Condor S.A., Trasmicable, Mio Cable, Terminal de Transporte de Cali, Taxcentral, Coodetrans Palmira y empresas de transporte fluvial de pasajeros</t>
    </r>
    <r>
      <rPr>
        <sz val="12"/>
        <color rgb="FF161616"/>
        <rFont val="Arial"/>
      </rPr>
      <t xml:space="preserve"> impactando a </t>
    </r>
    <r>
      <rPr>
        <b/>
        <sz val="12"/>
        <color rgb="FF161616"/>
        <rFont val="Arial"/>
      </rPr>
      <t>118 personas</t>
    </r>
    <r>
      <rPr>
        <sz val="12"/>
        <color rgb="FF161616"/>
        <rFont val="Arial"/>
      </rPr>
      <t xml:space="preserve">, con el propósito de sensibilizar al personal y a los empresarios del sector transporte sobre la importancia de identificar y eliminar las brechas, la violencia y la discriminación basadas en género en los espacios de transporte.
</t>
    </r>
    <r>
      <rPr>
        <b/>
        <sz val="12"/>
        <color rgb="FF161616"/>
        <rFont val="Arial"/>
      </rPr>
      <t>Agosto:</t>
    </r>
    <r>
      <rPr>
        <sz val="12"/>
        <color rgb="FF161616"/>
        <rFont val="Arial"/>
      </rPr>
      <t xml:space="preserve"> Se desarrolló</t>
    </r>
    <r>
      <rPr>
        <b/>
        <sz val="12"/>
        <color rgb="FF161616"/>
        <rFont val="Arial"/>
      </rPr>
      <t xml:space="preserve"> una jornada</t>
    </r>
    <r>
      <rPr>
        <sz val="12"/>
        <color rgb="FF161616"/>
        <rFont val="Arial"/>
      </rPr>
      <t xml:space="preserve"> de formación a funcionarios de la </t>
    </r>
    <r>
      <rPr>
        <i/>
        <sz val="12"/>
        <color rgb="FF161616"/>
        <rFont val="Arial"/>
      </rPr>
      <t xml:space="preserve">Superintendencia de Transporte </t>
    </r>
    <r>
      <rPr>
        <sz val="12"/>
        <color rgb="FF161616"/>
        <rFont val="Arial"/>
      </rPr>
      <t xml:space="preserve">impactando a </t>
    </r>
    <r>
      <rPr>
        <b/>
        <sz val="12"/>
        <color rgb="FF161616"/>
        <rFont val="Arial"/>
      </rPr>
      <t>14 personas</t>
    </r>
    <r>
      <rPr>
        <sz val="12"/>
        <color rgb="FF161616"/>
        <rFont val="Arial"/>
      </rPr>
      <t>, con el propósito de sensibilizar al personal y a los empresarios del sector transporte sobre la importancia de identificar y eliminar las brechas, la violencia y la discriminación basadas en género en los espacios de transporte.</t>
    </r>
  </si>
  <si>
    <t>Para el tercer cuatrimestre:
La Dirección de Prevención, Promoción y Atención a Usuarios del Sector Transporte en el desarrollo del taller "Desafío estereotipos: género y equidad en el transporte" ejecutó un total de veinticuatro (24) jornadas de formación impactando a 508 personas.
Septiembre: Se desarrolló ocho (8) jornadas de formación con las diferentes empresas de transporte  y terminales de transporte terrestre de pasajeros impactando a ciento noventa y nueve (199) personas, con el propósito de sensibilizar al personal y a los empresarios del sector transporte sobre la importancia de identificar y eliminar las brechas, la violencia y la discriminación basadas en género en los espacios de transporte.
Octubre: Se desarrolló seis (6)  jornadas de formación con diferentes empresas de transporte (terrestre, fluvial)  y terminales de transporte terrestre de pasajeros impactando a ciento cuarenta y dos (142) personas, con el propósito de sensibilizar al personal y a los empresarios del sector transporte sobre la importancia de identificar y eliminar las brechas, la violencia y la discriminación basadas en género en los espacios de transporte.
Noviembre: Se desarrolló ocho (8) jornadas de formación con diferentes empresas de transporte (terrestre, fluvial), organismos de tránsito  y terminales de transporte terrestre de pasajeros impactando a ciento cincuenta y uno (151) personas, con el propósito de sensibilizar al personal y a los empresarios del sector transporte sobre la importancia de identificar y eliminar las brechas, la violencia y la discriminación basadas en género en los espacios de transporte.
Diciembre: Se desarrolló dos (2) jornadas de formación con  empresas de transporte (terrestre), funcionarios de la Superintendencia de Transporte y organismos de tránsito impactando a 16 personas, con el propósito de sensibilizar al personal y a los empresarios del sector transporte sobre la importancia de identificar y eliminar las brechas, la violencia y la discriminación basadas en género en los espacios de transporte.</t>
  </si>
  <si>
    <t>Laboratorio de simplicidad sobre producción documental, trámites y/o procedimientos diseñados por la delegatura para la protección a usuarios del sector transporte</t>
  </si>
  <si>
    <t>Agremiaciones de transportadores
Ligas y asociaciones del Consumidor
Veedurías ciudadanas
Entidades
Universidades 
Otros</t>
  </si>
  <si>
    <t>La ciudadanía controla y evalua</t>
  </si>
  <si>
    <t>Traducción de documentos a lenguaje claro</t>
  </si>
  <si>
    <t>Mesas de trabajo</t>
  </si>
  <si>
    <t>Documentos e información con lenguaje claro</t>
  </si>
  <si>
    <t xml:space="preserve">Delegatura de Protección Usuarios </t>
  </si>
  <si>
    <t>.</t>
  </si>
  <si>
    <t>Para el primer cuatrimestre:
La Delegatura para la Protección de los Usuarios del Sector Transporte, durante el período a reportar, ha avanzado en la ruta establecida para el correcto desarrollo del análisis del documento "Guía de Derechos y Deberes de los Usuarios en el Transporte de Mascotas y Animales de Asistencia", en el marco del proyecto Laboratorio de Simplicidad. Como parte de este proceso, se adjunta como evidencia un informe que incluye la descripción de las acciones adelantadas y un cronograma de trabajo, con el fin de asegurar el cumplimiento de los plazos establecidos para la implementación de la acción</t>
  </si>
  <si>
    <r>
      <t xml:space="preserve">Para el segundo cuatrmestre:
</t>
    </r>
    <r>
      <rPr>
        <sz val="12"/>
        <color rgb="FF161616"/>
        <rFont val="Arial"/>
      </rPr>
      <t>La Delegatura para la Protección de Usuarios del Sector Transporte publicó una guía de derechos y deberes sobre el transporte de mascotas y animales de asistencia, la cual fue sometida a la metodología Laboratorio de Simplicidad del Departamento Nacional de Planeación (DNP). Esta actividad tuvo como objetivo fortalecer la confianza ciudadana y garantizar el ejercicio efectivo de los derechos mediante un lenguaje claro, apoyándose en la participación ciudadana y en el análisis de necesidades para identificar posibles mejoras en el documento.
En este marco, se desarrollaron mesas de trabajo mixtas con la participación de 77 personas, en las que se recogieron observaciones y opiniones. Como resultado, se identificaron las siguientes recomendaciones:
Ajustes de forma: unificar la paleta de colores, incluir imágenes o íconos para facilitar la comprensión, y optimizar las tablas con encabezados claros y diferenciación visual.
Cuestiones de fondo: estructurar la información por modo de transporte y modalidad, y atender la asimetría normativa existente, dado que solo el transporte aéreo cuenta con una regulación completa en materia de accesibilidad.
Adicionalmente, se propuso avanzar hacia una metodología unificada de criterios y buenas prácticas, que respete las particularidades de cada sector y contribuya a fortalecer la coherencia, interoperabilidad y transparencia de los procesos.
Finalmente, para el tercer cuatrimestre quedó pendiente la publicación, a través de medios de comunicación, de una cartilla que recoja las observaciones y resultados obtenidos en el Laboratorio de Simplicidad.</t>
    </r>
  </si>
  <si>
    <r>
      <rPr>
        <b/>
        <sz val="12"/>
        <color rgb="FF161616"/>
        <rFont val="Arial"/>
      </rPr>
      <t xml:space="preserve">Para el tercer cuatrimestre:
</t>
    </r>
    <r>
      <rPr>
        <sz val="12"/>
        <color rgb="FF161616"/>
        <rFont val="Arial"/>
      </rPr>
      <t xml:space="preserve">
</t>
    </r>
    <r>
      <rPr>
        <b/>
        <sz val="12"/>
        <color rgb="FF161616"/>
        <rFont val="Arial"/>
      </rPr>
      <t>Octubre:</t>
    </r>
    <r>
      <rPr>
        <sz val="12"/>
        <color rgb="FF161616"/>
        <rFont val="Arial"/>
      </rPr>
      <t xml:space="preserve"> se remite el documento final "cartilla para el transporte de animales" para la revisión y aprobación por parte de la Dra. Vanesa Martínez. Asimismo, se le informó sobre la actividad del laboratorio de simplicidad y cuáles habían sido las actividades y resultados obtenidos.
</t>
    </r>
    <r>
      <rPr>
        <b/>
        <sz val="12"/>
        <color rgb="FF161616"/>
        <rFont val="Arial"/>
      </rPr>
      <t xml:space="preserve">
</t>
    </r>
    <r>
      <rPr>
        <sz val="12"/>
        <color rgb="FF161616"/>
        <rFont val="Arial"/>
      </rPr>
      <t xml:space="preserve">El 30 de octubre, se hizo entrega del informe frente a este laboratorio, que contenía un análisis de todas las actividades desplegadas para el relanzamiento de la cartilla para el transporte de animales.
Noviembre: Se concluyó el trabajo correspondiente a la finalización del laboratorio de simplicidad, lo cual permitió la republicación del documento por parte de la Dirección de PYP. No obstante, es importante aclarar que, de manera paralela, la Dirección adelanta un nuevo laboratorio enfocado en la elaboración de directrices para el transporte de mascotas.
</t>
    </r>
    <r>
      <rPr>
        <b/>
        <sz val="12"/>
        <color rgb="FF161616"/>
        <rFont val="Arial"/>
      </rPr>
      <t xml:space="preserve">
En atención a lo anterior, el laboratorio de la Guía de Derechos y Deberes de los Usuarios en el Transporte de Mascotas y Animales de Asistencia presentó los ajustes correspondientes. No obstante, estos cambios dieron lugar a una nueva versión del documento, la cual fue publicada el 10 de diciembre de 2025 en la página oficial de la entidad, incorporando todas las actualizaciones y adoptando la denominación Lineamiento para la implementación de buenas prácticas para el transporte de animales en el servicio público de transporte de pasajeros.
https://www.supertransporte.gov.co/documentos/2025/diciembre/DelegaturaPU_10/LINEAMIENTO_FINAL.4.0.pdf</t>
    </r>
  </si>
  <si>
    <t>Encuesta de medición de la calidad del servicio de recepción, registro y radicación en el sistema de gestión documental de las comunicaciones enviadas por la ciudadanía y recepcionadas de forma prescencial</t>
  </si>
  <si>
    <t>A la ciudadanía se le va a consultar</t>
  </si>
  <si>
    <t>Realizar la medición de la calidad del servicio de recepción, registro y radicación en el sistema de gestión documental de las comunicaciones enviadas por la ciudadanía</t>
  </si>
  <si>
    <t xml:space="preserve">Informe de la medición de la calidad del servicio de recepción, registro y radicación en el sistema de gestión documental </t>
  </si>
  <si>
    <t>Gestión Documental</t>
  </si>
  <si>
    <t>Se genera avance sobre los formularios de encuesta como sobre su distribución, se prevee cumplimiento del objetivo para la fecha estipulada.</t>
  </si>
  <si>
    <t>Evidencias Cargadas en Carpeta Segundo Cuatrimestre- Gestiòn Documental</t>
  </si>
  <si>
    <t>Socialización de puntos importantes para presentación de información PQRS y solicitudes en general</t>
  </si>
  <si>
    <t>Banner de socialización de puntos importantes para presentación de información PQRS y solicitudes en general</t>
  </si>
  <si>
    <t>Publicación página WEB</t>
  </si>
  <si>
    <t>Fortalecer el conocimiento del ciudadano para la presentación de documentos y requerimientos ante la entidad</t>
  </si>
  <si>
    <t>Presenta incumplimiento en la ejecución de la actividad
No se registra información ni cargue de evidencias</t>
  </si>
  <si>
    <t>La publicación se efectuo el 22 de septiembre ya que el canal en el que se generó la publicación del material no correspondia, por parte de comunicaciones se generó la publicación en el boletín en vez de la página por lo que toco en el momento de la novedad generar una nueva solicitud de publicación para que quedara el material en la pagina web de la Entidad, no obstante cuando se solicito la publicación de parte de OTIC indicaron que el enlace en donde se requería la publicación era de un dominio del ingeniero John Parra por lo  que se debio establecer conexión con el para ello, sin embargo desde la Secretarí General solicito que el material se adaptara a la imagen institucional por lor lo que debio escalarse nuevamente a Comunicaciones requriendo se realizara el ajuste, contando con mas tiempo para abordar a resolver el impase sin embargo hasta que entregaron el material ajustado fue publicado por el ingeniero en el micrositio hasta el 22/09/2025</t>
  </si>
  <si>
    <t>Publicación del Plan Estratégico de Talento Humano para recepción de comentarios de la ciudadanía</t>
  </si>
  <si>
    <t>Divulgar el Plan Estratégico de Talento Humano para recepción de comentarios o oportunidades de mejora por parte de la ciudadanía</t>
  </si>
  <si>
    <t>Oportunidades de mejora para fortalecer la gestión institucional</t>
  </si>
  <si>
    <t>Grupo interno de Talento Humano</t>
  </si>
  <si>
    <t xml:space="preserve">El 16 de enero de 2025 se realizó la publicación del Plan Estratégico de Talento Humano en la página web institucional, para recepción de comentarios de la ciudadanía hasta el día 21 de enero de 2025; sin embargo, no se recibieron observaciones. Se anexa la solicitud remitida a la Oficina de Tecnologías de la Información y las Comunicaciones y el correo electrónico con la evidencia de la publicación. </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</si>
  <si>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</si>
  <si>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</si>
  <si>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</si>
  <si>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</si>
  <si>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</si>
  <si>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Generar espacios de diálogo dando a conocer elementos básicos del ordenamiento jurídico establecido, para fortalecer la prestación del servicio del sector transporte e identificar necesidades, resolver inquietudes de los ciudadanos y grupos de valor en materia de concesiones (carretero, terminales, aedrodromos y aeropuertos).</t>
  </si>
  <si>
    <t>Desarrollar y fomentar espacios de diálogo dando a conocimiento básicos del ordenamiento jurídico específico, identificar necesidades, resolver inquietudes y situaciones concretas de los ciudadanos y grupos de valor en materia de concesiones</t>
  </si>
  <si>
    <t>Documentos diagnóstico del resultado final de las mesas de trabajo</t>
  </si>
  <si>
    <t>Delegatura de concesiones e infraestructura</t>
  </si>
  <si>
    <t>Las invitaciones de participación se realizarán mediante publicaciones en la página web de la Entidad, mediante comunicaciones externas y por los diferentes medios a los grupos de interés (correos electrónicos y redes sociales)</t>
  </si>
  <si>
    <t>Se adelantaron en el cuatrimestre un total de cuatro (04) mesas de trabajo, con una participación de 297 asistentes, desarrolladas así: Una (01) Mesa de trabajo IAC - Infraestructura Aérea Concesionada, cuyo tema fue el siguiente: * Realizar el seguimiento de los compromisos adquiridos durante la visita de inspección SOZA, efectuada los días 17 y 18 de junio de 2024 al Aeropuerto Benito Salas de la ciudad de Neiva, por parte de la Aeronáutica Civil de Colombia. Dos (02) Mesas ICC - Infraestructura Carretera Concesionada, en la que se trataron los siguientes temas: * conocer el marco general del proyecto Ruta Magdalena Sierra Mar, incluyendo las condiciones contractuales de índole técnica y operativa, así como el desarrollo, avance y evolución del mismo desde su etapa inicial. Igualmente, se abordaron los antecedentes y demás elementos que conforman la problemática del corredor vial, con especial énfasis en las actividades de intervención realizadas y en curso, junto con otras consideraciones relevantes relacionadas con la adecuada prestación del servicio a los usuarios. Así mismo, se informó a los asistentes sobre las funciones que ejerce la Superintendencia de Transporte, destacando las obligaciones que deben cumplir las entidades vigiladas, tanto en el ámbito objetivo como subjetivo. En este contexto, se dio a conocer el alcance de los Programas Especiales que actualmente adelanta la SuperTransporte, con el fin de fortalecer la vigilancia, el control y la mejora continua del servicio en el marco del cumplimiento normativo * Socialización a los operadores de la infraestructura vial concesionada y no concesionada, el alcance de la Circular Externa SuperTransporte Nro. 20255330000074 de 2025, con especial énfasis para la temporada de alto flujo vehicular 2025 “Semana Santa”, las instrucciones y recomendaciones tendientes a preservar la seguridad y calidad en la prestación del servicio a los usuarios. Una (01) mesa de trabajo realizada con la Empresa de Transporte Aéreo (ETA) COPA/WINGO, cuyo tema fue la aclarar y da respuesta consultas efectuadas por la empresa Aérea, relacionadas con la implementación del Sistema de Administración de Riesgos de Lavado de Activos, Financiación del Terrorismo y Financiación de la Proliferación de Armas de Destrucción Masiva SARLAFT.</t>
  </si>
  <si>
    <t>Realizar chat virtual, foro o facebook live con la ciudadanía y grupos de valor, con el fin de dar a conocer acciones realizadas por la delegatura de concesiones, así como conocer e identificar necesidades y dudas de los ciudadanos</t>
  </si>
  <si>
    <t>Generar espacios que nos permitan conocer herramientas para la mejora en la prestación del servicio público del transporte.</t>
  </si>
  <si>
    <t>chat virtual, foro o facebook live</t>
  </si>
  <si>
    <t>Documento informe de los resultados de los espacios</t>
  </si>
  <si>
    <t>Evidencias Cargadas en Carpeta Segundo Cuatrimestre- Delegatura de concesiones e infraestructura Realización de Facebook Live</t>
  </si>
  <si>
    <t xml:space="preserve">Desarrollar un espacio de diálogo virtual (chat, foro, facebook live) de un tema relacionado con las acciones desarrolladas por la Delegatura de Puertos </t>
  </si>
  <si>
    <t>Generar espacios que  permitan conocer las acciones desarrolladas por la Delegatura de Puertos.</t>
  </si>
  <si>
    <t>Delegatura de Puertos con sus Direcciones</t>
  </si>
  <si>
    <t>Durante el periodo se llevaron a cabo ejercicios de dialogo, entre los que se encuentran la Rendición de Cuentas en la Ciudad Portuaria de Buenaventura,  la divulgación de la estrategia Indice de Formalización Fluvial- IFF que se consolidó con un fuerte énfasis en la formación aplicada, mediante capacitaciones virtuales que fortalecen competencias prácticas en cada dimensión; generado impactos positivos en seguridad, competitividad, transparencia y cohesión social, consolidándose como una política pública preventiva y sostenible que dignifica la vida en la Colombia ribereña.Se adjunta documento de los espacios de dialogo</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</si>
  <si>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de concesiones portuarias maritimas y fluvial y demas actores de la cadena logisitica. </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</si>
  <si>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</si>
  <si>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</si>
  <si>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Se desarrolló  mesa de trabajo para sensibilizar a operadores fluviales del embalse de Guatapé acerca de la implementación del Registro de Zarpe y la supervisión integral de la Superintendencia a las empresas de transporte fluvial., se adjunta acta de la mesa de trabajo y listado de asistencia.</t>
  </si>
  <si>
    <t>En cumplimiento de las disposiciones contenidas en la Resolución 2328 de 2025, se realizaron  jornadas de divulgación para los vigilados de la delegada de Puertos.</t>
  </si>
  <si>
    <t xml:space="preserve">Desarrollar espacios que promuevan la divulgación de las actividades de Uso y Apropiación de las herramientas tecnológicas de la entidad.
 </t>
  </si>
  <si>
    <t>Plan de Acción</t>
  </si>
  <si>
    <t>Usar y apropiar las herramientas tecnológicas de la entidad al interior y exterior de la entidad</t>
  </si>
  <si>
    <t>Charlas, capacitaciones, talleres, encuestas y evaluaciones</t>
  </si>
  <si>
    <t>Fortalecer el uso y apropiación de las herramientas tecnológicas de la entidad</t>
  </si>
  <si>
    <t>Oficina de Tecnologías de la Información y Comunicaciones - OTIC</t>
  </si>
  <si>
    <t>Se han realizado capacitaciones de Vigia y del Nuevo SINST -  Vigia 2.</t>
  </si>
  <si>
    <t>Se han realizado capacitaciones de aplicativos de la entidad</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</si>
  <si>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</si>
  <si>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</si>
  <si>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</si>
  <si>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</si>
  <si>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</si>
  <si>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Grupo de Comunicaciones </t>
  </si>
  <si>
    <t>La encuesta se ralizará el próximo cuatrimestre.</t>
  </si>
  <si>
    <r>
      <rPr>
        <sz val="12"/>
        <color rgb="FF161616"/>
        <rFont val="Arial"/>
      </rPr>
      <t xml:space="preserve">No se realizó la encuesta
</t>
    </r>
    <r>
      <rPr>
        <b/>
        <sz val="12"/>
        <color rgb="FF161616"/>
        <rFont val="Arial"/>
      </rPr>
      <t>OAP: Presenta incumplimiento en la ejecución de la actividad
No se registra información ni cargue de evidencias</t>
    </r>
  </si>
  <si>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</si>
  <si>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</si>
  <si>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Transmisiones en vivo por la redes sociales de la entidad</t>
  </si>
  <si>
    <t>En los resultados esperados el grupo identifica que la meta sería: fortalecer la transparencia y mejorar la interacción con los usuarios, asegurando una gestión más eficiente en las funciones de vigilancia, inspección y control.</t>
  </si>
  <si>
    <t xml:space="preserve">Se realizarón 5 lives en Youtube en las fechas 26/05/2025 26/06/2025, 07/07/2025, 20/08/2025, 29/08/2025 en la que hubo una participación de 5.189 personas, con el fin de promover el buen desarrollo de las funciones de vigilancia, inspección y control, y fortalecer la transparencia y la interacción directa con las ciudadanías. </t>
  </si>
  <si>
    <t>Se realizaron 5 lives en las diferentes redes sociales, se adjunta evidencia.</t>
  </si>
  <si>
    <t>TOTAL DE ACCIONES POR COMPONENTE</t>
  </si>
  <si>
    <t>TOTAL DE ACTIVIDADES PPC</t>
  </si>
  <si>
    <t>Información</t>
  </si>
  <si>
    <t>Dialogo</t>
  </si>
  <si>
    <t>Responsabilidad</t>
  </si>
  <si>
    <t>La ciudadanía formula y define</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</si>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</sst>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2"/>
      <color rgb="FF161616"/>
      <name val="Arial"/>
      <family val="2"/>
    </font>
    <font>
      <b/>
      <sz val="11"/>
      <color theme="1"/>
      <name val="Calibri"/>
      <family val="2"/>
      <scheme val="minor"/>
    </font>
    <font>
      <b/>
      <sz val="10"/>
      <color theme="1"/>
      <name val="Arial Narrow"/>
      <family val="2"/>
    </font>
    <font>
      <b/>
      <sz val="16"/>
      <color theme="1"/>
      <name val="Arial Narrow"/>
      <family val="2"/>
    </font>
    <font>
      <sz val="11"/>
      <name val="Calibri"/>
      <family val="2"/>
    </font>
    <font>
      <sz val="10"/>
      <color theme="1"/>
      <name val="Arial Narrow"/>
      <family val="2"/>
    </font>
    <font>
      <b/>
      <sz val="18"/>
      <color theme="1"/>
      <name val="Arial Narrow"/>
      <family val="2"/>
    </font>
    <font>
      <sz val="28"/>
      <color theme="1"/>
      <name val="Arial Narrow"/>
      <family val="2"/>
    </font>
    <font>
      <sz val="12"/>
      <color theme="1"/>
      <name val="Arial Narrow"/>
      <family val="2"/>
    </font>
    <font>
      <sz val="11"/>
      <color theme="1"/>
      <name val="Arial Narrow"/>
      <family val="2"/>
    </font>
    <font>
      <b/>
      <sz val="11"/>
      <color theme="2" tint="-0.89999084444715716"/>
      <name val="Calibri"/>
      <family val="2"/>
      <scheme val="minor"/>
    </font>
    <font>
      <b/>
      <sz val="10"/>
      <name val="Arial"/>
      <family val="2"/>
    </font>
    <font>
      <sz val="14"/>
      <color theme="1"/>
      <name val="Calibri"/>
      <family val="2"/>
      <scheme val="minor"/>
    </font>
    <font>
      <sz val="12"/>
      <color rgb="FF161616"/>
      <name val="Arial"/>
    </font>
    <font>
      <i/>
      <sz val="12"/>
      <color rgb="FF161616"/>
      <name val="Arial"/>
    </font>
    <font>
      <b/>
      <sz val="12"/>
      <color rgb="FF161616"/>
      <name val="Arial"/>
    </font>
    <font>
      <b/>
      <sz val="12"/>
      <color rgb="FF161616"/>
      <name val="Arial"/>
      <family val="2"/>
    </font>
    <font>
      <sz val="11"/>
      <color theme="2" tint="-0.89999084444715716"/>
      <name val="Arial"/>
      <family val="2"/>
    </font>
  </fonts>
  <fills count="17">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FFFF"/>
        <bgColor rgb="FF000000"/>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thin">
        <color rgb="FF000000"/>
      </bottom>
      <diagonal/>
    </border>
  </borders>
  <cellStyleXfs count="2">
    <xf numFmtId="0" fontId="0" fillId="0" borderId="0"/>
    <xf numFmtId="0" fontId="1" fillId="2" borderId="0" applyNumberFormat="0" applyBorder="0" applyAlignment="0" applyProtection="0"/>
  </cellStyleXfs>
  <cellXfs count="274">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1" xfId="0" applyFont="1" applyBorder="1" applyAlignment="1">
      <alignment horizontal="center" vertical="center" wrapText="1"/>
    </xf>
    <xf numFmtId="0" fontId="18" fillId="0" borderId="4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46" xfId="1" applyFont="1" applyFill="1" applyBorder="1" applyAlignment="1">
      <alignment horizontal="center" vertical="center" wrapText="1"/>
    </xf>
    <xf numFmtId="0" fontId="20" fillId="0" borderId="42" xfId="1" applyFont="1" applyFill="1" applyBorder="1" applyAlignment="1">
      <alignment horizontal="center" vertical="center" wrapText="1"/>
    </xf>
    <xf numFmtId="0" fontId="20" fillId="0" borderId="50" xfId="1" applyFont="1" applyFill="1" applyBorder="1" applyAlignment="1">
      <alignment horizontal="center" vertical="center" wrapText="1"/>
    </xf>
    <xf numFmtId="14" fontId="20" fillId="0" borderId="42" xfId="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9" xfId="0" applyFont="1" applyBorder="1" applyAlignment="1">
      <alignment vertical="center" wrapText="1"/>
    </xf>
    <xf numFmtId="0" fontId="23" fillId="0" borderId="3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1" xfId="0" applyFont="1" applyBorder="1" applyAlignment="1">
      <alignment horizontal="center" vertical="center" wrapText="1"/>
    </xf>
    <xf numFmtId="0" fontId="15" fillId="0" borderId="41" xfId="0" applyFont="1" applyBorder="1"/>
    <xf numFmtId="0" fontId="15" fillId="0" borderId="52" xfId="0" applyFont="1" applyBorder="1"/>
    <xf numFmtId="0" fontId="20" fillId="9" borderId="39"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18" fillId="9" borderId="42" xfId="1" applyFont="1" applyFill="1" applyBorder="1" applyAlignment="1">
      <alignment horizontal="center" vertical="center" wrapText="1"/>
    </xf>
    <xf numFmtId="0" fontId="18" fillId="9" borderId="13" xfId="1" applyFont="1" applyFill="1" applyBorder="1" applyAlignment="1">
      <alignment horizontal="center" vertical="center" wrapText="1"/>
    </xf>
    <xf numFmtId="0" fontId="20" fillId="9" borderId="42" xfId="1" applyFont="1" applyFill="1" applyBorder="1" applyAlignment="1">
      <alignment horizontal="center" vertical="center" wrapText="1"/>
    </xf>
    <xf numFmtId="14" fontId="20" fillId="9" borderId="42" xfId="1" applyNumberFormat="1" applyFont="1" applyFill="1" applyBorder="1" applyAlignment="1">
      <alignment horizontal="center" vertical="center" wrapText="1"/>
    </xf>
    <xf numFmtId="0" fontId="23" fillId="9" borderId="38" xfId="0" applyFont="1" applyFill="1" applyBorder="1" applyAlignment="1">
      <alignment horizontal="center" vertical="center" wrapText="1"/>
    </xf>
    <xf numFmtId="0" fontId="19" fillId="9" borderId="0" xfId="0" applyFont="1" applyFill="1"/>
    <xf numFmtId="0" fontId="20" fillId="0" borderId="46" xfId="1" applyFont="1" applyFill="1" applyBorder="1" applyAlignment="1">
      <alignment horizontal="left" vertical="center" wrapText="1"/>
    </xf>
    <xf numFmtId="0" fontId="23" fillId="9" borderId="46" xfId="1" applyFont="1" applyFill="1" applyBorder="1" applyAlignment="1">
      <alignment horizontal="justify" vertical="center" wrapText="1"/>
    </xf>
    <xf numFmtId="0" fontId="20" fillId="0" borderId="46" xfId="1"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18" fillId="0" borderId="53" xfId="1" applyFont="1" applyFill="1" applyBorder="1" applyAlignment="1">
      <alignment horizontal="center" vertical="center" wrapText="1"/>
    </xf>
    <xf numFmtId="0" fontId="19" fillId="0" borderId="41" xfId="0" applyFont="1" applyBorder="1"/>
    <xf numFmtId="0" fontId="18" fillId="0" borderId="57" xfId="1" applyFont="1" applyFill="1" applyBorder="1" applyAlignment="1">
      <alignment horizontal="center" vertical="center" wrapText="1"/>
    </xf>
    <xf numFmtId="0" fontId="18" fillId="0" borderId="41" xfId="1" applyFont="1" applyFill="1" applyBorder="1" applyAlignment="1">
      <alignment horizontal="center" vertical="center" wrapText="1"/>
    </xf>
    <xf numFmtId="0" fontId="18" fillId="0" borderId="58"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18" fillId="0" borderId="52" xfId="1" applyFont="1" applyFill="1" applyBorder="1" applyAlignment="1">
      <alignment horizontal="center" vertical="center" wrapText="1"/>
    </xf>
    <xf numFmtId="0" fontId="23" fillId="0" borderId="41" xfId="0" applyFont="1" applyBorder="1" applyAlignment="1">
      <alignment horizontal="center" vertical="center" wrapText="1"/>
    </xf>
    <xf numFmtId="14" fontId="20" fillId="0" borderId="50" xfId="1" applyNumberFormat="1" applyFont="1" applyFill="1" applyBorder="1" applyAlignment="1">
      <alignment horizontal="center" vertical="center" wrapText="1"/>
    </xf>
    <xf numFmtId="0" fontId="23" fillId="0" borderId="50" xfId="0" applyFont="1" applyBorder="1" applyAlignment="1">
      <alignment horizontal="center" vertical="center" wrapText="1"/>
    </xf>
    <xf numFmtId="0" fontId="18" fillId="0" borderId="27" xfId="1" applyFont="1" applyFill="1" applyBorder="1" applyAlignment="1">
      <alignment horizontal="center" vertical="center" wrapText="1"/>
    </xf>
    <xf numFmtId="14" fontId="25" fillId="9" borderId="1" xfId="0" applyNumberFormat="1" applyFont="1" applyFill="1" applyBorder="1" applyAlignment="1">
      <alignment horizontal="center" vertical="center"/>
    </xf>
    <xf numFmtId="14" fontId="27" fillId="0" borderId="61" xfId="0" applyNumberFormat="1" applyFont="1" applyBorder="1" applyAlignment="1">
      <alignment horizontal="center" vertical="center" wrapText="1"/>
    </xf>
    <xf numFmtId="0" fontId="24" fillId="11" borderId="63" xfId="0" applyFont="1" applyFill="1" applyBorder="1" applyAlignment="1">
      <alignment horizontal="center" vertical="center" wrapText="1"/>
    </xf>
    <xf numFmtId="0" fontId="28" fillId="9" borderId="0" xfId="0" applyFont="1" applyFill="1"/>
    <xf numFmtId="14" fontId="25" fillId="9" borderId="0" xfId="0" applyNumberFormat="1" applyFont="1" applyFill="1" applyAlignment="1">
      <alignment horizontal="center" vertical="center"/>
    </xf>
    <xf numFmtId="0" fontId="25" fillId="9" borderId="0" xfId="0" applyFont="1" applyFill="1" applyAlignment="1">
      <alignment horizontal="center" vertical="center"/>
    </xf>
    <xf numFmtId="0" fontId="28" fillId="0" borderId="0" xfId="0" applyFont="1"/>
    <xf numFmtId="0" fontId="28" fillId="0" borderId="69" xfId="0" applyFont="1" applyBorder="1"/>
    <xf numFmtId="0" fontId="28" fillId="0" borderId="5" xfId="0" applyFont="1" applyBorder="1"/>
    <xf numFmtId="0" fontId="28" fillId="0" borderId="70" xfId="0" applyFont="1" applyBorder="1"/>
    <xf numFmtId="0" fontId="30" fillId="9" borderId="70" xfId="0" applyFont="1" applyFill="1" applyBorder="1" applyAlignment="1">
      <alignment horizontal="center" vertical="center"/>
    </xf>
    <xf numFmtId="14" fontId="27" fillId="0" borderId="1" xfId="0" applyNumberFormat="1" applyFont="1" applyBorder="1" applyAlignment="1">
      <alignment horizontal="center" vertical="center"/>
    </xf>
    <xf numFmtId="14" fontId="27" fillId="0" borderId="38" xfId="0" applyNumberFormat="1" applyFont="1" applyBorder="1" applyAlignment="1">
      <alignment horizontal="center" vertical="center"/>
    </xf>
    <xf numFmtId="0" fontId="28" fillId="12" borderId="0" xfId="0" applyFont="1" applyFill="1"/>
    <xf numFmtId="0" fontId="28" fillId="12" borderId="1" xfId="0" applyFont="1" applyFill="1" applyBorder="1"/>
    <xf numFmtId="0" fontId="28" fillId="12" borderId="7" xfId="0" applyFont="1" applyFill="1" applyBorder="1"/>
    <xf numFmtId="14" fontId="27" fillId="0" borderId="71" xfId="0" applyNumberFormat="1" applyFont="1" applyBorder="1" applyAlignment="1">
      <alignment horizontal="center" vertical="center"/>
    </xf>
    <xf numFmtId="14" fontId="27" fillId="0" borderId="6" xfId="0" applyNumberFormat="1" applyFont="1" applyBorder="1" applyAlignment="1">
      <alignment horizontal="center" vertical="center"/>
    </xf>
    <xf numFmtId="14" fontId="27" fillId="0" borderId="72" xfId="0" applyNumberFormat="1" applyFont="1" applyBorder="1" applyAlignment="1">
      <alignment horizontal="center" vertical="center"/>
    </xf>
    <xf numFmtId="14" fontId="27" fillId="0" borderId="39" xfId="0" applyNumberFormat="1" applyFont="1" applyBorder="1" applyAlignment="1">
      <alignment horizontal="center" vertical="center"/>
    </xf>
    <xf numFmtId="14" fontId="27" fillId="0" borderId="7" xfId="0" applyNumberFormat="1" applyFont="1" applyBorder="1" applyAlignment="1">
      <alignment horizontal="center" vertical="center"/>
    </xf>
    <xf numFmtId="0" fontId="28" fillId="0" borderId="1" xfId="0" applyFont="1" applyBorder="1"/>
    <xf numFmtId="0" fontId="30" fillId="9" borderId="7" xfId="0" applyFont="1" applyFill="1" applyBorder="1" applyAlignment="1">
      <alignment horizontal="center" vertical="center"/>
    </xf>
    <xf numFmtId="0" fontId="28" fillId="9" borderId="1" xfId="0" applyFont="1" applyFill="1" applyBorder="1"/>
    <xf numFmtId="0" fontId="0" fillId="9" borderId="1" xfId="0" applyFill="1" applyBorder="1" applyAlignment="1">
      <alignment horizontal="left" vertical="center" wrapText="1"/>
    </xf>
    <xf numFmtId="0" fontId="0" fillId="9" borderId="38" xfId="0" applyFill="1" applyBorder="1" applyAlignment="1">
      <alignment horizontal="left" vertical="center" wrapText="1"/>
    </xf>
    <xf numFmtId="0" fontId="0" fillId="9" borderId="6" xfId="0" applyFill="1" applyBorder="1" applyAlignment="1">
      <alignment horizontal="left" vertical="center" wrapText="1"/>
    </xf>
    <xf numFmtId="0" fontId="0" fillId="9" borderId="39" xfId="0" applyFill="1" applyBorder="1" applyAlignment="1">
      <alignment horizontal="left" vertical="center" wrapText="1"/>
    </xf>
    <xf numFmtId="0" fontId="28" fillId="0" borderId="1" xfId="0" applyFont="1" applyBorder="1" applyAlignment="1">
      <alignment horizontal="center" vertical="center"/>
    </xf>
    <xf numFmtId="0" fontId="30" fillId="9" borderId="1" xfId="0" applyFont="1" applyFill="1" applyBorder="1" applyAlignment="1">
      <alignment horizontal="center" vertical="center"/>
    </xf>
    <xf numFmtId="0" fontId="31" fillId="0" borderId="1" xfId="0" applyFont="1" applyBorder="1" applyAlignment="1">
      <alignment vertical="center"/>
    </xf>
    <xf numFmtId="0" fontId="28" fillId="9" borderId="1" xfId="0" applyFont="1" applyFill="1" applyBorder="1" applyAlignment="1">
      <alignment horizontal="center" vertical="center"/>
    </xf>
    <xf numFmtId="0" fontId="31" fillId="9" borderId="1" xfId="0" applyFont="1" applyFill="1" applyBorder="1" applyAlignment="1">
      <alignment vertical="center"/>
    </xf>
    <xf numFmtId="0" fontId="28" fillId="9" borderId="0" xfId="0" applyFont="1" applyFill="1" applyAlignment="1">
      <alignment horizontal="center" vertical="center"/>
    </xf>
    <xf numFmtId="0" fontId="30" fillId="9" borderId="0" xfId="0" applyFont="1" applyFill="1" applyAlignment="1">
      <alignment horizontal="center" vertical="center"/>
    </xf>
    <xf numFmtId="0" fontId="31" fillId="9" borderId="0" xfId="0" applyFont="1" applyFill="1" applyAlignment="1">
      <alignment vertical="center"/>
    </xf>
    <xf numFmtId="0" fontId="32" fillId="9" borderId="0" xfId="0" applyFont="1" applyFill="1"/>
    <xf numFmtId="0" fontId="0" fillId="9" borderId="8" xfId="0" applyFill="1" applyBorder="1" applyAlignment="1">
      <alignment horizontal="left" vertical="center" wrapText="1"/>
    </xf>
    <xf numFmtId="0" fontId="28" fillId="9" borderId="73" xfId="0" applyFont="1" applyFill="1" applyBorder="1"/>
    <xf numFmtId="0" fontId="28" fillId="9" borderId="9" xfId="0" applyFont="1" applyFill="1" applyBorder="1"/>
    <xf numFmtId="0" fontId="28" fillId="9" borderId="74" xfId="0" applyFont="1" applyFill="1" applyBorder="1"/>
    <xf numFmtId="0" fontId="28" fillId="9" borderId="36" xfId="0" applyFont="1" applyFill="1" applyBorder="1"/>
    <xf numFmtId="0" fontId="30" fillId="9" borderId="10" xfId="0" applyFont="1" applyFill="1" applyBorder="1" applyAlignment="1">
      <alignment horizontal="center" vertical="center"/>
    </xf>
    <xf numFmtId="0" fontId="33" fillId="0" borderId="0" xfId="0" applyFont="1" applyAlignment="1">
      <alignment horizontal="center" vertical="center"/>
    </xf>
    <xf numFmtId="0" fontId="17" fillId="0" borderId="1" xfId="0" applyFont="1" applyBorder="1" applyAlignment="1">
      <alignment horizontal="center" vertical="center"/>
    </xf>
    <xf numFmtId="0" fontId="23" fillId="0" borderId="46"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top" wrapText="1"/>
    </xf>
    <xf numFmtId="0" fontId="23" fillId="0" borderId="46" xfId="0" applyFont="1" applyBorder="1" applyAlignment="1">
      <alignment horizontal="left" vertical="center" wrapText="1"/>
    </xf>
    <xf numFmtId="0" fontId="23" fillId="15" borderId="46" xfId="0" applyFont="1" applyFill="1" applyBorder="1" applyAlignment="1">
      <alignment horizontal="justify" vertical="top" wrapText="1"/>
    </xf>
    <xf numFmtId="0" fontId="23" fillId="9" borderId="58" xfId="1" applyFont="1" applyFill="1" applyBorder="1" applyAlignment="1">
      <alignment horizontal="justify" vertical="top" wrapText="1"/>
    </xf>
    <xf numFmtId="0" fontId="18" fillId="0" borderId="50" xfId="1" applyFont="1" applyFill="1" applyBorder="1" applyAlignment="1">
      <alignment horizontal="center" vertical="center" wrapText="1"/>
    </xf>
    <xf numFmtId="0" fontId="0" fillId="9" borderId="0" xfId="0" applyFill="1"/>
    <xf numFmtId="0" fontId="0" fillId="9" borderId="0" xfId="0" applyFill="1" applyAlignment="1">
      <alignment horizontal="center"/>
    </xf>
    <xf numFmtId="0" fontId="24" fillId="16" borderId="1" xfId="0" applyFont="1"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wrapText="1"/>
    </xf>
    <xf numFmtId="14" fontId="0" fillId="9" borderId="1" xfId="0" applyNumberFormat="1" applyFill="1" applyBorder="1" applyAlignment="1">
      <alignment horizontal="center" vertical="center"/>
    </xf>
    <xf numFmtId="0" fontId="0" fillId="9" borderId="1" xfId="0" applyFill="1" applyBorder="1" applyAlignment="1">
      <alignment vertical="center" wrapText="1"/>
    </xf>
    <xf numFmtId="0" fontId="35" fillId="0" borderId="0" xfId="0" applyFont="1"/>
    <xf numFmtId="0" fontId="35" fillId="0" borderId="0" xfId="0" applyFont="1" applyAlignment="1">
      <alignment horizontal="center"/>
    </xf>
    <xf numFmtId="0" fontId="20" fillId="0" borderId="57" xfId="1" applyFont="1" applyFill="1" applyBorder="1" applyAlignment="1">
      <alignment horizontal="center" vertical="center" wrapText="1"/>
    </xf>
    <xf numFmtId="0" fontId="36" fillId="0" borderId="57" xfId="1" applyFont="1" applyFill="1" applyBorder="1" applyAlignment="1">
      <alignment horizontal="center" vertical="center" wrapText="1"/>
    </xf>
    <xf numFmtId="0" fontId="23" fillId="15" borderId="46" xfId="0" applyFont="1" applyFill="1" applyBorder="1" applyAlignment="1">
      <alignment vertical="center" wrapText="1"/>
    </xf>
    <xf numFmtId="0" fontId="0" fillId="9" borderId="1" xfId="0" applyFill="1" applyBorder="1" applyAlignment="1">
      <alignment horizontal="center" vertical="center" wrapText="1"/>
    </xf>
    <xf numFmtId="0" fontId="0" fillId="9" borderId="8" xfId="0" applyFill="1" applyBorder="1" applyAlignment="1">
      <alignment horizontal="center" vertical="center" wrapText="1"/>
    </xf>
    <xf numFmtId="0" fontId="28" fillId="0" borderId="0" xfId="0" applyFont="1" applyAlignment="1">
      <alignment horizontal="center" vertical="center"/>
    </xf>
    <xf numFmtId="0" fontId="28" fillId="9" borderId="73"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74" xfId="0" applyFont="1" applyFill="1" applyBorder="1" applyAlignment="1">
      <alignment horizontal="center" vertical="center"/>
    </xf>
    <xf numFmtId="0" fontId="32" fillId="9" borderId="0" xfId="0" applyFont="1" applyFill="1" applyAlignment="1">
      <alignment horizontal="center" vertical="center"/>
    </xf>
    <xf numFmtId="0" fontId="19" fillId="0" borderId="0" xfId="0" applyFont="1" applyAlignment="1">
      <alignment horizontal="center" vertical="center"/>
    </xf>
    <xf numFmtId="0" fontId="15" fillId="0" borderId="0" xfId="0" applyFont="1" applyAlignment="1">
      <alignment horizontal="center" vertical="center"/>
    </xf>
    <xf numFmtId="0" fontId="23" fillId="0" borderId="41" xfId="0" applyFont="1" applyBorder="1" applyAlignment="1">
      <alignment horizontal="left" vertical="center" wrapText="1"/>
    </xf>
    <xf numFmtId="0" fontId="23" fillId="15" borderId="42" xfId="0" applyFont="1" applyFill="1" applyBorder="1" applyAlignment="1">
      <alignment horizontal="justify" vertical="top" wrapText="1"/>
    </xf>
    <xf numFmtId="0" fontId="17" fillId="9" borderId="1" xfId="0" applyFont="1" applyFill="1" applyBorder="1" applyAlignment="1">
      <alignment horizontal="center" vertical="center"/>
    </xf>
    <xf numFmtId="0" fontId="20" fillId="9" borderId="33" xfId="1" applyFont="1" applyFill="1" applyBorder="1" applyAlignment="1">
      <alignment horizontal="center" vertical="center" wrapText="1"/>
    </xf>
    <xf numFmtId="0" fontId="18" fillId="9" borderId="60" xfId="1" applyFont="1" applyFill="1" applyBorder="1" applyAlignment="1">
      <alignment horizontal="center" vertical="center" wrapText="1"/>
    </xf>
    <xf numFmtId="0" fontId="18" fillId="9" borderId="57" xfId="1" applyFont="1" applyFill="1" applyBorder="1" applyAlignment="1">
      <alignment horizontal="center" vertical="center" wrapText="1"/>
    </xf>
    <xf numFmtId="0" fontId="39" fillId="9" borderId="57" xfId="1" applyFont="1" applyFill="1" applyBorder="1" applyAlignment="1">
      <alignment horizontal="left" vertical="top" wrapText="1"/>
    </xf>
    <xf numFmtId="0" fontId="36" fillId="0" borderId="46" xfId="0" applyFont="1" applyBorder="1" applyAlignment="1">
      <alignment vertical="center" wrapText="1"/>
    </xf>
    <xf numFmtId="0" fontId="38" fillId="0" borderId="46" xfId="1" applyFont="1" applyFill="1" applyBorder="1" applyAlignment="1">
      <alignment horizontal="justify" vertical="top" wrapText="1"/>
    </xf>
    <xf numFmtId="0" fontId="36" fillId="0" borderId="46" xfId="1" applyFont="1" applyFill="1" applyBorder="1" applyAlignment="1">
      <alignment horizontal="center" vertical="center" wrapText="1"/>
    </xf>
    <xf numFmtId="0" fontId="40" fillId="0" borderId="46" xfId="1" applyFont="1" applyFill="1" applyBorder="1" applyAlignment="1">
      <alignment horizontal="center" vertical="center" wrapText="1"/>
    </xf>
    <xf numFmtId="0" fontId="36" fillId="0" borderId="41" xfId="0" applyFont="1" applyBorder="1" applyAlignment="1">
      <alignment horizontal="center" vertical="center" wrapText="1"/>
    </xf>
    <xf numFmtId="0" fontId="20" fillId="0" borderId="41" xfId="1" applyFont="1" applyFill="1" applyBorder="1" applyAlignment="1">
      <alignment horizontal="center" vertical="center" wrapText="1"/>
    </xf>
    <xf numFmtId="0" fontId="18" fillId="0" borderId="76" xfId="1" applyFont="1" applyFill="1" applyBorder="1" applyAlignment="1">
      <alignment horizontal="center" vertical="center" wrapText="1"/>
    </xf>
    <xf numFmtId="0" fontId="20" fillId="0" borderId="76"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20" fillId="9" borderId="46"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0" fillId="9" borderId="13" xfId="0" applyFill="1" applyBorder="1" applyAlignment="1">
      <alignment horizontal="center" vertical="center"/>
    </xf>
    <xf numFmtId="0" fontId="0" fillId="9" borderId="42" xfId="0" applyFill="1" applyBorder="1" applyAlignment="1">
      <alignment horizontal="center" vertical="center"/>
    </xf>
    <xf numFmtId="0" fontId="34" fillId="0" borderId="7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43"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28" fillId="13" borderId="66" xfId="0" applyFont="1" applyFill="1" applyBorder="1" applyAlignment="1">
      <alignment horizontal="center" vertical="center"/>
    </xf>
    <xf numFmtId="0" fontId="28" fillId="13" borderId="67" xfId="0" applyFont="1" applyFill="1" applyBorder="1" applyAlignment="1">
      <alignment horizontal="center" vertical="center"/>
    </xf>
    <xf numFmtId="0" fontId="29" fillId="14" borderId="66" xfId="0" applyFont="1" applyFill="1" applyBorder="1" applyAlignment="1">
      <alignment horizontal="center" vertical="center"/>
    </xf>
    <xf numFmtId="0" fontId="29" fillId="14" borderId="68" xfId="0" applyFont="1" applyFill="1" applyBorder="1" applyAlignment="1">
      <alignment horizontal="center" vertical="center"/>
    </xf>
    <xf numFmtId="0" fontId="29" fillId="14" borderId="67" xfId="0" applyFont="1" applyFill="1" applyBorder="1" applyAlignment="1">
      <alignment horizontal="center" vertical="center"/>
    </xf>
    <xf numFmtId="14" fontId="25" fillId="0" borderId="38" xfId="0" applyNumberFormat="1" applyFont="1" applyBorder="1" applyAlignment="1">
      <alignment horizontal="center" vertical="center" wrapText="1"/>
    </xf>
    <xf numFmtId="14" fontId="25" fillId="0" borderId="40" xfId="0" applyNumberFormat="1" applyFont="1" applyBorder="1" applyAlignment="1">
      <alignment horizontal="center" vertical="center" wrapText="1"/>
    </xf>
    <xf numFmtId="14" fontId="25" fillId="0" borderId="39" xfId="0" applyNumberFormat="1" applyFont="1" applyBorder="1" applyAlignment="1">
      <alignment horizontal="center" vertical="center" wrapText="1"/>
    </xf>
    <xf numFmtId="0" fontId="26" fillId="10" borderId="38" xfId="0" applyFont="1" applyFill="1" applyBorder="1" applyAlignment="1">
      <alignment horizontal="center" vertical="center"/>
    </xf>
    <xf numFmtId="0" fontId="26" fillId="10" borderId="40" xfId="0" applyFont="1" applyFill="1" applyBorder="1" applyAlignment="1">
      <alignment horizontal="center" vertical="center"/>
    </xf>
    <xf numFmtId="0" fontId="26" fillId="10" borderId="39" xfId="0" applyFont="1" applyFill="1" applyBorder="1" applyAlignment="1">
      <alignment horizontal="center" vertical="center"/>
    </xf>
    <xf numFmtId="0" fontId="24" fillId="11" borderId="62" xfId="0" applyFont="1" applyFill="1" applyBorder="1" applyAlignment="1">
      <alignment horizontal="center" vertical="center" wrapText="1"/>
    </xf>
    <xf numFmtId="0" fontId="24" fillId="11" borderId="63"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8" fillId="12" borderId="63" xfId="0" applyFont="1" applyFill="1" applyBorder="1" applyAlignment="1">
      <alignment horizontal="center"/>
    </xf>
    <xf numFmtId="0" fontId="28" fillId="12" borderId="11" xfId="0" applyFont="1" applyFill="1" applyBorder="1" applyAlignment="1">
      <alignment horizontal="center"/>
    </xf>
    <xf numFmtId="0" fontId="28" fillId="13" borderId="64" xfId="0" applyFont="1" applyFill="1" applyBorder="1" applyAlignment="1">
      <alignment horizontal="center"/>
    </xf>
    <xf numFmtId="0" fontId="28" fillId="13" borderId="28" xfId="0" applyFont="1" applyFill="1" applyBorder="1" applyAlignment="1">
      <alignment horizontal="center"/>
    </xf>
    <xf numFmtId="0" fontId="28" fillId="13" borderId="65" xfId="0" applyFont="1" applyFill="1" applyBorder="1" applyAlignment="1">
      <alignment horizontal="center"/>
    </xf>
    <xf numFmtId="0" fontId="18" fillId="8" borderId="44" xfId="1" applyFont="1" applyFill="1" applyBorder="1" applyAlignment="1">
      <alignment horizontal="center" vertical="center" wrapText="1"/>
    </xf>
    <xf numFmtId="0" fontId="18" fillId="8" borderId="45"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7" fillId="0" borderId="54" xfId="0" applyFont="1" applyBorder="1" applyAlignment="1">
      <alignment horizontal="center"/>
    </xf>
    <xf numFmtId="0" fontId="17" fillId="0" borderId="55" xfId="0" applyFont="1" applyBorder="1" applyAlignment="1">
      <alignment horizontal="center"/>
    </xf>
    <xf numFmtId="0" fontId="17" fillId="0" borderId="56" xfId="0" applyFont="1" applyBorder="1" applyAlignment="1">
      <alignment horizontal="center"/>
    </xf>
    <xf numFmtId="0" fontId="15" fillId="0" borderId="41" xfId="0" applyFont="1" applyBorder="1" applyAlignment="1">
      <alignment horizontal="center"/>
    </xf>
    <xf numFmtId="0" fontId="15" fillId="0" borderId="52"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38"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18" fillId="8" borderId="53" xfId="1" applyFont="1" applyFill="1" applyBorder="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47" xfId="1" applyFont="1" applyFill="1" applyBorder="1" applyAlignment="1">
      <alignment horizontal="center" vertical="center" wrapText="1"/>
    </xf>
    <xf numFmtId="0" fontId="18" fillId="8" borderId="48" xfId="1" applyFont="1" applyFill="1" applyBorder="1" applyAlignment="1">
      <alignment horizontal="center" vertical="center" wrapText="1"/>
    </xf>
    <xf numFmtId="0" fontId="18" fillId="8" borderId="49" xfId="1" applyFont="1" applyFill="1" applyBorder="1" applyAlignment="1">
      <alignment horizontal="center" vertical="center" wrapText="1"/>
    </xf>
  </cellXfs>
  <cellStyles count="2">
    <cellStyle name="Neutral" xfId="1" builtinId="28"/>
    <cellStyle name="Normal" xfId="0" builtinId="0"/>
  </cellStyles>
  <dxfs count="2">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426315</xdr:colOff>
      <xdr:row>0</xdr:row>
      <xdr:rowOff>95250</xdr:rowOff>
    </xdr:from>
    <xdr:to>
      <xdr:col>1</xdr:col>
      <xdr:colOff>2298699</xdr:colOff>
      <xdr:row>1</xdr:row>
      <xdr:rowOff>505477</xdr:rowOff>
    </xdr:to>
    <xdr:pic>
      <xdr:nvPicPr>
        <xdr:cNvPr id="3" name="Imagen 2" descr="Logotipo&#10;&#10;Descripción generada automáticamente">
          <a:extLst>
            <a:ext uri="{FF2B5EF4-FFF2-40B4-BE49-F238E27FC236}">
              <a16:creationId xmlns:a16="http://schemas.microsoft.com/office/drawing/2014/main" id="{8D1FAB27-7F4B-4F84-A084-FA83B219C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315" y="95250"/>
          <a:ext cx="1875559" cy="1143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B96A8-B253-4DA7-B9F5-3FC10E938CAC}">
  <sheetPr>
    <tabColor theme="8" tint="-0.249977111117893"/>
  </sheetPr>
  <dimension ref="A1:M22"/>
  <sheetViews>
    <sheetView workbookViewId="0"/>
  </sheetViews>
  <sheetFormatPr baseColWidth="10" defaultColWidth="11.44140625" defaultRowHeight="14.4" x14ac:dyDescent="0.3"/>
  <cols>
    <col min="1" max="1" width="18.44140625" style="147" customWidth="1"/>
    <col min="2" max="2" width="77.44140625" style="147" customWidth="1"/>
    <col min="3" max="3" width="23.88671875" style="147" customWidth="1"/>
    <col min="4" max="4" width="72.109375" bestFit="1" customWidth="1"/>
    <col min="5" max="5" width="12.6640625" style="5" bestFit="1" customWidth="1"/>
    <col min="6" max="13" width="11.44140625" style="147"/>
  </cols>
  <sheetData>
    <row r="1" spans="1:13" ht="39" customHeight="1" x14ac:dyDescent="0.3">
      <c r="A1" s="187" t="e" vm="1">
        <v>#VALUE!</v>
      </c>
      <c r="B1" s="189" t="s">
        <v>0</v>
      </c>
      <c r="C1" s="190"/>
      <c r="D1" s="147"/>
      <c r="E1" s="148"/>
    </row>
    <row r="2" spans="1:13" ht="40.5" customHeight="1" x14ac:dyDescent="0.3">
      <c r="A2" s="188"/>
      <c r="B2" s="191"/>
      <c r="C2" s="192"/>
    </row>
    <row r="3" spans="1:13" ht="43.2" x14ac:dyDescent="0.3">
      <c r="A3" s="149" t="s">
        <v>1</v>
      </c>
      <c r="B3" s="149" t="s">
        <v>2</v>
      </c>
      <c r="C3" s="149" t="s">
        <v>3</v>
      </c>
    </row>
    <row r="4" spans="1:13" ht="43.2" x14ac:dyDescent="0.3">
      <c r="A4" s="150">
        <v>1</v>
      </c>
      <c r="B4" s="151" t="s">
        <v>4</v>
      </c>
      <c r="C4" s="152">
        <v>45686</v>
      </c>
    </row>
    <row r="5" spans="1:13" ht="72" x14ac:dyDescent="0.3">
      <c r="A5" s="150">
        <v>2</v>
      </c>
      <c r="B5" s="153" t="s">
        <v>5</v>
      </c>
      <c r="C5" s="152">
        <v>45835</v>
      </c>
    </row>
    <row r="6" spans="1:13" x14ac:dyDescent="0.3">
      <c r="A6"/>
      <c r="B6"/>
      <c r="C6" s="5"/>
      <c r="E6"/>
      <c r="L6"/>
      <c r="M6"/>
    </row>
    <row r="7" spans="1:13" x14ac:dyDescent="0.3">
      <c r="A7"/>
      <c r="B7"/>
      <c r="C7" s="5"/>
      <c r="E7"/>
      <c r="L7"/>
      <c r="M7"/>
    </row>
    <row r="8" spans="1:13" x14ac:dyDescent="0.3">
      <c r="A8"/>
      <c r="B8"/>
      <c r="C8" s="5"/>
      <c r="E8"/>
      <c r="L8"/>
      <c r="M8"/>
    </row>
    <row r="9" spans="1:13" x14ac:dyDescent="0.3">
      <c r="A9"/>
      <c r="B9"/>
      <c r="C9" s="5"/>
      <c r="E9"/>
      <c r="L9"/>
      <c r="M9"/>
    </row>
    <row r="10" spans="1:13" s="147" customFormat="1" x14ac:dyDescent="0.3">
      <c r="A10"/>
      <c r="B10"/>
      <c r="C10" s="5"/>
      <c r="D10"/>
      <c r="E10"/>
    </row>
    <row r="11" spans="1:13" s="147" customFormat="1" x14ac:dyDescent="0.3">
      <c r="A11"/>
      <c r="B11"/>
      <c r="C11" s="5"/>
      <c r="D11"/>
      <c r="E11"/>
    </row>
    <row r="12" spans="1:13" s="147" customFormat="1" ht="15" customHeight="1" x14ac:dyDescent="0.3">
      <c r="A12"/>
      <c r="B12"/>
      <c r="C12" s="5"/>
      <c r="D12"/>
      <c r="E12"/>
    </row>
    <row r="13" spans="1:13" s="147" customFormat="1" x14ac:dyDescent="0.3">
      <c r="A13"/>
      <c r="B13"/>
      <c r="C13" s="5"/>
      <c r="D13"/>
      <c r="E13"/>
    </row>
    <row r="14" spans="1:13" s="147" customFormat="1" x14ac:dyDescent="0.3">
      <c r="A14"/>
      <c r="B14"/>
      <c r="C14" s="5"/>
      <c r="D14"/>
      <c r="E14"/>
    </row>
    <row r="15" spans="1:13" s="147" customFormat="1" ht="18" x14ac:dyDescent="0.35">
      <c r="A15" s="154"/>
      <c r="B15" s="155"/>
      <c r="C15"/>
      <c r="D15"/>
      <c r="E15" s="5"/>
    </row>
    <row r="16" spans="1:13" s="147" customFormat="1" x14ac:dyDescent="0.3">
      <c r="A16" s="101"/>
      <c r="B16" s="5"/>
      <c r="C16"/>
      <c r="D16"/>
      <c r="E16" s="5"/>
    </row>
    <row r="17" spans="1:5" s="147" customFormat="1" x14ac:dyDescent="0.3">
      <c r="A17"/>
      <c r="B17"/>
      <c r="C17"/>
      <c r="D17"/>
      <c r="E17" s="5"/>
    </row>
    <row r="18" spans="1:5" s="147" customFormat="1" x14ac:dyDescent="0.3">
      <c r="A18"/>
      <c r="B18"/>
      <c r="C18"/>
      <c r="D18"/>
      <c r="E18" s="5"/>
    </row>
    <row r="19" spans="1:5" s="147" customFormat="1" x14ac:dyDescent="0.3">
      <c r="A19"/>
      <c r="B19"/>
      <c r="C19"/>
      <c r="D19"/>
      <c r="E19" s="5"/>
    </row>
    <row r="20" spans="1:5" s="147" customFormat="1" x14ac:dyDescent="0.3">
      <c r="A20"/>
      <c r="B20"/>
      <c r="C20"/>
      <c r="D20"/>
      <c r="E20" s="5"/>
    </row>
    <row r="21" spans="1:5" s="147" customFormat="1" x14ac:dyDescent="0.3">
      <c r="A21"/>
      <c r="B21"/>
      <c r="C21"/>
      <c r="D21"/>
      <c r="E21" s="5"/>
    </row>
    <row r="22" spans="1:5" s="147" customFormat="1" x14ac:dyDescent="0.3">
      <c r="E22" s="148"/>
    </row>
  </sheetData>
  <mergeCells count="2">
    <mergeCell ref="A1:A2"/>
    <mergeCell ref="B1:C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zoomScaleNormal="100" workbookViewId="0">
      <selection activeCell="C21" sqref="C21"/>
    </sheetView>
  </sheetViews>
  <sheetFormatPr baseColWidth="10" defaultColWidth="0" defaultRowHeight="14.25" customHeight="1" zeroHeight="1" x14ac:dyDescent="0.3"/>
  <cols>
    <col min="1" max="1" width="1.6640625" style="15" customWidth="1"/>
    <col min="2" max="2" width="1.33203125" style="15" customWidth="1"/>
    <col min="3" max="12" width="11.44140625" style="15" customWidth="1"/>
    <col min="13" max="13" width="11.44140625" style="17" customWidth="1"/>
    <col min="14" max="19" width="11.44140625" style="15" customWidth="1"/>
    <col min="20" max="20" width="1.44140625" style="15" customWidth="1"/>
    <col min="21" max="21" width="3.88671875" style="15" customWidth="1"/>
    <col min="22" max="25" width="0" style="15" hidden="1" customWidth="1"/>
    <col min="26" max="16384" width="11.44140625" style="15" hidden="1"/>
  </cols>
  <sheetData>
    <row r="1" spans="2:25" ht="6" customHeight="1" thickBot="1" x14ac:dyDescent="0.35">
      <c r="C1" s="16"/>
      <c r="L1" s="15" t="s">
        <v>6</v>
      </c>
    </row>
    <row r="2" spans="2:25" ht="93" customHeight="1" x14ac:dyDescent="0.3">
      <c r="B2" s="18"/>
      <c r="C2" s="19"/>
      <c r="D2" s="20"/>
      <c r="E2" s="20"/>
      <c r="F2" s="20"/>
      <c r="G2" s="20"/>
      <c r="H2" s="20"/>
      <c r="I2" s="20"/>
      <c r="J2" s="20"/>
      <c r="K2" s="20"/>
      <c r="L2" s="20"/>
      <c r="M2" s="21"/>
      <c r="N2" s="20"/>
      <c r="O2" s="20"/>
      <c r="P2" s="20"/>
      <c r="Q2" s="20"/>
      <c r="R2" s="20"/>
      <c r="S2" s="20"/>
      <c r="T2" s="22"/>
    </row>
    <row r="3" spans="2:25" ht="27.6" x14ac:dyDescent="0.3">
      <c r="B3" s="23"/>
      <c r="C3" s="197" t="s">
        <v>7</v>
      </c>
      <c r="D3" s="198"/>
      <c r="E3" s="198"/>
      <c r="F3" s="198"/>
      <c r="G3" s="198"/>
      <c r="H3" s="198"/>
      <c r="I3" s="198"/>
      <c r="J3" s="198"/>
      <c r="K3" s="198"/>
      <c r="L3" s="198"/>
      <c r="M3" s="198"/>
      <c r="N3" s="198"/>
      <c r="O3" s="198"/>
      <c r="P3" s="198"/>
      <c r="Q3" s="198"/>
      <c r="R3" s="198"/>
      <c r="S3" s="199"/>
      <c r="T3" s="24"/>
      <c r="U3" s="25"/>
      <c r="V3" s="25"/>
      <c r="W3" s="25"/>
      <c r="X3" s="25"/>
      <c r="Y3" s="25"/>
    </row>
    <row r="4" spans="2:25" ht="7.5" customHeight="1" x14ac:dyDescent="0.3">
      <c r="B4" s="23"/>
      <c r="C4" s="16"/>
      <c r="T4" s="26"/>
    </row>
    <row r="5" spans="2:25" ht="23.25" customHeight="1" x14ac:dyDescent="0.3">
      <c r="B5" s="23"/>
      <c r="C5" s="200" t="s">
        <v>8</v>
      </c>
      <c r="D5" s="200"/>
      <c r="E5" s="200"/>
      <c r="F5" s="200"/>
      <c r="G5" s="200"/>
      <c r="H5" s="200"/>
      <c r="I5" s="200"/>
      <c r="J5" s="200"/>
      <c r="K5" s="200"/>
      <c r="L5" s="200"/>
      <c r="M5" s="200"/>
      <c r="N5" s="200"/>
      <c r="O5" s="200"/>
      <c r="P5" s="200"/>
      <c r="Q5" s="200"/>
      <c r="R5" s="200"/>
      <c r="S5" s="200"/>
      <c r="T5" s="26"/>
    </row>
    <row r="6" spans="2:25" ht="15" customHeight="1" x14ac:dyDescent="0.3">
      <c r="B6" s="23"/>
      <c r="C6" s="16"/>
      <c r="T6" s="26"/>
    </row>
    <row r="7" spans="2:25" ht="15" customHeight="1" x14ac:dyDescent="0.3">
      <c r="B7" s="23"/>
      <c r="C7" s="201" t="s">
        <v>9</v>
      </c>
      <c r="D7" s="201"/>
      <c r="E7" s="201"/>
      <c r="F7" s="201"/>
      <c r="G7" s="201"/>
      <c r="H7" s="201"/>
      <c r="I7" s="201"/>
      <c r="J7" s="201"/>
      <c r="K7" s="201"/>
      <c r="L7" s="201"/>
      <c r="M7" s="201"/>
      <c r="N7" s="201"/>
      <c r="O7" s="201"/>
      <c r="P7" s="201"/>
      <c r="Q7" s="201"/>
      <c r="R7" s="201"/>
      <c r="S7" s="201"/>
      <c r="T7" s="26"/>
    </row>
    <row r="8" spans="2:25" ht="15" customHeight="1" x14ac:dyDescent="0.3">
      <c r="B8" s="23"/>
      <c r="C8" s="201"/>
      <c r="D8" s="201"/>
      <c r="E8" s="201"/>
      <c r="F8" s="201"/>
      <c r="G8" s="201"/>
      <c r="H8" s="201"/>
      <c r="I8" s="201"/>
      <c r="J8" s="201"/>
      <c r="K8" s="201"/>
      <c r="L8" s="201"/>
      <c r="M8" s="201"/>
      <c r="N8" s="201"/>
      <c r="O8" s="201"/>
      <c r="P8" s="201"/>
      <c r="Q8" s="201"/>
      <c r="R8" s="201"/>
      <c r="S8" s="201"/>
      <c r="T8" s="26"/>
    </row>
    <row r="9" spans="2:25" ht="15" customHeight="1" x14ac:dyDescent="0.3">
      <c r="B9" s="23"/>
      <c r="C9" s="201"/>
      <c r="D9" s="201"/>
      <c r="E9" s="201"/>
      <c r="F9" s="201"/>
      <c r="G9" s="201"/>
      <c r="H9" s="201"/>
      <c r="I9" s="201"/>
      <c r="J9" s="201"/>
      <c r="K9" s="201"/>
      <c r="L9" s="201"/>
      <c r="M9" s="201"/>
      <c r="N9" s="201"/>
      <c r="O9" s="201"/>
      <c r="P9" s="201"/>
      <c r="Q9" s="201"/>
      <c r="R9" s="201"/>
      <c r="S9" s="201"/>
      <c r="T9" s="26"/>
    </row>
    <row r="10" spans="2:25" ht="15" customHeight="1" x14ac:dyDescent="0.3">
      <c r="B10" s="23"/>
      <c r="C10" s="201"/>
      <c r="D10" s="201"/>
      <c r="E10" s="201"/>
      <c r="F10" s="201"/>
      <c r="G10" s="201"/>
      <c r="H10" s="201"/>
      <c r="I10" s="201"/>
      <c r="J10" s="201"/>
      <c r="K10" s="201"/>
      <c r="L10" s="201"/>
      <c r="M10" s="201"/>
      <c r="N10" s="201"/>
      <c r="O10" s="201"/>
      <c r="P10" s="201"/>
      <c r="Q10" s="201"/>
      <c r="R10" s="201"/>
      <c r="S10" s="201"/>
      <c r="T10" s="26"/>
    </row>
    <row r="11" spans="2:25" ht="15" customHeight="1" x14ac:dyDescent="0.3">
      <c r="B11" s="23"/>
      <c r="C11" s="27"/>
      <c r="T11" s="26"/>
    </row>
    <row r="12" spans="2:25" ht="15" customHeight="1" x14ac:dyDescent="0.3">
      <c r="B12" s="23"/>
      <c r="C12" s="27"/>
      <c r="T12" s="26"/>
    </row>
    <row r="13" spans="2:25" ht="15" customHeight="1" x14ac:dyDescent="0.3">
      <c r="B13" s="23"/>
      <c r="C13" s="28" t="s">
        <v>10</v>
      </c>
      <c r="T13" s="26"/>
    </row>
    <row r="14" spans="2:25" ht="15" customHeight="1" x14ac:dyDescent="0.3">
      <c r="B14" s="23"/>
      <c r="C14" s="28"/>
      <c r="T14" s="26"/>
    </row>
    <row r="15" spans="2:25" ht="40.5" customHeight="1" x14ac:dyDescent="0.3">
      <c r="B15" s="23"/>
      <c r="C15" s="194" t="s">
        <v>11</v>
      </c>
      <c r="D15" s="194"/>
      <c r="E15" s="194"/>
      <c r="F15" s="194"/>
      <c r="G15" s="194"/>
      <c r="H15" s="194"/>
      <c r="I15" s="194"/>
      <c r="J15" s="194"/>
      <c r="K15" s="194"/>
      <c r="L15" s="194"/>
      <c r="M15" s="194"/>
      <c r="N15" s="194"/>
      <c r="O15" s="194"/>
      <c r="P15" s="194"/>
      <c r="Q15" s="194"/>
      <c r="R15" s="194"/>
      <c r="S15" s="194"/>
      <c r="T15" s="26"/>
    </row>
    <row r="16" spans="2:25" ht="15.75" customHeight="1" x14ac:dyDescent="0.3">
      <c r="B16" s="23"/>
      <c r="C16" s="27"/>
      <c r="T16" s="26"/>
    </row>
    <row r="17" spans="2:20" ht="42" customHeight="1" x14ac:dyDescent="0.3">
      <c r="B17" s="23"/>
      <c r="C17" s="196" t="s">
        <v>12</v>
      </c>
      <c r="D17" s="193"/>
      <c r="E17" s="193"/>
      <c r="F17" s="193"/>
      <c r="G17" s="193"/>
      <c r="H17" s="193"/>
      <c r="I17" s="193"/>
      <c r="J17" s="193"/>
      <c r="K17" s="193"/>
      <c r="L17" s="193"/>
      <c r="M17" s="193"/>
      <c r="N17" s="193"/>
      <c r="O17" s="193"/>
      <c r="P17" s="193"/>
      <c r="Q17" s="193"/>
      <c r="R17" s="193"/>
      <c r="S17" s="193"/>
      <c r="T17" s="26"/>
    </row>
    <row r="18" spans="2:20" ht="36" customHeight="1" x14ac:dyDescent="0.3">
      <c r="B18" s="23"/>
      <c r="C18" s="196" t="s">
        <v>13</v>
      </c>
      <c r="D18" s="193"/>
      <c r="E18" s="193"/>
      <c r="F18" s="193"/>
      <c r="G18" s="193"/>
      <c r="H18" s="193"/>
      <c r="I18" s="193"/>
      <c r="J18" s="193"/>
      <c r="K18" s="193"/>
      <c r="L18" s="193"/>
      <c r="M18" s="193"/>
      <c r="N18" s="193"/>
      <c r="O18" s="193"/>
      <c r="P18" s="193"/>
      <c r="Q18" s="193"/>
      <c r="R18" s="193"/>
      <c r="S18" s="193"/>
      <c r="T18" s="26"/>
    </row>
    <row r="19" spans="2:20" ht="60" customHeight="1" x14ac:dyDescent="0.3">
      <c r="B19" s="23"/>
      <c r="C19" s="196" t="s">
        <v>14</v>
      </c>
      <c r="D19" s="193"/>
      <c r="E19" s="193"/>
      <c r="F19" s="193"/>
      <c r="G19" s="193"/>
      <c r="H19" s="193"/>
      <c r="I19" s="193"/>
      <c r="J19" s="193"/>
      <c r="K19" s="193"/>
      <c r="L19" s="193"/>
      <c r="M19" s="193"/>
      <c r="N19" s="193"/>
      <c r="O19" s="193"/>
      <c r="P19" s="193"/>
      <c r="Q19" s="193"/>
      <c r="R19" s="193"/>
      <c r="S19" s="193"/>
      <c r="T19" s="26"/>
    </row>
    <row r="20" spans="2:20" ht="49.5" customHeight="1" x14ac:dyDescent="0.3">
      <c r="B20" s="23"/>
      <c r="C20" s="196" t="s">
        <v>15</v>
      </c>
      <c r="D20" s="193"/>
      <c r="E20" s="193"/>
      <c r="F20" s="193"/>
      <c r="G20" s="193"/>
      <c r="H20" s="193"/>
      <c r="I20" s="193"/>
      <c r="J20" s="193"/>
      <c r="K20" s="193"/>
      <c r="L20" s="193"/>
      <c r="M20" s="193"/>
      <c r="N20" s="193"/>
      <c r="O20" s="193"/>
      <c r="P20" s="193"/>
      <c r="Q20" s="193"/>
      <c r="R20" s="193"/>
      <c r="S20" s="193"/>
      <c r="T20" s="26"/>
    </row>
    <row r="21" spans="2:20" ht="82.5" customHeight="1" x14ac:dyDescent="0.3">
      <c r="B21" s="23"/>
      <c r="C21" s="196" t="s">
        <v>16</v>
      </c>
      <c r="D21" s="193"/>
      <c r="E21" s="193"/>
      <c r="F21" s="193"/>
      <c r="G21" s="193"/>
      <c r="H21" s="193"/>
      <c r="I21" s="193"/>
      <c r="J21" s="193"/>
      <c r="K21" s="193"/>
      <c r="L21" s="193"/>
      <c r="M21" s="193"/>
      <c r="N21" s="193"/>
      <c r="O21" s="193"/>
      <c r="P21" s="193"/>
      <c r="Q21" s="193"/>
      <c r="R21" s="193"/>
      <c r="S21" s="193"/>
      <c r="T21" s="26"/>
    </row>
    <row r="22" spans="2:20" ht="40.5" customHeight="1" x14ac:dyDescent="0.3">
      <c r="B22" s="23"/>
      <c r="C22" s="193" t="s">
        <v>17</v>
      </c>
      <c r="D22" s="193"/>
      <c r="E22" s="193"/>
      <c r="F22" s="193"/>
      <c r="G22" s="193"/>
      <c r="H22" s="193"/>
      <c r="I22" s="193"/>
      <c r="J22" s="193"/>
      <c r="K22" s="193"/>
      <c r="L22" s="193"/>
      <c r="M22" s="193"/>
      <c r="N22" s="193"/>
      <c r="O22" s="193"/>
      <c r="P22" s="193"/>
      <c r="Q22" s="193"/>
      <c r="R22" s="193"/>
      <c r="S22" s="193"/>
      <c r="T22" s="26"/>
    </row>
    <row r="23" spans="2:20" ht="66" customHeight="1" x14ac:dyDescent="0.3">
      <c r="B23" s="23"/>
      <c r="C23" s="196" t="s">
        <v>18</v>
      </c>
      <c r="D23" s="193"/>
      <c r="E23" s="193"/>
      <c r="F23" s="193"/>
      <c r="G23" s="193"/>
      <c r="H23" s="193"/>
      <c r="I23" s="193"/>
      <c r="J23" s="193"/>
      <c r="K23" s="193"/>
      <c r="L23" s="193"/>
      <c r="M23" s="193"/>
      <c r="N23" s="193"/>
      <c r="O23" s="193"/>
      <c r="P23" s="193"/>
      <c r="Q23" s="193"/>
      <c r="R23" s="193"/>
      <c r="S23" s="193"/>
      <c r="T23" s="26"/>
    </row>
    <row r="24" spans="2:20" ht="40.5" customHeight="1" x14ac:dyDescent="0.3">
      <c r="B24" s="23"/>
      <c r="C24" s="196" t="s">
        <v>19</v>
      </c>
      <c r="D24" s="193"/>
      <c r="E24" s="193"/>
      <c r="F24" s="193"/>
      <c r="G24" s="193"/>
      <c r="H24" s="193"/>
      <c r="I24" s="193"/>
      <c r="J24" s="193"/>
      <c r="K24" s="193"/>
      <c r="L24" s="193"/>
      <c r="M24" s="193"/>
      <c r="N24" s="193"/>
      <c r="O24" s="193"/>
      <c r="P24" s="193"/>
      <c r="Q24" s="193"/>
      <c r="R24" s="193"/>
      <c r="S24" s="193"/>
      <c r="T24" s="26"/>
    </row>
    <row r="25" spans="2:20" ht="36" customHeight="1" x14ac:dyDescent="0.3">
      <c r="B25" s="23"/>
      <c r="C25" s="196" t="s">
        <v>20</v>
      </c>
      <c r="D25" s="193"/>
      <c r="E25" s="193"/>
      <c r="F25" s="193"/>
      <c r="G25" s="193"/>
      <c r="H25" s="193"/>
      <c r="I25" s="193"/>
      <c r="J25" s="193"/>
      <c r="K25" s="193"/>
      <c r="L25" s="193"/>
      <c r="M25" s="193"/>
      <c r="N25" s="193"/>
      <c r="O25" s="193"/>
      <c r="P25" s="193"/>
      <c r="Q25" s="193"/>
      <c r="R25" s="193"/>
      <c r="S25" s="193"/>
      <c r="T25" s="26"/>
    </row>
    <row r="26" spans="2:20" ht="15" customHeight="1" x14ac:dyDescent="0.3">
      <c r="B26" s="23"/>
      <c r="C26" s="202" t="s">
        <v>21</v>
      </c>
      <c r="D26" s="202"/>
      <c r="E26" s="202"/>
      <c r="F26" s="202"/>
      <c r="G26" s="202"/>
      <c r="H26" s="202"/>
      <c r="I26" s="202"/>
      <c r="J26" s="202"/>
      <c r="K26" s="202"/>
      <c r="L26" s="202"/>
      <c r="M26" s="202"/>
      <c r="N26" s="202"/>
      <c r="O26" s="202"/>
      <c r="P26" s="202"/>
      <c r="Q26" s="202"/>
      <c r="R26" s="202"/>
      <c r="S26" s="202"/>
      <c r="T26" s="26"/>
    </row>
    <row r="27" spans="2:20" ht="49.5" customHeight="1" x14ac:dyDescent="0.3">
      <c r="B27" s="23"/>
      <c r="C27" s="193" t="s">
        <v>22</v>
      </c>
      <c r="D27" s="193"/>
      <c r="E27" s="193"/>
      <c r="F27" s="193"/>
      <c r="G27" s="193"/>
      <c r="H27" s="193"/>
      <c r="I27" s="193"/>
      <c r="J27" s="193"/>
      <c r="K27" s="193"/>
      <c r="L27" s="193"/>
      <c r="M27" s="193"/>
      <c r="N27" s="193"/>
      <c r="O27" s="193"/>
      <c r="P27" s="193"/>
      <c r="Q27" s="193"/>
      <c r="R27" s="193"/>
      <c r="S27" s="193"/>
      <c r="T27" s="26"/>
    </row>
    <row r="28" spans="2:20" ht="27" customHeight="1" x14ac:dyDescent="0.3">
      <c r="B28" s="23"/>
      <c r="C28" s="193" t="s">
        <v>23</v>
      </c>
      <c r="D28" s="193"/>
      <c r="E28" s="193"/>
      <c r="F28" s="193"/>
      <c r="G28" s="193"/>
      <c r="H28" s="193"/>
      <c r="I28" s="193"/>
      <c r="J28" s="193"/>
      <c r="K28" s="193"/>
      <c r="L28" s="193"/>
      <c r="M28" s="193"/>
      <c r="N28" s="193"/>
      <c r="O28" s="193"/>
      <c r="P28" s="193"/>
      <c r="Q28" s="193"/>
      <c r="R28" s="193"/>
      <c r="S28" s="193"/>
      <c r="T28" s="26"/>
    </row>
    <row r="29" spans="2:20" ht="15" customHeight="1" x14ac:dyDescent="0.3">
      <c r="B29" s="23"/>
      <c r="M29" s="15"/>
      <c r="T29" s="26"/>
    </row>
    <row r="30" spans="2:20" ht="15" customHeight="1" x14ac:dyDescent="0.3">
      <c r="B30" s="23"/>
      <c r="M30" s="15"/>
      <c r="T30" s="26"/>
    </row>
    <row r="31" spans="2:20" ht="15" customHeight="1" x14ac:dyDescent="0.3">
      <c r="B31" s="23"/>
      <c r="M31" s="15"/>
      <c r="T31" s="26"/>
    </row>
    <row r="32" spans="2:20" ht="15" customHeight="1" x14ac:dyDescent="0.3">
      <c r="B32" s="23"/>
      <c r="M32" s="15"/>
      <c r="T32" s="26"/>
    </row>
    <row r="33" spans="1:25" ht="15" customHeight="1" x14ac:dyDescent="0.3">
      <c r="B33" s="23"/>
      <c r="M33" s="15"/>
      <c r="T33" s="26"/>
    </row>
    <row r="34" spans="1:25" ht="15" customHeight="1" x14ac:dyDescent="0.3">
      <c r="B34" s="23"/>
      <c r="M34" s="15"/>
      <c r="T34" s="26"/>
    </row>
    <row r="35" spans="1:25" ht="15" customHeight="1" x14ac:dyDescent="0.3">
      <c r="B35" s="23"/>
      <c r="M35" s="15"/>
      <c r="T35" s="26"/>
    </row>
    <row r="36" spans="1:25" ht="15" customHeight="1" x14ac:dyDescent="0.3">
      <c r="B36" s="23"/>
      <c r="M36" s="15"/>
      <c r="T36" s="26"/>
    </row>
    <row r="37" spans="1:25" ht="15" customHeight="1" thickBot="1" x14ac:dyDescent="0.35">
      <c r="B37" s="29"/>
      <c r="C37" s="30"/>
      <c r="D37" s="30"/>
      <c r="E37" s="30"/>
      <c r="F37" s="30"/>
      <c r="G37" s="30"/>
      <c r="H37" s="30"/>
      <c r="I37" s="30"/>
      <c r="J37" s="30"/>
      <c r="K37" s="30"/>
      <c r="L37" s="30"/>
      <c r="M37" s="31"/>
      <c r="N37" s="30"/>
      <c r="O37" s="30"/>
      <c r="P37" s="30"/>
      <c r="Q37" s="30"/>
      <c r="R37" s="30"/>
      <c r="S37" s="30"/>
      <c r="T37" s="32"/>
    </row>
    <row r="38" spans="1:25" ht="13.8" x14ac:dyDescent="0.3"/>
    <row r="39" spans="1:25" ht="13.8" x14ac:dyDescent="0.3"/>
    <row r="40" spans="1:25" ht="13.8" x14ac:dyDescent="0.3"/>
    <row r="41" spans="1:25" ht="13.8" x14ac:dyDescent="0.3"/>
    <row r="42" spans="1:25" ht="13.8" x14ac:dyDescent="0.3"/>
    <row r="43" spans="1:25" s="17" customFormat="1" ht="13.8" x14ac:dyDescent="0.3">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ht="13.8" x14ac:dyDescent="0.3">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7.399999999999999" x14ac:dyDescent="0.3">
      <c r="A45" s="15"/>
      <c r="B45" s="15"/>
      <c r="C45" s="15"/>
      <c r="D45" s="15"/>
      <c r="E45" s="15"/>
      <c r="F45" s="15"/>
      <c r="G45" s="15"/>
      <c r="H45" s="15"/>
      <c r="I45" s="15"/>
      <c r="J45" s="15"/>
      <c r="K45" s="195"/>
      <c r="L45" s="195"/>
      <c r="N45" s="15"/>
      <c r="O45" s="15"/>
      <c r="P45" s="15"/>
      <c r="Q45" s="15"/>
      <c r="R45" s="15"/>
      <c r="S45" s="15"/>
      <c r="T45" s="15"/>
      <c r="U45" s="15"/>
      <c r="V45" s="15"/>
      <c r="W45" s="15"/>
      <c r="X45" s="15"/>
      <c r="Y45" s="15"/>
    </row>
    <row r="46" spans="1:25" s="17" customFormat="1" ht="13.8" x14ac:dyDescent="0.3">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ht="13.8" x14ac:dyDescent="0.3">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ht="13.8" x14ac:dyDescent="0.3">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ht="13.8" x14ac:dyDescent="0.3">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ht="13.8" x14ac:dyDescent="0.3">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baseColWidth="10" defaultColWidth="11.44140625" defaultRowHeight="14.4" x14ac:dyDescent="0.3"/>
  <cols>
    <col min="1" max="1" width="16" customWidth="1"/>
    <col min="2" max="2" width="39.33203125" customWidth="1"/>
    <col min="3" max="3" width="26.44140625" customWidth="1"/>
    <col min="4" max="5" width="21.6640625" customWidth="1"/>
    <col min="6" max="7" width="17.44140625" customWidth="1"/>
    <col min="8" max="8" width="16.44140625" customWidth="1"/>
    <col min="9" max="9" width="20.6640625" customWidth="1"/>
    <col min="10" max="10" width="19.6640625" customWidth="1"/>
    <col min="11" max="11" width="30" customWidth="1"/>
    <col min="12" max="12" width="24.88671875" customWidth="1"/>
    <col min="13" max="13" width="32.88671875" customWidth="1"/>
    <col min="14" max="14" width="24.88671875" customWidth="1"/>
    <col min="15" max="15" width="45.6640625" customWidth="1"/>
    <col min="16" max="16" width="25.33203125" customWidth="1"/>
  </cols>
  <sheetData>
    <row r="1" spans="1:16" ht="15" thickBot="1" x14ac:dyDescent="0.35"/>
    <row r="2" spans="1:16" ht="15" thickBot="1" x14ac:dyDescent="0.35">
      <c r="A2" s="1"/>
      <c r="B2" s="2"/>
      <c r="C2" s="2"/>
      <c r="D2" s="2"/>
      <c r="E2" s="2"/>
      <c r="F2" s="2"/>
      <c r="G2" s="2"/>
      <c r="H2" s="2"/>
      <c r="I2" s="2"/>
      <c r="J2" s="2"/>
      <c r="K2" s="2"/>
      <c r="L2" s="2"/>
      <c r="M2" s="2"/>
      <c r="N2" s="2"/>
      <c r="O2" s="2"/>
      <c r="P2" s="3"/>
    </row>
    <row r="3" spans="1:16" ht="28.5" customHeight="1" x14ac:dyDescent="0.3">
      <c r="A3" s="4"/>
      <c r="B3" s="218" t="s">
        <v>24</v>
      </c>
      <c r="C3" s="219"/>
      <c r="D3" s="219"/>
      <c r="E3" s="6"/>
      <c r="F3" s="205" t="s">
        <v>25</v>
      </c>
      <c r="G3" s="205"/>
      <c r="H3" s="205"/>
      <c r="I3" s="205"/>
      <c r="J3" s="205"/>
      <c r="K3" s="205"/>
      <c r="L3" s="205"/>
      <c r="M3" s="205"/>
      <c r="N3" s="205" t="s">
        <v>26</v>
      </c>
      <c r="O3" s="205"/>
      <c r="P3" s="11" t="s">
        <v>27</v>
      </c>
    </row>
    <row r="4" spans="1:16" ht="31.5" customHeight="1" x14ac:dyDescent="0.3">
      <c r="A4" s="4"/>
      <c r="B4" s="220"/>
      <c r="C4" s="221"/>
      <c r="D4" s="221"/>
      <c r="E4" s="5"/>
      <c r="F4" s="206"/>
      <c r="G4" s="206"/>
      <c r="H4" s="206"/>
      <c r="I4" s="206"/>
      <c r="J4" s="206"/>
      <c r="K4" s="206"/>
      <c r="L4" s="206"/>
      <c r="M4" s="206"/>
      <c r="N4" s="206"/>
      <c r="O4" s="206"/>
      <c r="P4" s="14" t="s">
        <v>28</v>
      </c>
    </row>
    <row r="5" spans="1:16" ht="31.5" customHeight="1" x14ac:dyDescent="0.3">
      <c r="A5" s="216" t="s">
        <v>29</v>
      </c>
      <c r="B5" s="216" t="s">
        <v>30</v>
      </c>
      <c r="C5" s="216" t="s">
        <v>31</v>
      </c>
      <c r="D5" s="216" t="s">
        <v>32</v>
      </c>
      <c r="E5" s="217" t="s">
        <v>33</v>
      </c>
      <c r="F5" s="223"/>
      <c r="G5" s="223"/>
      <c r="H5" s="223"/>
      <c r="I5" s="224"/>
      <c r="J5" s="216" t="s">
        <v>34</v>
      </c>
      <c r="K5" s="203" t="s">
        <v>35</v>
      </c>
      <c r="L5" s="203" t="s">
        <v>36</v>
      </c>
      <c r="M5" s="203" t="s">
        <v>37</v>
      </c>
      <c r="N5" s="203" t="s">
        <v>38</v>
      </c>
      <c r="O5" s="203" t="s">
        <v>39</v>
      </c>
      <c r="P5" s="203" t="s">
        <v>40</v>
      </c>
    </row>
    <row r="6" spans="1:16" ht="106.5" customHeight="1" thickBot="1" x14ac:dyDescent="0.35">
      <c r="A6" s="217"/>
      <c r="B6" s="217"/>
      <c r="C6" s="217"/>
      <c r="D6" s="217"/>
      <c r="E6" s="222"/>
      <c r="F6" s="33" t="s">
        <v>41</v>
      </c>
      <c r="G6" s="33" t="s">
        <v>42</v>
      </c>
      <c r="H6" s="33" t="s">
        <v>43</v>
      </c>
      <c r="I6" s="33" t="s">
        <v>44</v>
      </c>
      <c r="J6" s="217"/>
      <c r="K6" s="204"/>
      <c r="L6" s="204"/>
      <c r="M6" s="204"/>
      <c r="N6" s="204"/>
      <c r="O6" s="204"/>
      <c r="P6" s="204"/>
    </row>
    <row r="7" spans="1:16" ht="90.75" customHeight="1" thickBot="1" x14ac:dyDescent="0.35">
      <c r="A7" s="213" t="s">
        <v>45</v>
      </c>
      <c r="B7" s="207"/>
      <c r="C7" s="225"/>
      <c r="D7" s="225"/>
      <c r="E7" s="225"/>
      <c r="F7" s="225"/>
      <c r="G7" s="225"/>
      <c r="H7" s="225"/>
      <c r="I7" s="225"/>
      <c r="J7" s="208"/>
      <c r="K7" s="34" t="s">
        <v>46</v>
      </c>
      <c r="L7" s="207"/>
      <c r="M7" s="208"/>
      <c r="N7" s="35"/>
      <c r="O7" s="34"/>
      <c r="P7" s="36"/>
    </row>
    <row r="8" spans="1:16" ht="75.75" customHeight="1" thickBot="1" x14ac:dyDescent="0.35">
      <c r="A8" s="214"/>
      <c r="B8" s="209"/>
      <c r="C8" s="226"/>
      <c r="D8" s="226"/>
      <c r="E8" s="226"/>
      <c r="F8" s="226"/>
      <c r="G8" s="226"/>
      <c r="H8" s="226"/>
      <c r="I8" s="226"/>
      <c r="J8" s="210"/>
      <c r="K8" s="34" t="s">
        <v>47</v>
      </c>
      <c r="L8" s="209"/>
      <c r="M8" s="210"/>
      <c r="N8" s="8"/>
      <c r="O8" s="7"/>
      <c r="P8" s="12"/>
    </row>
    <row r="9" spans="1:16" ht="84" customHeight="1" thickBot="1" x14ac:dyDescent="0.35">
      <c r="A9" s="214"/>
      <c r="B9" s="209"/>
      <c r="C9" s="226"/>
      <c r="D9" s="226"/>
      <c r="E9" s="226"/>
      <c r="F9" s="226"/>
      <c r="G9" s="226"/>
      <c r="H9" s="226"/>
      <c r="I9" s="226"/>
      <c r="J9" s="210"/>
      <c r="K9" s="34" t="s">
        <v>48</v>
      </c>
      <c r="L9" s="209"/>
      <c r="M9" s="210"/>
      <c r="N9" s="8"/>
      <c r="O9" s="7"/>
      <c r="P9" s="12"/>
    </row>
    <row r="10" spans="1:16" ht="60.75" customHeight="1" thickBot="1" x14ac:dyDescent="0.35">
      <c r="A10" s="214"/>
      <c r="B10" s="209"/>
      <c r="C10" s="226"/>
      <c r="D10" s="226"/>
      <c r="E10" s="226"/>
      <c r="F10" s="226"/>
      <c r="G10" s="226"/>
      <c r="H10" s="226"/>
      <c r="I10" s="226"/>
      <c r="J10" s="210"/>
      <c r="K10" s="34" t="s">
        <v>49</v>
      </c>
      <c r="L10" s="209"/>
      <c r="M10" s="210"/>
      <c r="N10" s="10"/>
      <c r="O10" s="7"/>
      <c r="P10" s="12"/>
    </row>
    <row r="11" spans="1:16" ht="99" customHeight="1" thickBot="1" x14ac:dyDescent="0.35">
      <c r="A11" s="214"/>
      <c r="B11" s="209"/>
      <c r="C11" s="226"/>
      <c r="D11" s="226"/>
      <c r="E11" s="226"/>
      <c r="F11" s="226"/>
      <c r="G11" s="226"/>
      <c r="H11" s="226"/>
      <c r="I11" s="226"/>
      <c r="J11" s="210"/>
      <c r="K11" s="34" t="s">
        <v>50</v>
      </c>
      <c r="L11" s="209"/>
      <c r="M11" s="210"/>
      <c r="N11" s="7"/>
      <c r="O11" s="7"/>
      <c r="P11" s="12"/>
    </row>
    <row r="12" spans="1:16" ht="75.75" customHeight="1" thickBot="1" x14ac:dyDescent="0.35">
      <c r="A12" s="215"/>
      <c r="B12" s="211"/>
      <c r="C12" s="227"/>
      <c r="D12" s="227"/>
      <c r="E12" s="227"/>
      <c r="F12" s="227"/>
      <c r="G12" s="227"/>
      <c r="H12" s="227"/>
      <c r="I12" s="227"/>
      <c r="J12" s="212"/>
      <c r="K12" s="34" t="s">
        <v>51</v>
      </c>
      <c r="L12" s="211"/>
      <c r="M12" s="212"/>
      <c r="N12" s="37"/>
      <c r="O12" s="9"/>
      <c r="P12" s="13"/>
    </row>
    <row r="13" spans="1:16" ht="117.9" customHeight="1" x14ac:dyDescent="0.3">
      <c r="A13" s="213" t="s">
        <v>52</v>
      </c>
      <c r="B13" s="42" t="s">
        <v>53</v>
      </c>
      <c r="C13" s="43" t="s">
        <v>54</v>
      </c>
      <c r="D13" s="44" t="s">
        <v>55</v>
      </c>
      <c r="E13" s="44" t="s">
        <v>56</v>
      </c>
      <c r="F13" s="7" t="s">
        <v>57</v>
      </c>
      <c r="G13" s="7" t="s">
        <v>57</v>
      </c>
      <c r="H13" s="7"/>
      <c r="I13" s="7"/>
      <c r="J13" s="7" t="s">
        <v>58</v>
      </c>
      <c r="K13" s="7" t="s">
        <v>59</v>
      </c>
      <c r="L13" s="7" t="s">
        <v>60</v>
      </c>
      <c r="M13" s="7" t="s">
        <v>61</v>
      </c>
      <c r="N13" s="8" t="s">
        <v>62</v>
      </c>
      <c r="O13" s="7" t="s">
        <v>63</v>
      </c>
      <c r="P13" s="12" t="s">
        <v>64</v>
      </c>
    </row>
    <row r="14" spans="1:16" ht="86.4" x14ac:dyDescent="0.3">
      <c r="A14" s="214"/>
      <c r="B14" s="7" t="s">
        <v>65</v>
      </c>
      <c r="C14" s="7" t="s">
        <v>66</v>
      </c>
      <c r="D14" s="7" t="s">
        <v>67</v>
      </c>
      <c r="E14" s="7" t="s">
        <v>68</v>
      </c>
      <c r="F14" s="7"/>
      <c r="G14" s="7" t="s">
        <v>57</v>
      </c>
      <c r="H14" s="7"/>
      <c r="I14" s="7"/>
      <c r="J14" s="7" t="s">
        <v>58</v>
      </c>
      <c r="K14" s="7" t="s">
        <v>69</v>
      </c>
      <c r="L14" s="7" t="s">
        <v>70</v>
      </c>
      <c r="M14" s="7" t="s">
        <v>61</v>
      </c>
      <c r="N14" s="7" t="s">
        <v>71</v>
      </c>
      <c r="O14" s="7" t="s">
        <v>72</v>
      </c>
      <c r="P14" s="12" t="s">
        <v>73</v>
      </c>
    </row>
    <row r="15" spans="1:16" ht="100.8" x14ac:dyDescent="0.3">
      <c r="A15" s="214"/>
      <c r="B15" s="7" t="s">
        <v>74</v>
      </c>
      <c r="C15" s="7" t="s">
        <v>75</v>
      </c>
      <c r="D15" s="7" t="s">
        <v>67</v>
      </c>
      <c r="E15" s="7" t="s">
        <v>76</v>
      </c>
      <c r="F15" s="7" t="s">
        <v>77</v>
      </c>
      <c r="G15" s="7"/>
      <c r="H15" s="7"/>
      <c r="I15" s="7"/>
      <c r="J15" s="7" t="s">
        <v>78</v>
      </c>
      <c r="K15" s="7" t="s">
        <v>79</v>
      </c>
      <c r="L15" s="7" t="s">
        <v>80</v>
      </c>
      <c r="M15" s="7" t="s">
        <v>81</v>
      </c>
      <c r="N15" s="7" t="s">
        <v>82</v>
      </c>
      <c r="O15" s="7" t="s">
        <v>72</v>
      </c>
      <c r="P15" s="12" t="s">
        <v>83</v>
      </c>
    </row>
    <row r="16" spans="1:16" x14ac:dyDescent="0.3">
      <c r="A16" s="214"/>
      <c r="B16" s="7"/>
      <c r="C16" s="7"/>
      <c r="D16" s="7"/>
      <c r="E16" s="7"/>
      <c r="F16" s="7"/>
      <c r="G16" s="7"/>
      <c r="H16" s="7"/>
      <c r="I16" s="7"/>
      <c r="J16" s="7"/>
      <c r="K16" s="7"/>
      <c r="L16" s="7"/>
      <c r="M16" s="7"/>
      <c r="N16" s="7"/>
      <c r="O16" s="7"/>
      <c r="P16" s="12"/>
    </row>
    <row r="17" spans="1:16" x14ac:dyDescent="0.3">
      <c r="A17" s="214"/>
      <c r="B17" s="7"/>
      <c r="C17" s="7"/>
      <c r="D17" s="7"/>
      <c r="E17" s="7"/>
      <c r="F17" s="7"/>
      <c r="G17" s="7"/>
      <c r="H17" s="7"/>
      <c r="I17" s="7"/>
      <c r="J17" s="7"/>
      <c r="K17" s="7"/>
      <c r="L17" s="7"/>
      <c r="M17" s="7"/>
      <c r="N17" s="7"/>
      <c r="O17" s="7"/>
      <c r="P17" s="12"/>
    </row>
    <row r="18" spans="1:16" x14ac:dyDescent="0.3">
      <c r="A18" s="214"/>
      <c r="B18" s="7"/>
      <c r="C18" s="7"/>
      <c r="D18" s="7"/>
      <c r="E18" s="7"/>
      <c r="F18" s="7"/>
      <c r="G18" s="7"/>
      <c r="H18" s="7"/>
      <c r="I18" s="7"/>
      <c r="J18" s="7"/>
      <c r="K18" s="7"/>
      <c r="L18" s="7"/>
      <c r="M18" s="7"/>
      <c r="N18" s="7"/>
      <c r="O18" s="7"/>
      <c r="P18" s="12"/>
    </row>
    <row r="19" spans="1:16" x14ac:dyDescent="0.3">
      <c r="A19" s="214"/>
      <c r="B19" s="7"/>
      <c r="C19" s="7"/>
      <c r="D19" s="7"/>
      <c r="E19" s="7"/>
      <c r="F19" s="7"/>
      <c r="G19" s="7"/>
      <c r="H19" s="7"/>
      <c r="I19" s="7"/>
      <c r="J19" s="7"/>
      <c r="K19" s="7"/>
      <c r="L19" s="7"/>
      <c r="M19" s="7"/>
      <c r="N19" s="7"/>
      <c r="O19" s="7"/>
      <c r="P19" s="12"/>
    </row>
    <row r="20" spans="1:16" x14ac:dyDescent="0.3">
      <c r="A20" s="214"/>
      <c r="B20" s="7"/>
      <c r="C20" s="7"/>
      <c r="D20" s="7"/>
      <c r="E20" s="7"/>
      <c r="F20" s="7"/>
      <c r="G20" s="7"/>
      <c r="H20" s="7"/>
      <c r="I20" s="7"/>
      <c r="J20" s="7"/>
      <c r="K20" s="7"/>
      <c r="L20" s="7"/>
      <c r="M20" s="7"/>
      <c r="N20" s="7"/>
      <c r="O20" s="7"/>
      <c r="P20" s="12"/>
    </row>
    <row r="21" spans="1:16" x14ac:dyDescent="0.3">
      <c r="A21" s="214"/>
      <c r="B21" s="7"/>
      <c r="C21" s="7"/>
      <c r="D21" s="7"/>
      <c r="E21" s="7"/>
      <c r="F21" s="7"/>
      <c r="G21" s="7"/>
      <c r="H21" s="7"/>
      <c r="I21" s="7"/>
      <c r="J21" s="7"/>
      <c r="K21" s="7"/>
      <c r="L21" s="7"/>
      <c r="M21" s="7"/>
      <c r="N21" s="7"/>
      <c r="O21" s="7"/>
      <c r="P21" s="12"/>
    </row>
    <row r="22" spans="1:16" x14ac:dyDescent="0.3">
      <c r="A22" s="214"/>
      <c r="B22" s="7"/>
      <c r="C22" s="7"/>
      <c r="D22" s="7"/>
      <c r="E22" s="7"/>
      <c r="F22" s="7"/>
      <c r="G22" s="7"/>
      <c r="H22" s="7"/>
      <c r="I22" s="7"/>
      <c r="J22" s="7"/>
      <c r="K22" s="7"/>
      <c r="L22" s="7"/>
      <c r="M22" s="7"/>
      <c r="N22" s="7"/>
      <c r="O22" s="7"/>
      <c r="P22" s="12"/>
    </row>
    <row r="23" spans="1:16" x14ac:dyDescent="0.3">
      <c r="A23" s="214"/>
      <c r="B23" s="7"/>
      <c r="C23" s="7"/>
      <c r="D23" s="7"/>
      <c r="E23" s="7"/>
      <c r="F23" s="7"/>
      <c r="G23" s="7"/>
      <c r="H23" s="7"/>
      <c r="I23" s="7"/>
      <c r="J23" s="7"/>
      <c r="K23" s="7"/>
      <c r="L23" s="7"/>
      <c r="M23" s="7"/>
      <c r="N23" s="7"/>
      <c r="O23" s="7"/>
      <c r="P23" s="12"/>
    </row>
    <row r="24" spans="1:16" x14ac:dyDescent="0.3">
      <c r="A24" s="214"/>
      <c r="B24" s="7"/>
      <c r="C24" s="7"/>
      <c r="D24" s="7"/>
      <c r="E24" s="7"/>
      <c r="F24" s="7"/>
      <c r="G24" s="7"/>
      <c r="H24" s="7"/>
      <c r="I24" s="7"/>
      <c r="J24" s="7"/>
      <c r="K24" s="7"/>
      <c r="L24" s="7"/>
      <c r="M24" s="7"/>
      <c r="N24" s="7"/>
      <c r="O24" s="7"/>
      <c r="P24" s="12"/>
    </row>
    <row r="25" spans="1:16" x14ac:dyDescent="0.3">
      <c r="A25" s="214"/>
      <c r="B25" s="7"/>
      <c r="C25" s="7"/>
      <c r="D25" s="7"/>
      <c r="E25" s="7"/>
      <c r="F25" s="7"/>
      <c r="G25" s="7"/>
      <c r="H25" s="7"/>
      <c r="I25" s="7"/>
      <c r="J25" s="7"/>
      <c r="K25" s="7"/>
      <c r="L25" s="7"/>
      <c r="M25" s="7"/>
      <c r="N25" s="7"/>
      <c r="O25" s="7"/>
      <c r="P25" s="12"/>
    </row>
    <row r="26" spans="1:16" x14ac:dyDescent="0.3">
      <c r="A26" s="214"/>
      <c r="B26" s="7"/>
      <c r="C26" s="7"/>
      <c r="D26" s="7"/>
      <c r="E26" s="7"/>
      <c r="F26" s="7"/>
      <c r="G26" s="7"/>
      <c r="H26" s="7"/>
      <c r="I26" s="7"/>
      <c r="J26" s="7"/>
      <c r="K26" s="7"/>
      <c r="L26" s="7"/>
      <c r="M26" s="7"/>
      <c r="N26" s="7"/>
      <c r="O26" s="7"/>
      <c r="P26" s="12"/>
    </row>
    <row r="27" spans="1:16" x14ac:dyDescent="0.3">
      <c r="A27" s="214"/>
      <c r="B27" s="7"/>
      <c r="C27" s="7"/>
      <c r="D27" s="7"/>
      <c r="E27" s="7"/>
      <c r="F27" s="7"/>
      <c r="G27" s="7"/>
      <c r="H27" s="7"/>
      <c r="I27" s="7"/>
      <c r="J27" s="7"/>
      <c r="K27" s="7"/>
      <c r="L27" s="7"/>
      <c r="M27" s="7"/>
      <c r="N27" s="7"/>
      <c r="O27" s="7"/>
      <c r="P27" s="12"/>
    </row>
    <row r="28" spans="1:16" x14ac:dyDescent="0.3">
      <c r="A28" s="214"/>
      <c r="B28" s="7"/>
      <c r="C28" s="7"/>
      <c r="D28" s="7"/>
      <c r="E28" s="7"/>
      <c r="F28" s="7"/>
      <c r="G28" s="7"/>
      <c r="H28" s="7"/>
      <c r="I28" s="7"/>
      <c r="J28" s="7"/>
      <c r="K28" s="7"/>
      <c r="L28" s="7"/>
      <c r="M28" s="7"/>
      <c r="N28" s="7"/>
      <c r="O28" s="7"/>
      <c r="P28" s="12"/>
    </row>
    <row r="29" spans="1:16" x14ac:dyDescent="0.3">
      <c r="A29" s="214"/>
      <c r="B29" s="7"/>
      <c r="C29" s="7"/>
      <c r="D29" s="7"/>
      <c r="E29" s="7"/>
      <c r="F29" s="7"/>
      <c r="G29" s="7"/>
      <c r="H29" s="7"/>
      <c r="I29" s="7"/>
      <c r="J29" s="7"/>
      <c r="K29" s="7"/>
      <c r="L29" s="7"/>
      <c r="M29" s="7"/>
      <c r="N29" s="7"/>
      <c r="O29" s="7"/>
      <c r="P29" s="12"/>
    </row>
    <row r="30" spans="1:16" x14ac:dyDescent="0.3">
      <c r="A30" s="214"/>
      <c r="B30" s="7"/>
      <c r="C30" s="7"/>
      <c r="D30" s="7"/>
      <c r="E30" s="7"/>
      <c r="F30" s="7"/>
      <c r="G30" s="7"/>
      <c r="H30" s="7"/>
      <c r="I30" s="7"/>
      <c r="J30" s="7"/>
      <c r="K30" s="7"/>
      <c r="L30" s="7"/>
      <c r="M30" s="7"/>
      <c r="N30" s="7"/>
      <c r="O30" s="7"/>
      <c r="P30" s="12"/>
    </row>
    <row r="31" spans="1:16" x14ac:dyDescent="0.3">
      <c r="A31" s="214"/>
      <c r="B31" s="7"/>
      <c r="C31" s="7"/>
      <c r="D31" s="7"/>
      <c r="E31" s="7"/>
      <c r="F31" s="7"/>
      <c r="G31" s="7"/>
      <c r="H31" s="7"/>
      <c r="I31" s="7"/>
      <c r="J31" s="7"/>
      <c r="K31" s="7"/>
      <c r="L31" s="7"/>
      <c r="M31" s="7"/>
      <c r="N31" s="7"/>
      <c r="O31" s="7"/>
      <c r="P31" s="12"/>
    </row>
    <row r="32" spans="1:16" x14ac:dyDescent="0.3">
      <c r="A32" s="214"/>
      <c r="B32" s="7"/>
      <c r="C32" s="7"/>
      <c r="D32" s="7"/>
      <c r="E32" s="7"/>
      <c r="F32" s="7"/>
      <c r="G32" s="7"/>
      <c r="H32" s="7"/>
      <c r="I32" s="7"/>
      <c r="J32" s="7"/>
      <c r="K32" s="7"/>
      <c r="L32" s="7"/>
      <c r="M32" s="7"/>
      <c r="N32" s="7"/>
      <c r="O32" s="7"/>
      <c r="P32" s="12"/>
    </row>
    <row r="33" spans="1:16" x14ac:dyDescent="0.3">
      <c r="A33" s="214"/>
      <c r="B33" s="7"/>
      <c r="C33" s="7"/>
      <c r="D33" s="7"/>
      <c r="E33" s="7"/>
      <c r="F33" s="7"/>
      <c r="G33" s="7"/>
      <c r="H33" s="7"/>
      <c r="I33" s="7"/>
      <c r="J33" s="7"/>
      <c r="K33" s="7"/>
      <c r="L33" s="7"/>
      <c r="M33" s="7"/>
      <c r="N33" s="7"/>
      <c r="O33" s="7"/>
      <c r="P33" s="12"/>
    </row>
    <row r="34" spans="1:16" x14ac:dyDescent="0.3">
      <c r="A34" s="214"/>
      <c r="B34" s="38"/>
      <c r="C34" s="38"/>
      <c r="D34" s="38"/>
      <c r="E34" s="38"/>
      <c r="F34" s="38"/>
      <c r="G34" s="38"/>
      <c r="H34" s="38"/>
      <c r="I34" s="38"/>
      <c r="J34" s="38"/>
      <c r="K34" s="38"/>
      <c r="L34" s="38"/>
      <c r="M34" s="38"/>
      <c r="N34" s="38"/>
      <c r="O34" s="38"/>
      <c r="P34" s="39"/>
    </row>
    <row r="35" spans="1:16" x14ac:dyDescent="0.3">
      <c r="A35" s="214"/>
      <c r="B35" s="38"/>
      <c r="C35" s="38"/>
      <c r="D35" s="38"/>
      <c r="E35" s="38"/>
      <c r="F35" s="38"/>
      <c r="G35" s="38"/>
      <c r="H35" s="38"/>
      <c r="I35" s="38"/>
      <c r="J35" s="38"/>
      <c r="K35" s="38"/>
      <c r="L35" s="38"/>
      <c r="M35" s="38"/>
      <c r="N35" s="38"/>
      <c r="O35" s="38"/>
      <c r="P35" s="39"/>
    </row>
    <row r="36" spans="1:16" ht="15" thickBot="1" x14ac:dyDescent="0.35">
      <c r="A36" s="215"/>
      <c r="B36" s="40"/>
      <c r="C36" s="40"/>
      <c r="D36" s="40"/>
      <c r="E36" s="40"/>
      <c r="F36" s="40"/>
      <c r="G36" s="40"/>
      <c r="H36" s="40"/>
      <c r="I36" s="40"/>
      <c r="J36" s="40"/>
      <c r="K36" s="40"/>
      <c r="L36" s="40"/>
      <c r="M36" s="40"/>
      <c r="N36" s="40"/>
      <c r="O36" s="40"/>
      <c r="P36" s="41"/>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49"/>
  <sheetViews>
    <sheetView showGridLines="0" tabSelected="1" zoomScale="70" zoomScaleNormal="70" workbookViewId="0">
      <selection activeCell="F7" sqref="F7"/>
    </sheetView>
  </sheetViews>
  <sheetFormatPr baseColWidth="10" defaultColWidth="11.44140625" defaultRowHeight="57" customHeight="1" x14ac:dyDescent="0.3"/>
  <cols>
    <col min="1" max="1" width="11.44140625" style="138"/>
    <col min="2" max="2" width="60.5546875" style="45" customWidth="1"/>
    <col min="3" max="4" width="26.44140625" style="45" customWidth="1"/>
    <col min="5" max="5" width="38" style="45" customWidth="1"/>
    <col min="6" max="7" width="17.44140625" style="45" customWidth="1"/>
    <col min="8" max="9" width="16.44140625" style="45" customWidth="1"/>
    <col min="10" max="10" width="20.6640625" style="45" customWidth="1"/>
    <col min="11" max="11" width="46" style="45" customWidth="1"/>
    <col min="12" max="12" width="45.6640625" style="45" customWidth="1"/>
    <col min="13" max="13" width="24.88671875" style="45" customWidth="1"/>
    <col min="14" max="14" width="32.88671875" style="45" customWidth="1"/>
    <col min="15" max="15" width="30" style="45" customWidth="1"/>
    <col min="16" max="16" width="45.6640625" style="45" customWidth="1"/>
    <col min="17" max="17" width="18.6640625" style="45" bestFit="1" customWidth="1"/>
    <col min="18" max="18" width="65" style="45" customWidth="1"/>
    <col min="19" max="19" width="79.6640625" style="45" customWidth="1"/>
    <col min="20" max="20" width="104.44140625" style="45" customWidth="1"/>
    <col min="21" max="21" width="20" style="45" customWidth="1"/>
    <col min="22" max="22" width="30.6640625" style="45" customWidth="1"/>
    <col min="23" max="29" width="26" style="45" customWidth="1"/>
    <col min="30" max="33" width="22.88671875" style="45" customWidth="1"/>
    <col min="34" max="40" width="22.88671875" style="45" hidden="1" customWidth="1"/>
    <col min="41" max="41" width="22.88671875" style="45" customWidth="1"/>
    <col min="42" max="42" width="11.44140625" style="45"/>
    <col min="43" max="43" width="8.33203125" style="45" bestFit="1" customWidth="1"/>
    <col min="44" max="44" width="11.44140625" style="45"/>
    <col min="45" max="45" width="91.109375" style="45" bestFit="1" customWidth="1"/>
    <col min="46" max="16384" width="11.44140625" style="45"/>
  </cols>
  <sheetData>
    <row r="1" spans="1:45" ht="57" customHeight="1" thickBot="1" x14ac:dyDescent="0.35">
      <c r="B1" s="255"/>
      <c r="C1" s="256"/>
      <c r="D1" s="256"/>
      <c r="E1" s="46"/>
      <c r="F1" s="259" t="s">
        <v>84</v>
      </c>
      <c r="G1" s="259"/>
      <c r="H1" s="259"/>
      <c r="I1" s="259"/>
      <c r="J1" s="259"/>
      <c r="K1" s="259"/>
      <c r="L1" s="259"/>
      <c r="M1" s="259"/>
      <c r="N1" s="259"/>
      <c r="O1" s="259" t="s">
        <v>26</v>
      </c>
      <c r="P1" s="259" t="s">
        <v>85</v>
      </c>
      <c r="Q1" s="47" t="s">
        <v>86</v>
      </c>
      <c r="R1" s="47" t="s">
        <v>87</v>
      </c>
      <c r="S1" s="47"/>
      <c r="T1" s="47"/>
    </row>
    <row r="2" spans="1:45" ht="57" customHeight="1" thickBot="1" x14ac:dyDescent="0.35">
      <c r="B2" s="257"/>
      <c r="C2" s="258"/>
      <c r="D2" s="258"/>
      <c r="E2" s="48"/>
      <c r="F2" s="260"/>
      <c r="G2" s="260"/>
      <c r="H2" s="260"/>
      <c r="I2" s="260"/>
      <c r="J2" s="260"/>
      <c r="K2" s="260"/>
      <c r="L2" s="260"/>
      <c r="M2" s="260"/>
      <c r="N2" s="260"/>
      <c r="O2" s="260"/>
      <c r="P2" s="260"/>
      <c r="Q2" s="49" t="s">
        <v>88</v>
      </c>
      <c r="R2" s="250"/>
      <c r="S2" s="251"/>
      <c r="T2" s="252"/>
      <c r="U2" s="95" t="s">
        <v>89</v>
      </c>
      <c r="V2" s="95">
        <f ca="1">TODAY()</f>
        <v>46045</v>
      </c>
      <c r="W2" s="236" t="s">
        <v>90</v>
      </c>
      <c r="X2" s="237"/>
      <c r="Y2" s="238"/>
      <c r="Z2" s="236" t="s">
        <v>90</v>
      </c>
      <c r="AA2" s="237"/>
      <c r="AB2" s="237"/>
      <c r="AC2" s="96" t="s">
        <v>91</v>
      </c>
      <c r="AD2" s="239" t="s">
        <v>92</v>
      </c>
      <c r="AE2" s="240"/>
      <c r="AF2" s="241"/>
      <c r="AG2" s="97" t="s">
        <v>93</v>
      </c>
      <c r="AH2" s="242" t="s">
        <v>94</v>
      </c>
      <c r="AI2" s="242"/>
      <c r="AJ2" s="243"/>
      <c r="AK2" s="244" t="s">
        <v>95</v>
      </c>
      <c r="AL2" s="245"/>
      <c r="AM2" s="246"/>
      <c r="AN2" s="228" t="s">
        <v>96</v>
      </c>
      <c r="AO2" s="229"/>
      <c r="AP2" s="98"/>
      <c r="AQ2" s="230" t="s">
        <v>97</v>
      </c>
      <c r="AR2" s="231"/>
      <c r="AS2" s="232"/>
    </row>
    <row r="3" spans="1:45" s="51" customFormat="1" ht="57" customHeight="1" x14ac:dyDescent="0.3">
      <c r="A3" s="268" t="s">
        <v>98</v>
      </c>
      <c r="B3" s="268" t="s">
        <v>99</v>
      </c>
      <c r="C3" s="264" t="s">
        <v>31</v>
      </c>
      <c r="D3" s="264" t="s">
        <v>32</v>
      </c>
      <c r="E3" s="264" t="s">
        <v>100</v>
      </c>
      <c r="F3" s="261" t="s">
        <v>101</v>
      </c>
      <c r="G3" s="262"/>
      <c r="H3" s="262"/>
      <c r="I3" s="262"/>
      <c r="J3" s="263"/>
      <c r="K3" s="264" t="s">
        <v>34</v>
      </c>
      <c r="L3" s="267" t="s">
        <v>102</v>
      </c>
      <c r="M3" s="264" t="s">
        <v>36</v>
      </c>
      <c r="N3" s="264" t="s">
        <v>37</v>
      </c>
      <c r="O3" s="264" t="s">
        <v>38</v>
      </c>
      <c r="P3" s="271" t="s">
        <v>39</v>
      </c>
      <c r="Q3" s="247" t="s">
        <v>40</v>
      </c>
      <c r="R3" s="247" t="s">
        <v>103</v>
      </c>
      <c r="S3" s="247" t="s">
        <v>104</v>
      </c>
      <c r="T3" s="247" t="s">
        <v>105</v>
      </c>
      <c r="U3" s="99"/>
      <c r="V3" s="100"/>
      <c r="W3" s="101"/>
      <c r="X3" s="101"/>
      <c r="Y3" s="101"/>
      <c r="Z3" s="101"/>
      <c r="AA3" s="101"/>
      <c r="AB3" s="101"/>
      <c r="AC3" s="102"/>
      <c r="AD3" s="103"/>
      <c r="AE3" s="101"/>
      <c r="AF3" s="104"/>
      <c r="AG3" s="101"/>
      <c r="AH3" s="101"/>
      <c r="AI3" s="101"/>
      <c r="AJ3" s="104"/>
      <c r="AK3" s="101"/>
      <c r="AL3" s="101"/>
      <c r="AM3" s="101"/>
      <c r="AN3" s="103"/>
      <c r="AO3" s="105"/>
      <c r="AP3" s="98"/>
      <c r="AQ3" s="101"/>
      <c r="AR3" s="101"/>
      <c r="AS3" s="101"/>
    </row>
    <row r="4" spans="1:45" s="51" customFormat="1" ht="39" customHeight="1" x14ac:dyDescent="0.3">
      <c r="A4" s="269"/>
      <c r="B4" s="269"/>
      <c r="C4" s="265"/>
      <c r="D4" s="265"/>
      <c r="E4" s="265"/>
      <c r="F4" s="264" t="s">
        <v>41</v>
      </c>
      <c r="G4" s="264" t="s">
        <v>42</v>
      </c>
      <c r="H4" s="264" t="s">
        <v>43</v>
      </c>
      <c r="I4" s="261" t="s">
        <v>44</v>
      </c>
      <c r="J4" s="263"/>
      <c r="K4" s="265"/>
      <c r="L4" s="265"/>
      <c r="M4" s="265"/>
      <c r="N4" s="265"/>
      <c r="O4" s="265"/>
      <c r="P4" s="272"/>
      <c r="Q4" s="248"/>
      <c r="R4" s="248"/>
      <c r="S4" s="248"/>
      <c r="T4" s="248"/>
      <c r="U4" s="99"/>
      <c r="V4" s="101"/>
      <c r="W4" s="106">
        <v>45658</v>
      </c>
      <c r="X4" s="106">
        <v>45777</v>
      </c>
      <c r="Y4" s="106">
        <v>45900</v>
      </c>
      <c r="Z4" s="106">
        <v>45658</v>
      </c>
      <c r="AA4" s="106">
        <v>45777</v>
      </c>
      <c r="AB4" s="107">
        <v>45900</v>
      </c>
      <c r="AC4" s="102"/>
      <c r="AD4" s="103"/>
      <c r="AE4" s="101"/>
      <c r="AF4" s="104"/>
      <c r="AG4" s="101"/>
      <c r="AH4" s="108"/>
      <c r="AI4" s="109"/>
      <c r="AJ4" s="110"/>
      <c r="AK4" s="101"/>
      <c r="AL4" s="101"/>
      <c r="AM4" s="101"/>
      <c r="AN4" s="103"/>
      <c r="AO4" s="105"/>
      <c r="AP4" s="98"/>
      <c r="AQ4" s="101"/>
      <c r="AR4" s="101"/>
      <c r="AS4" s="101"/>
    </row>
    <row r="5" spans="1:45" s="51" customFormat="1" ht="36.75" customHeight="1" x14ac:dyDescent="0.3">
      <c r="A5" s="270"/>
      <c r="B5" s="270"/>
      <c r="C5" s="266"/>
      <c r="D5" s="266"/>
      <c r="E5" s="266"/>
      <c r="F5" s="266"/>
      <c r="G5" s="266"/>
      <c r="H5" s="266"/>
      <c r="I5" s="50" t="s">
        <v>106</v>
      </c>
      <c r="J5" s="50" t="s">
        <v>107</v>
      </c>
      <c r="K5" s="266"/>
      <c r="L5" s="266"/>
      <c r="M5" s="266"/>
      <c r="N5" s="266"/>
      <c r="O5" s="266"/>
      <c r="P5" s="273"/>
      <c r="Q5" s="249"/>
      <c r="R5" s="249"/>
      <c r="S5" s="249"/>
      <c r="T5" s="249"/>
      <c r="U5" s="99"/>
      <c r="V5" s="101"/>
      <c r="W5" s="106">
        <v>45777</v>
      </c>
      <c r="X5" s="106">
        <v>45900</v>
      </c>
      <c r="Y5" s="106">
        <v>46022</v>
      </c>
      <c r="Z5" s="106">
        <v>45777</v>
      </c>
      <c r="AA5" s="106">
        <v>45900</v>
      </c>
      <c r="AB5" s="107">
        <v>46022</v>
      </c>
      <c r="AC5" s="111"/>
      <c r="AD5" s="112">
        <v>45777</v>
      </c>
      <c r="AE5" s="106">
        <v>45900</v>
      </c>
      <c r="AF5" s="107">
        <v>46022</v>
      </c>
      <c r="AG5" s="106"/>
      <c r="AH5" s="106">
        <v>45777</v>
      </c>
      <c r="AI5" s="106">
        <v>45900</v>
      </c>
      <c r="AJ5" s="113">
        <v>46022</v>
      </c>
      <c r="AK5" s="114">
        <v>45777</v>
      </c>
      <c r="AL5" s="106">
        <v>45900</v>
      </c>
      <c r="AM5" s="115">
        <v>46022</v>
      </c>
      <c r="AN5" s="116"/>
      <c r="AO5" s="117"/>
      <c r="AP5" s="98"/>
      <c r="AQ5" s="233" t="s">
        <v>108</v>
      </c>
      <c r="AR5" s="234"/>
      <c r="AS5" s="235"/>
    </row>
    <row r="6" spans="1:45" s="51" customFormat="1" ht="73.5" customHeight="1" x14ac:dyDescent="0.3">
      <c r="A6" s="139">
        <v>1</v>
      </c>
      <c r="B6" s="53" t="s">
        <v>49</v>
      </c>
      <c r="C6" s="52" t="s">
        <v>109</v>
      </c>
      <c r="D6" s="62" t="s">
        <v>110</v>
      </c>
      <c r="E6" s="62" t="s">
        <v>111</v>
      </c>
      <c r="F6" s="56" t="s">
        <v>57</v>
      </c>
      <c r="G6" s="56"/>
      <c r="H6" s="56"/>
      <c r="I6" s="57"/>
      <c r="J6" s="57"/>
      <c r="K6" s="52" t="s">
        <v>112</v>
      </c>
      <c r="L6" s="59" t="s">
        <v>113</v>
      </c>
      <c r="M6" s="59" t="s">
        <v>114</v>
      </c>
      <c r="N6" s="52" t="s">
        <v>81</v>
      </c>
      <c r="O6" s="61">
        <v>45989</v>
      </c>
      <c r="P6" s="60" t="s">
        <v>72</v>
      </c>
      <c r="Q6" s="58"/>
      <c r="R6" s="140" t="s">
        <v>115</v>
      </c>
      <c r="S6" s="58"/>
      <c r="T6" s="177" t="s">
        <v>116</v>
      </c>
      <c r="U6" s="99"/>
      <c r="V6" s="101"/>
      <c r="W6" s="118" t="str">
        <f>IF(AND($O6&gt;W$4,$O6&lt;W$5),IF($O6-$V$2&gt;30,"amarillo",IF(AND($O6-$V$2&lt;=30,$O6-$V$2&gt;0),"naranja","rojo")),"NA")</f>
        <v>NA</v>
      </c>
      <c r="X6" s="118" t="str">
        <f t="shared" ref="X6:Y21" si="0">IF(AND($O6&gt;X$4,$O6&lt;X$5),IF($O6-$V$2&gt;30,"amarillo",IF(AND($O6-$V$2&lt;=30,$O6-$V$2&gt;0),"naranja","rojo")),"NA")</f>
        <v>NA</v>
      </c>
      <c r="Y6" s="118" t="str">
        <f t="shared" ca="1" si="0"/>
        <v>rojo</v>
      </c>
      <c r="Z6" s="119" t="str">
        <f>IF(ISBLANK(R6),"Sin Diligenciar",IF(ISBLANK(AD6),"Calificar","Verificado"))</f>
        <v>Verificado</v>
      </c>
      <c r="AA6" s="119" t="str">
        <f t="shared" ref="AA6:AB6" si="1">IF(ISBLANK(S6),"Sin Diligenciar",IF(ISBLANK(AE6),"Calificar","Verificado"))</f>
        <v>Sin Diligenciar</v>
      </c>
      <c r="AB6" s="119" t="str">
        <f t="shared" si="1"/>
        <v>Calificar</v>
      </c>
      <c r="AC6" s="121" t="str">
        <f>IF(OR(Z6="Calificar",AA6="Calificar",AB6="Calificar"),"Calificar","Sin Diligenciar")</f>
        <v>Calificar</v>
      </c>
      <c r="AD6" s="122">
        <v>5</v>
      </c>
      <c r="AE6" s="119"/>
      <c r="AF6" s="120"/>
      <c r="AG6" s="119"/>
      <c r="AH6" s="116" t="str">
        <f>IF(ISBLANK(AD6),"verde",IF(Z6="Calificar",IF(AD6=0,"rojo",IF(AND(AD6&gt;0,AD6&lt;=3),"amarillo","verde")),"verde"))</f>
        <v>verde</v>
      </c>
      <c r="AI6" s="116" t="str">
        <f t="shared" ref="AI6:AJ6" si="2">IF(ISBLANK(AE6),"verde",IF(AA6="Calificar",IF(AE6=0,"rojo",IF(AND(AE6&gt;0,AE6&lt;=3),"amarillo","verde")),"verde"))</f>
        <v>verde</v>
      </c>
      <c r="AJ6" s="116" t="str">
        <f t="shared" si="2"/>
        <v>verde</v>
      </c>
      <c r="AK6" s="98" t="str">
        <f t="shared" ref="AK6:AM21" si="3">IF(AND(W6="amarillo",Z6="Sin Diligenciar"),"verde",IF(AND(W6="naranja",Z6="Sin Diligenciar"),"naranja",IF(AND(W6="rojo",Z6="Sin Diligenciar"),"rojo",AH6)))</f>
        <v>verde</v>
      </c>
      <c r="AL6" s="98" t="str">
        <f t="shared" si="3"/>
        <v>verde</v>
      </c>
      <c r="AM6" s="98" t="str">
        <f t="shared" ca="1" si="3"/>
        <v>verde</v>
      </c>
      <c r="AN6" s="118" t="str">
        <f ca="1">IF(OR(AK6="rojo",AL6="rojo",AM6="rojo"),"rojo",IF(OR(AK6="naranja",AL6="naranja",AM6="naranja"),"naranja",IF(OR(AK6="amarillo",AL6="amarillo",AM6="amarillo"),"amarillo","verde")))</f>
        <v>verde</v>
      </c>
      <c r="AO6" s="117">
        <f t="shared" ref="AO6:AO40" ca="1" si="4">IF(OR(AL6="rojo",AM6="rojo",AN6="rojo"),1,IF(OR(AL6="naranja",AM6="naranja",AN6="naranja"),2,IF(OR(AL6="amarillo",AM6="amarillo",AN6="amarillo"),3,4)))</f>
        <v>4</v>
      </c>
      <c r="AP6" s="98"/>
      <c r="AQ6" s="123" t="s">
        <v>117</v>
      </c>
      <c r="AR6" s="124">
        <v>4</v>
      </c>
      <c r="AS6" s="125" t="s">
        <v>118</v>
      </c>
    </row>
    <row r="7" spans="1:45" s="51" customFormat="1" ht="84" customHeight="1" x14ac:dyDescent="0.3">
      <c r="A7" s="139">
        <v>2</v>
      </c>
      <c r="B7" s="53" t="s">
        <v>119</v>
      </c>
      <c r="C7" s="52" t="s">
        <v>109</v>
      </c>
      <c r="D7" s="62" t="s">
        <v>110</v>
      </c>
      <c r="E7" s="62" t="s">
        <v>111</v>
      </c>
      <c r="F7" s="56" t="s">
        <v>57</v>
      </c>
      <c r="G7" s="56"/>
      <c r="H7" s="56"/>
      <c r="I7" s="57"/>
      <c r="J7" s="57"/>
      <c r="K7" s="52" t="s">
        <v>112</v>
      </c>
      <c r="L7" s="59" t="s">
        <v>120</v>
      </c>
      <c r="M7" s="59" t="s">
        <v>121</v>
      </c>
      <c r="N7" s="67" t="s">
        <v>81</v>
      </c>
      <c r="O7" s="61">
        <v>45989</v>
      </c>
      <c r="P7" s="60" t="s">
        <v>72</v>
      </c>
      <c r="Q7" s="58"/>
      <c r="R7" s="141" t="s">
        <v>122</v>
      </c>
      <c r="S7" s="58"/>
      <c r="T7" s="177" t="s">
        <v>123</v>
      </c>
      <c r="U7" s="99"/>
      <c r="V7" s="101"/>
      <c r="W7" s="118" t="str">
        <f t="shared" ref="W7:Y40" si="5">IF(AND($O7&gt;W$4,$O7&lt;W$5),IF($O7-$V$2&gt;30,"amarillo",IF(AND($O7-$V$2&lt;=30,$O7-$V$2&gt;0),"naranja","rojo")),"NA")</f>
        <v>NA</v>
      </c>
      <c r="X7" s="118" t="str">
        <f t="shared" si="0"/>
        <v>NA</v>
      </c>
      <c r="Y7" s="118" t="str">
        <f t="shared" ca="1" si="0"/>
        <v>rojo</v>
      </c>
      <c r="Z7" s="119" t="str">
        <f t="shared" ref="Z7:Z40" si="6">IF(ISBLANK(R7),"Sin Diligenciar",IF(ISBLANK(AD7),"Calificar","Verificado"))</f>
        <v>Verificado</v>
      </c>
      <c r="AA7" s="119" t="str">
        <f t="shared" ref="AA7:AA40" si="7">IF(ISBLANK(S7),"Sin Diligenciar",IF(ISBLANK(AE7),"Calificar","Verificado"))</f>
        <v>Sin Diligenciar</v>
      </c>
      <c r="AB7" s="119" t="str">
        <f t="shared" ref="AB7:AB40" si="8">IF(ISBLANK(T7),"Sin Diligenciar",IF(ISBLANK(AF7),"Calificar","Verificado"))</f>
        <v>Calificar</v>
      </c>
      <c r="AC7" s="121" t="str">
        <f t="shared" ref="AC7:AC40" si="9">IF(OR(Z7="Calificar",AA7="Calificar",AB7="Calificar"),"Calificar","Sin Diligenciar")</f>
        <v>Calificar</v>
      </c>
      <c r="AD7" s="122">
        <v>3</v>
      </c>
      <c r="AE7" s="119"/>
      <c r="AF7" s="120"/>
      <c r="AG7" s="119"/>
      <c r="AH7" s="116" t="str">
        <f t="shared" ref="AH7:AH40" si="10">IF(ISBLANK(AD7),"verde",IF(Z7="Calificar",IF(AD7=0,"rojo",IF(AND(AD7&gt;0,AD7&lt;=3),"amarillo","verde")),"verde"))</f>
        <v>verde</v>
      </c>
      <c r="AI7" s="116" t="str">
        <f t="shared" ref="AI7:AI40" si="11">IF(ISBLANK(AE7),"verde",IF(AA7="Calificar",IF(AE7=0,"rojo",IF(AND(AE7&gt;0,AE7&lt;=3),"amarillo","verde")),"verde"))</f>
        <v>verde</v>
      </c>
      <c r="AJ7" s="116" t="str">
        <f t="shared" ref="AJ7:AJ40" si="12">IF(ISBLANK(AF7),"verde",IF(AB7="Calificar",IF(AF7=0,"rojo",IF(AND(AF7&gt;0,AF7&lt;=3),"amarillo","verde")),"verde"))</f>
        <v>verde</v>
      </c>
      <c r="AK7" s="98" t="str">
        <f t="shared" si="3"/>
        <v>verde</v>
      </c>
      <c r="AL7" s="98" t="str">
        <f t="shared" si="3"/>
        <v>verde</v>
      </c>
      <c r="AM7" s="98" t="str">
        <f t="shared" ca="1" si="3"/>
        <v>verde</v>
      </c>
      <c r="AN7" s="118" t="str">
        <f t="shared" ref="AN7:AN40" ca="1" si="13">IF(OR(AK7="rojo",AL7="rojo",AM7="rojo"),"rojo",IF(OR(AK7="naranja",AL7="naranja",AM7="naranja"),"naranja",IF(OR(AK7="amarillo",AL7="amarillo",AM7="amarillo"),"amarillo","verde")))</f>
        <v>verde</v>
      </c>
      <c r="AO7" s="117">
        <f t="shared" ca="1" si="4"/>
        <v>4</v>
      </c>
      <c r="AP7" s="98"/>
      <c r="AQ7" s="123" t="s">
        <v>124</v>
      </c>
      <c r="AR7" s="124">
        <v>3</v>
      </c>
      <c r="AS7" s="125" t="s">
        <v>125</v>
      </c>
    </row>
    <row r="8" spans="1:45" s="51" customFormat="1" ht="130.5" customHeight="1" x14ac:dyDescent="0.3">
      <c r="A8" s="139">
        <v>3</v>
      </c>
      <c r="B8" s="53" t="s">
        <v>126</v>
      </c>
      <c r="C8" s="52" t="s">
        <v>109</v>
      </c>
      <c r="D8" s="62" t="s">
        <v>110</v>
      </c>
      <c r="E8" s="62" t="s">
        <v>111</v>
      </c>
      <c r="F8" s="56"/>
      <c r="G8" s="56" t="s">
        <v>57</v>
      </c>
      <c r="H8" s="56"/>
      <c r="I8" s="57"/>
      <c r="J8" s="57"/>
      <c r="K8" s="52" t="s">
        <v>112</v>
      </c>
      <c r="L8" s="59" t="s">
        <v>127</v>
      </c>
      <c r="M8" s="59" t="s">
        <v>128</v>
      </c>
      <c r="N8" s="67" t="s">
        <v>61</v>
      </c>
      <c r="O8" s="61">
        <v>45989</v>
      </c>
      <c r="P8" s="60" t="s">
        <v>72</v>
      </c>
      <c r="Q8" s="88"/>
      <c r="R8" s="62" t="s">
        <v>129</v>
      </c>
      <c r="S8" s="86"/>
      <c r="T8" s="183"/>
      <c r="U8" s="99"/>
      <c r="V8" s="101"/>
      <c r="W8" s="118" t="str">
        <f t="shared" si="5"/>
        <v>NA</v>
      </c>
      <c r="X8" s="118" t="str">
        <f t="shared" si="0"/>
        <v>NA</v>
      </c>
      <c r="Y8" s="118" t="str">
        <f t="shared" ca="1" si="0"/>
        <v>rojo</v>
      </c>
      <c r="Z8" s="119" t="str">
        <f t="shared" si="6"/>
        <v>Verificado</v>
      </c>
      <c r="AA8" s="119" t="str">
        <f t="shared" si="7"/>
        <v>Sin Diligenciar</v>
      </c>
      <c r="AB8" s="119" t="str">
        <f t="shared" si="8"/>
        <v>Sin Diligenciar</v>
      </c>
      <c r="AC8" s="121" t="str">
        <f t="shared" si="9"/>
        <v>Sin Diligenciar</v>
      </c>
      <c r="AD8" s="122">
        <v>5</v>
      </c>
      <c r="AE8" s="119"/>
      <c r="AF8" s="120"/>
      <c r="AG8" s="119"/>
      <c r="AH8" s="116" t="str">
        <f t="shared" si="10"/>
        <v>verde</v>
      </c>
      <c r="AI8" s="116" t="str">
        <f t="shared" si="11"/>
        <v>verde</v>
      </c>
      <c r="AJ8" s="116" t="str">
        <f t="shared" si="12"/>
        <v>verde</v>
      </c>
      <c r="AK8" s="98" t="str">
        <f t="shared" si="3"/>
        <v>verde</v>
      </c>
      <c r="AL8" s="98" t="str">
        <f t="shared" si="3"/>
        <v>verde</v>
      </c>
      <c r="AM8" s="98" t="str">
        <f t="shared" ca="1" si="3"/>
        <v>rojo</v>
      </c>
      <c r="AN8" s="118" t="str">
        <f t="shared" ca="1" si="13"/>
        <v>rojo</v>
      </c>
      <c r="AO8" s="117">
        <f t="shared" ca="1" si="4"/>
        <v>1</v>
      </c>
      <c r="AP8" s="98"/>
      <c r="AQ8" s="126" t="s">
        <v>130</v>
      </c>
      <c r="AR8" s="124">
        <v>2</v>
      </c>
      <c r="AS8" s="127" t="s">
        <v>131</v>
      </c>
    </row>
    <row r="9" spans="1:45" s="51" customFormat="1" ht="90" customHeight="1" x14ac:dyDescent="0.3">
      <c r="A9" s="139">
        <v>4</v>
      </c>
      <c r="B9" s="53" t="s">
        <v>132</v>
      </c>
      <c r="C9" s="52" t="s">
        <v>109</v>
      </c>
      <c r="D9" s="62" t="s">
        <v>110</v>
      </c>
      <c r="E9" s="62" t="s">
        <v>111</v>
      </c>
      <c r="F9" s="56"/>
      <c r="G9" s="56" t="s">
        <v>57</v>
      </c>
      <c r="H9" s="56"/>
      <c r="I9" s="57"/>
      <c r="J9" s="57"/>
      <c r="K9" s="52" t="s">
        <v>133</v>
      </c>
      <c r="L9" s="59" t="s">
        <v>134</v>
      </c>
      <c r="M9" s="59" t="s">
        <v>135</v>
      </c>
      <c r="N9" s="67" t="s">
        <v>61</v>
      </c>
      <c r="O9" s="61">
        <v>45989</v>
      </c>
      <c r="P9" s="60" t="s">
        <v>72</v>
      </c>
      <c r="Q9" s="89"/>
      <c r="R9" s="62" t="s">
        <v>136</v>
      </c>
      <c r="S9" s="181"/>
      <c r="T9" s="87"/>
      <c r="U9" s="99"/>
      <c r="V9" s="101"/>
      <c r="W9" s="118" t="str">
        <f t="shared" si="5"/>
        <v>NA</v>
      </c>
      <c r="X9" s="118" t="str">
        <f t="shared" si="0"/>
        <v>NA</v>
      </c>
      <c r="Y9" s="118" t="str">
        <f t="shared" ca="1" si="0"/>
        <v>rojo</v>
      </c>
      <c r="Z9" s="119" t="str">
        <f t="shared" si="6"/>
        <v>Verificado</v>
      </c>
      <c r="AA9" s="119" t="str">
        <f t="shared" si="7"/>
        <v>Sin Diligenciar</v>
      </c>
      <c r="AB9" s="119" t="str">
        <f t="shared" si="8"/>
        <v>Sin Diligenciar</v>
      </c>
      <c r="AC9" s="121" t="str">
        <f t="shared" si="9"/>
        <v>Sin Diligenciar</v>
      </c>
      <c r="AD9" s="122">
        <v>5</v>
      </c>
      <c r="AE9" s="119"/>
      <c r="AF9" s="120"/>
      <c r="AG9" s="119"/>
      <c r="AH9" s="116" t="str">
        <f t="shared" si="10"/>
        <v>verde</v>
      </c>
      <c r="AI9" s="116" t="str">
        <f t="shared" si="11"/>
        <v>verde</v>
      </c>
      <c r="AJ9" s="116" t="str">
        <f t="shared" si="12"/>
        <v>verde</v>
      </c>
      <c r="AK9" s="98" t="str">
        <f t="shared" si="3"/>
        <v>verde</v>
      </c>
      <c r="AL9" s="98" t="str">
        <f t="shared" si="3"/>
        <v>verde</v>
      </c>
      <c r="AM9" s="98" t="str">
        <f t="shared" ca="1" si="3"/>
        <v>rojo</v>
      </c>
      <c r="AN9" s="118" t="str">
        <f t="shared" ca="1" si="13"/>
        <v>rojo</v>
      </c>
      <c r="AO9" s="117">
        <f t="shared" ca="1" si="4"/>
        <v>1</v>
      </c>
      <c r="AP9" s="98"/>
      <c r="AQ9" s="126" t="s">
        <v>137</v>
      </c>
      <c r="AR9" s="124">
        <v>1</v>
      </c>
      <c r="AS9" s="127" t="s">
        <v>138</v>
      </c>
    </row>
    <row r="10" spans="1:45" s="51" customFormat="1" ht="91.5" customHeight="1" x14ac:dyDescent="0.3">
      <c r="A10" s="139">
        <v>5</v>
      </c>
      <c r="B10" s="53" t="s">
        <v>139</v>
      </c>
      <c r="C10" s="52" t="s">
        <v>109</v>
      </c>
      <c r="D10" s="62" t="s">
        <v>110</v>
      </c>
      <c r="E10" s="62" t="s">
        <v>111</v>
      </c>
      <c r="F10" s="56"/>
      <c r="G10" s="56" t="s">
        <v>57</v>
      </c>
      <c r="H10" s="56"/>
      <c r="I10" s="57"/>
      <c r="J10" s="57"/>
      <c r="K10" s="52" t="s">
        <v>133</v>
      </c>
      <c r="L10" s="59" t="s">
        <v>140</v>
      </c>
      <c r="M10" s="59" t="s">
        <v>141</v>
      </c>
      <c r="N10" s="67" t="s">
        <v>61</v>
      </c>
      <c r="O10" s="61">
        <v>45989</v>
      </c>
      <c r="P10" s="60" t="s">
        <v>72</v>
      </c>
      <c r="Q10" s="90"/>
      <c r="R10" s="62" t="s">
        <v>142</v>
      </c>
      <c r="S10" s="181"/>
      <c r="T10" s="87"/>
      <c r="U10" s="99"/>
      <c r="V10" s="101"/>
      <c r="W10" s="118" t="str">
        <f t="shared" si="5"/>
        <v>NA</v>
      </c>
      <c r="X10" s="118" t="str">
        <f t="shared" si="0"/>
        <v>NA</v>
      </c>
      <c r="Y10" s="118" t="str">
        <f t="shared" ca="1" si="0"/>
        <v>rojo</v>
      </c>
      <c r="Z10" s="119" t="str">
        <f t="shared" si="6"/>
        <v>Verificado</v>
      </c>
      <c r="AA10" s="119" t="str">
        <f t="shared" si="7"/>
        <v>Sin Diligenciar</v>
      </c>
      <c r="AB10" s="119" t="str">
        <f t="shared" si="8"/>
        <v>Sin Diligenciar</v>
      </c>
      <c r="AC10" s="121" t="str">
        <f t="shared" si="9"/>
        <v>Sin Diligenciar</v>
      </c>
      <c r="AD10" s="122">
        <v>5</v>
      </c>
      <c r="AE10" s="119"/>
      <c r="AF10" s="120"/>
      <c r="AG10" s="119"/>
      <c r="AH10" s="116" t="str">
        <f t="shared" si="10"/>
        <v>verde</v>
      </c>
      <c r="AI10" s="116" t="str">
        <f t="shared" si="11"/>
        <v>verde</v>
      </c>
      <c r="AJ10" s="116" t="str">
        <f t="shared" si="12"/>
        <v>verde</v>
      </c>
      <c r="AK10" s="98" t="str">
        <f t="shared" si="3"/>
        <v>verde</v>
      </c>
      <c r="AL10" s="98" t="str">
        <f t="shared" si="3"/>
        <v>verde</v>
      </c>
      <c r="AM10" s="98" t="str">
        <f t="shared" ca="1" si="3"/>
        <v>rojo</v>
      </c>
      <c r="AN10" s="118" t="str">
        <f t="shared" ca="1" si="13"/>
        <v>rojo</v>
      </c>
      <c r="AO10" s="117">
        <f t="shared" ca="1" si="4"/>
        <v>1</v>
      </c>
      <c r="AP10" s="98"/>
      <c r="AQ10" s="128"/>
      <c r="AR10" s="129"/>
      <c r="AS10" s="130"/>
    </row>
    <row r="11" spans="1:45" s="51" customFormat="1" ht="72" customHeight="1" x14ac:dyDescent="0.3">
      <c r="A11" s="139">
        <v>6</v>
      </c>
      <c r="B11" s="53" t="s">
        <v>143</v>
      </c>
      <c r="C11" s="52" t="s">
        <v>144</v>
      </c>
      <c r="D11" s="62" t="s">
        <v>110</v>
      </c>
      <c r="E11" s="62" t="s">
        <v>111</v>
      </c>
      <c r="F11" s="56"/>
      <c r="G11" s="56"/>
      <c r="H11" s="56"/>
      <c r="I11" s="57"/>
      <c r="J11" s="57" t="s">
        <v>57</v>
      </c>
      <c r="K11" s="52" t="s">
        <v>112</v>
      </c>
      <c r="L11" s="59" t="s">
        <v>145</v>
      </c>
      <c r="M11" s="59" t="s">
        <v>146</v>
      </c>
      <c r="N11" s="67" t="s">
        <v>147</v>
      </c>
      <c r="O11" s="61">
        <v>45900</v>
      </c>
      <c r="P11" s="60" t="s">
        <v>148</v>
      </c>
      <c r="Q11" s="90"/>
      <c r="R11" s="62" t="s">
        <v>122</v>
      </c>
      <c r="S11" s="182" t="s">
        <v>149</v>
      </c>
      <c r="T11" s="85"/>
      <c r="U11" s="99"/>
      <c r="V11" s="101"/>
      <c r="W11" s="118" t="str">
        <f t="shared" si="5"/>
        <v>NA</v>
      </c>
      <c r="X11" s="118" t="str">
        <f t="shared" si="0"/>
        <v>NA</v>
      </c>
      <c r="Y11" s="118" t="str">
        <f t="shared" si="0"/>
        <v>NA</v>
      </c>
      <c r="Z11" s="119" t="str">
        <f t="shared" si="6"/>
        <v>Verificado</v>
      </c>
      <c r="AA11" s="119" t="str">
        <f t="shared" si="7"/>
        <v>Verificado</v>
      </c>
      <c r="AB11" s="119" t="str">
        <f>IF(ISBLANK(T12),"Sin Diligenciar",IF(ISBLANK(AF11),"Calificar","Verificado"))</f>
        <v>Calificar</v>
      </c>
      <c r="AC11" s="121" t="str">
        <f t="shared" si="9"/>
        <v>Calificar</v>
      </c>
      <c r="AD11" s="122">
        <v>5</v>
      </c>
      <c r="AE11" s="119">
        <v>5</v>
      </c>
      <c r="AF11" s="120"/>
      <c r="AG11" s="119"/>
      <c r="AH11" s="116" t="str">
        <f t="shared" si="10"/>
        <v>verde</v>
      </c>
      <c r="AI11" s="116" t="str">
        <f t="shared" si="11"/>
        <v>verde</v>
      </c>
      <c r="AJ11" s="116" t="str">
        <f t="shared" si="12"/>
        <v>verde</v>
      </c>
      <c r="AK11" s="98" t="str">
        <f t="shared" si="3"/>
        <v>verde</v>
      </c>
      <c r="AL11" s="98" t="str">
        <f t="shared" si="3"/>
        <v>verde</v>
      </c>
      <c r="AM11" s="98" t="str">
        <f t="shared" si="3"/>
        <v>verde</v>
      </c>
      <c r="AN11" s="118" t="str">
        <f t="shared" si="13"/>
        <v>verde</v>
      </c>
      <c r="AO11" s="117">
        <f t="shared" si="4"/>
        <v>4</v>
      </c>
      <c r="AP11" s="98"/>
      <c r="AQ11" s="128"/>
      <c r="AR11" s="129"/>
      <c r="AS11" s="130"/>
    </row>
    <row r="12" spans="1:45" s="51" customFormat="1" ht="78" customHeight="1" x14ac:dyDescent="0.3">
      <c r="A12" s="139">
        <v>7</v>
      </c>
      <c r="B12" s="53" t="s">
        <v>150</v>
      </c>
      <c r="C12" s="52" t="s">
        <v>109</v>
      </c>
      <c r="D12" s="62" t="s">
        <v>151</v>
      </c>
      <c r="E12" s="62" t="s">
        <v>111</v>
      </c>
      <c r="F12" s="56"/>
      <c r="G12" s="56" t="s">
        <v>57</v>
      </c>
      <c r="H12" s="56"/>
      <c r="I12" s="57"/>
      <c r="J12" s="57"/>
      <c r="K12" s="52" t="s">
        <v>112</v>
      </c>
      <c r="L12" s="59" t="s">
        <v>152</v>
      </c>
      <c r="M12" s="59" t="s">
        <v>153</v>
      </c>
      <c r="N12" s="67" t="s">
        <v>81</v>
      </c>
      <c r="O12" s="61">
        <v>45989</v>
      </c>
      <c r="P12" s="60" t="s">
        <v>72</v>
      </c>
      <c r="Q12" s="90"/>
      <c r="R12" s="62" t="s">
        <v>122</v>
      </c>
      <c r="S12" s="181"/>
      <c r="T12" s="180" t="s">
        <v>154</v>
      </c>
      <c r="U12" s="99"/>
      <c r="V12" s="101"/>
      <c r="W12" s="118" t="str">
        <f t="shared" si="5"/>
        <v>NA</v>
      </c>
      <c r="X12" s="118" t="str">
        <f t="shared" si="0"/>
        <v>NA</v>
      </c>
      <c r="Y12" s="118" t="str">
        <f t="shared" ca="1" si="0"/>
        <v>rojo</v>
      </c>
      <c r="Z12" s="119" t="str">
        <f t="shared" si="6"/>
        <v>Verificado</v>
      </c>
      <c r="AA12" s="119" t="str">
        <f t="shared" si="7"/>
        <v>Sin Diligenciar</v>
      </c>
      <c r="AB12" s="119" t="str">
        <f>IF(ISBLANK(#REF!),"Sin Diligenciar",IF(ISBLANK(AF12),"Calificar","Verificado"))</f>
        <v>Calificar</v>
      </c>
      <c r="AC12" s="121" t="str">
        <f t="shared" si="9"/>
        <v>Calificar</v>
      </c>
      <c r="AD12" s="122">
        <v>3</v>
      </c>
      <c r="AE12" s="119"/>
      <c r="AF12" s="120"/>
      <c r="AG12" s="119"/>
      <c r="AH12" s="116" t="str">
        <f t="shared" si="10"/>
        <v>verde</v>
      </c>
      <c r="AI12" s="116" t="str">
        <f t="shared" si="11"/>
        <v>verde</v>
      </c>
      <c r="AJ12" s="116" t="str">
        <f t="shared" si="12"/>
        <v>verde</v>
      </c>
      <c r="AK12" s="98" t="str">
        <f t="shared" si="3"/>
        <v>verde</v>
      </c>
      <c r="AL12" s="98" t="str">
        <f t="shared" si="3"/>
        <v>verde</v>
      </c>
      <c r="AM12" s="98" t="str">
        <f t="shared" ca="1" si="3"/>
        <v>verde</v>
      </c>
      <c r="AN12" s="118" t="str">
        <f t="shared" ca="1" si="13"/>
        <v>verde</v>
      </c>
      <c r="AO12" s="117">
        <f t="shared" ca="1" si="4"/>
        <v>4</v>
      </c>
      <c r="AP12" s="98"/>
      <c r="AQ12" s="98"/>
      <c r="AR12" s="98"/>
      <c r="AS12" s="98"/>
    </row>
    <row r="13" spans="1:45" s="51" customFormat="1" ht="144" customHeight="1" x14ac:dyDescent="0.3">
      <c r="A13" s="139">
        <v>8</v>
      </c>
      <c r="B13" s="53" t="s">
        <v>155</v>
      </c>
      <c r="C13" s="52" t="s">
        <v>109</v>
      </c>
      <c r="D13" s="62" t="s">
        <v>156</v>
      </c>
      <c r="E13" s="62" t="s">
        <v>111</v>
      </c>
      <c r="F13" s="56"/>
      <c r="G13" s="56" t="s">
        <v>57</v>
      </c>
      <c r="H13" s="56"/>
      <c r="I13" s="57"/>
      <c r="J13" s="57"/>
      <c r="K13" s="52" t="s">
        <v>112</v>
      </c>
      <c r="L13" s="59" t="s">
        <v>157</v>
      </c>
      <c r="M13" s="59" t="s">
        <v>158</v>
      </c>
      <c r="N13" s="67" t="s">
        <v>61</v>
      </c>
      <c r="O13" s="61">
        <v>45688</v>
      </c>
      <c r="P13" s="60" t="s">
        <v>72</v>
      </c>
      <c r="Q13" s="90"/>
      <c r="R13" s="62" t="s">
        <v>159</v>
      </c>
      <c r="S13" s="86"/>
      <c r="T13" s="58"/>
      <c r="U13" s="99"/>
      <c r="V13" s="101"/>
      <c r="W13" s="118" t="str">
        <f t="shared" ca="1" si="5"/>
        <v>rojo</v>
      </c>
      <c r="X13" s="118" t="str">
        <f t="shared" si="0"/>
        <v>NA</v>
      </c>
      <c r="Y13" s="118" t="str">
        <f t="shared" si="0"/>
        <v>NA</v>
      </c>
      <c r="Z13" s="119" t="str">
        <f t="shared" si="6"/>
        <v>Verificado</v>
      </c>
      <c r="AA13" s="119" t="str">
        <f t="shared" si="7"/>
        <v>Sin Diligenciar</v>
      </c>
      <c r="AB13" s="119" t="str">
        <f t="shared" si="8"/>
        <v>Sin Diligenciar</v>
      </c>
      <c r="AC13" s="121" t="str">
        <f t="shared" si="9"/>
        <v>Sin Diligenciar</v>
      </c>
      <c r="AD13" s="122">
        <v>5</v>
      </c>
      <c r="AE13" s="119"/>
      <c r="AF13" s="120"/>
      <c r="AG13" s="119"/>
      <c r="AH13" s="116" t="str">
        <f t="shared" si="10"/>
        <v>verde</v>
      </c>
      <c r="AI13" s="116" t="str">
        <f t="shared" si="11"/>
        <v>verde</v>
      </c>
      <c r="AJ13" s="116" t="str">
        <f t="shared" si="12"/>
        <v>verde</v>
      </c>
      <c r="AK13" s="98" t="str">
        <f t="shared" ca="1" si="3"/>
        <v>verde</v>
      </c>
      <c r="AL13" s="98" t="str">
        <f t="shared" si="3"/>
        <v>verde</v>
      </c>
      <c r="AM13" s="98" t="str">
        <f t="shared" si="3"/>
        <v>verde</v>
      </c>
      <c r="AN13" s="118" t="str">
        <f t="shared" ca="1" si="13"/>
        <v>verde</v>
      </c>
      <c r="AO13" s="117">
        <f t="shared" ca="1" si="4"/>
        <v>4</v>
      </c>
      <c r="AP13" s="98"/>
      <c r="AQ13" s="98"/>
      <c r="AR13" s="98"/>
      <c r="AS13" s="98"/>
    </row>
    <row r="14" spans="1:45" s="51" customFormat="1" ht="158.25" customHeight="1" x14ac:dyDescent="0.3">
      <c r="A14" s="139">
        <v>9</v>
      </c>
      <c r="B14" s="53" t="s">
        <v>160</v>
      </c>
      <c r="C14" s="52" t="s">
        <v>109</v>
      </c>
      <c r="D14" s="62" t="s">
        <v>110</v>
      </c>
      <c r="E14" s="62" t="s">
        <v>111</v>
      </c>
      <c r="F14" s="56"/>
      <c r="G14" s="56" t="s">
        <v>57</v>
      </c>
      <c r="H14" s="56"/>
      <c r="I14" s="57"/>
      <c r="J14" s="57"/>
      <c r="K14" s="52" t="s">
        <v>112</v>
      </c>
      <c r="L14" s="59" t="s">
        <v>161</v>
      </c>
      <c r="M14" s="59" t="s">
        <v>162</v>
      </c>
      <c r="N14" s="67" t="s">
        <v>147</v>
      </c>
      <c r="O14" s="61">
        <v>45747</v>
      </c>
      <c r="P14" s="60" t="s">
        <v>72</v>
      </c>
      <c r="Q14" s="90"/>
      <c r="R14" s="140" t="s">
        <v>163</v>
      </c>
      <c r="S14" s="86"/>
      <c r="T14" s="58"/>
      <c r="U14" s="99"/>
      <c r="V14" s="101"/>
      <c r="W14" s="118" t="str">
        <f t="shared" ca="1" si="5"/>
        <v>rojo</v>
      </c>
      <c r="X14" s="118" t="str">
        <f t="shared" si="0"/>
        <v>NA</v>
      </c>
      <c r="Y14" s="118" t="str">
        <f t="shared" si="0"/>
        <v>NA</v>
      </c>
      <c r="Z14" s="119" t="str">
        <f t="shared" si="6"/>
        <v>Verificado</v>
      </c>
      <c r="AA14" s="119" t="str">
        <f t="shared" si="7"/>
        <v>Sin Diligenciar</v>
      </c>
      <c r="AB14" s="119" t="str">
        <f t="shared" si="8"/>
        <v>Sin Diligenciar</v>
      </c>
      <c r="AC14" s="121" t="str">
        <f t="shared" si="9"/>
        <v>Sin Diligenciar</v>
      </c>
      <c r="AD14" s="122">
        <v>5</v>
      </c>
      <c r="AE14" s="119"/>
      <c r="AF14" s="120"/>
      <c r="AG14" s="119"/>
      <c r="AH14" s="116" t="str">
        <f t="shared" si="10"/>
        <v>verde</v>
      </c>
      <c r="AI14" s="116" t="str">
        <f t="shared" si="11"/>
        <v>verde</v>
      </c>
      <c r="AJ14" s="116" t="str">
        <f t="shared" si="12"/>
        <v>verde</v>
      </c>
      <c r="AK14" s="98" t="str">
        <f t="shared" ca="1" si="3"/>
        <v>verde</v>
      </c>
      <c r="AL14" s="98" t="str">
        <f t="shared" si="3"/>
        <v>verde</v>
      </c>
      <c r="AM14" s="98" t="str">
        <f t="shared" si="3"/>
        <v>verde</v>
      </c>
      <c r="AN14" s="118" t="str">
        <f t="shared" ca="1" si="13"/>
        <v>verde</v>
      </c>
      <c r="AO14" s="117">
        <f t="shared" ca="1" si="4"/>
        <v>4</v>
      </c>
      <c r="AP14" s="98"/>
      <c r="AQ14" s="98"/>
      <c r="AR14" s="98"/>
      <c r="AS14" s="98"/>
    </row>
    <row r="15" spans="1:45" s="51" customFormat="1" ht="78" customHeight="1" x14ac:dyDescent="0.3">
      <c r="A15" s="139">
        <v>10</v>
      </c>
      <c r="B15" s="53">
        <v>0</v>
      </c>
      <c r="C15" s="52" t="s">
        <v>109</v>
      </c>
      <c r="D15" s="62" t="s">
        <v>110</v>
      </c>
      <c r="E15" s="62" t="s">
        <v>111</v>
      </c>
      <c r="F15" s="56" t="s">
        <v>57</v>
      </c>
      <c r="G15" s="56"/>
      <c r="H15" s="56"/>
      <c r="I15" s="57"/>
      <c r="J15" s="57"/>
      <c r="K15" s="52" t="s">
        <v>112</v>
      </c>
      <c r="L15" s="59" t="s">
        <v>164</v>
      </c>
      <c r="M15" s="59" t="s">
        <v>165</v>
      </c>
      <c r="N15" s="67" t="s">
        <v>81</v>
      </c>
      <c r="O15" s="61">
        <v>45930</v>
      </c>
      <c r="P15" s="65" t="s">
        <v>166</v>
      </c>
      <c r="Q15" s="90"/>
      <c r="R15" s="62" t="s">
        <v>122</v>
      </c>
      <c r="S15" s="91" t="s">
        <v>167</v>
      </c>
      <c r="T15" s="82" t="s">
        <v>168</v>
      </c>
      <c r="U15" s="99"/>
      <c r="V15" s="101"/>
      <c r="W15" s="118" t="str">
        <f t="shared" si="5"/>
        <v>NA</v>
      </c>
      <c r="X15" s="118" t="str">
        <f t="shared" si="0"/>
        <v>NA</v>
      </c>
      <c r="Y15" s="118" t="str">
        <f t="shared" ca="1" si="0"/>
        <v>rojo</v>
      </c>
      <c r="Z15" s="119" t="str">
        <f t="shared" si="6"/>
        <v>Verificado</v>
      </c>
      <c r="AA15" s="119" t="str">
        <f t="shared" si="7"/>
        <v>Calificar</v>
      </c>
      <c r="AB15" s="119" t="str">
        <f t="shared" si="8"/>
        <v>Calificar</v>
      </c>
      <c r="AC15" s="121" t="str">
        <f t="shared" si="9"/>
        <v>Calificar</v>
      </c>
      <c r="AD15" s="122">
        <v>3</v>
      </c>
      <c r="AE15" s="119"/>
      <c r="AF15" s="120"/>
      <c r="AG15" s="119"/>
      <c r="AH15" s="116" t="str">
        <f t="shared" si="10"/>
        <v>verde</v>
      </c>
      <c r="AI15" s="116" t="str">
        <f t="shared" si="11"/>
        <v>verde</v>
      </c>
      <c r="AJ15" s="116" t="str">
        <f t="shared" si="12"/>
        <v>verde</v>
      </c>
      <c r="AK15" s="98" t="str">
        <f t="shared" si="3"/>
        <v>verde</v>
      </c>
      <c r="AL15" s="98" t="str">
        <f t="shared" si="3"/>
        <v>verde</v>
      </c>
      <c r="AM15" s="98" t="str">
        <f t="shared" ca="1" si="3"/>
        <v>verde</v>
      </c>
      <c r="AN15" s="118" t="str">
        <f t="shared" ca="1" si="13"/>
        <v>verde</v>
      </c>
      <c r="AO15" s="117">
        <f t="shared" ca="1" si="4"/>
        <v>4</v>
      </c>
      <c r="AP15" s="98"/>
      <c r="AQ15" s="101"/>
      <c r="AR15" s="101"/>
      <c r="AS15" s="101"/>
    </row>
    <row r="16" spans="1:45" s="79" customFormat="1" ht="57" customHeight="1" x14ac:dyDescent="0.3">
      <c r="A16" s="170">
        <v>11</v>
      </c>
      <c r="B16" s="71" t="s">
        <v>169</v>
      </c>
      <c r="C16" s="72" t="s">
        <v>75</v>
      </c>
      <c r="D16" s="73" t="s">
        <v>110</v>
      </c>
      <c r="E16" s="73" t="s">
        <v>111</v>
      </c>
      <c r="F16" s="74"/>
      <c r="G16" s="74" t="s">
        <v>57</v>
      </c>
      <c r="H16" s="74"/>
      <c r="I16" s="75"/>
      <c r="J16" s="75"/>
      <c r="K16" s="72" t="s">
        <v>133</v>
      </c>
      <c r="L16" s="76" t="s">
        <v>170</v>
      </c>
      <c r="M16" s="76" t="s">
        <v>171</v>
      </c>
      <c r="N16" s="76" t="s">
        <v>172</v>
      </c>
      <c r="O16" s="77">
        <v>45991</v>
      </c>
      <c r="P16" s="171" t="s">
        <v>173</v>
      </c>
      <c r="Q16" s="172"/>
      <c r="R16" s="73" t="s">
        <v>122</v>
      </c>
      <c r="S16" s="173"/>
      <c r="T16" s="184" t="s">
        <v>174</v>
      </c>
      <c r="U16" s="99"/>
      <c r="V16" s="98"/>
      <c r="W16" s="118" t="str">
        <f t="shared" si="5"/>
        <v>NA</v>
      </c>
      <c r="X16" s="118" t="str">
        <f t="shared" si="0"/>
        <v>NA</v>
      </c>
      <c r="Y16" s="118" t="str">
        <f t="shared" ca="1" si="0"/>
        <v>rojo</v>
      </c>
      <c r="Z16" s="119" t="str">
        <f t="shared" si="6"/>
        <v>Verificado</v>
      </c>
      <c r="AA16" s="119" t="str">
        <f t="shared" si="7"/>
        <v>Sin Diligenciar</v>
      </c>
      <c r="AB16" s="119" t="str">
        <f t="shared" si="8"/>
        <v>Calificar</v>
      </c>
      <c r="AC16" s="121" t="str">
        <f t="shared" si="9"/>
        <v>Calificar</v>
      </c>
      <c r="AD16" s="122">
        <v>3</v>
      </c>
      <c r="AE16" s="119"/>
      <c r="AF16" s="120"/>
      <c r="AG16" s="119"/>
      <c r="AH16" s="118" t="str">
        <f t="shared" si="10"/>
        <v>verde</v>
      </c>
      <c r="AI16" s="118" t="str">
        <f t="shared" si="11"/>
        <v>verde</v>
      </c>
      <c r="AJ16" s="118" t="str">
        <f t="shared" si="12"/>
        <v>verde</v>
      </c>
      <c r="AK16" s="98" t="str">
        <f t="shared" si="3"/>
        <v>verde</v>
      </c>
      <c r="AL16" s="98" t="str">
        <f t="shared" si="3"/>
        <v>verde</v>
      </c>
      <c r="AM16" s="98" t="str">
        <f t="shared" ca="1" si="3"/>
        <v>verde</v>
      </c>
      <c r="AN16" s="118" t="str">
        <f t="shared" ca="1" si="13"/>
        <v>verde</v>
      </c>
      <c r="AO16" s="117">
        <f t="shared" ca="1" si="4"/>
        <v>4</v>
      </c>
      <c r="AP16" s="98"/>
      <c r="AQ16" s="98"/>
      <c r="AR16" s="98"/>
      <c r="AS16" s="98"/>
    </row>
    <row r="17" spans="1:45" s="51" customFormat="1" ht="57" customHeight="1" x14ac:dyDescent="0.3">
      <c r="A17" s="139">
        <v>12</v>
      </c>
      <c r="B17" s="53" t="s">
        <v>175</v>
      </c>
      <c r="C17" s="52" t="s">
        <v>109</v>
      </c>
      <c r="D17" s="62" t="s">
        <v>110</v>
      </c>
      <c r="E17" s="62" t="s">
        <v>111</v>
      </c>
      <c r="F17" s="56"/>
      <c r="G17" s="56"/>
      <c r="H17" s="56" t="s">
        <v>57</v>
      </c>
      <c r="I17" s="57"/>
      <c r="J17" s="57"/>
      <c r="K17" s="52" t="s">
        <v>112</v>
      </c>
      <c r="L17" s="62" t="s">
        <v>176</v>
      </c>
      <c r="M17" s="59" t="s">
        <v>177</v>
      </c>
      <c r="N17" s="59" t="s">
        <v>178</v>
      </c>
      <c r="O17" s="92">
        <v>45807</v>
      </c>
      <c r="P17" s="91" t="s">
        <v>166</v>
      </c>
      <c r="Q17" s="85"/>
      <c r="R17" s="91" t="s">
        <v>179</v>
      </c>
      <c r="S17" s="91" t="s">
        <v>180</v>
      </c>
      <c r="T17" s="58"/>
      <c r="U17" s="99"/>
      <c r="V17" s="101"/>
      <c r="W17" s="118" t="str">
        <f t="shared" si="5"/>
        <v>NA</v>
      </c>
      <c r="X17" s="118" t="str">
        <f ca="1">IF(AND($O17&gt;X$4,$O17&lt;X$5),IF($O17-$V$2&gt;30,"amarillo",IF(AND($O17-$V$2&lt;=30,$O17-$V$2&gt;0),"naranja","rojo")),"NA")</f>
        <v>rojo</v>
      </c>
      <c r="Y17" s="118" t="str">
        <f t="shared" si="0"/>
        <v>NA</v>
      </c>
      <c r="Z17" s="119" t="str">
        <f t="shared" si="6"/>
        <v>Verificado</v>
      </c>
      <c r="AA17" s="119" t="str">
        <f t="shared" si="7"/>
        <v>Verificado</v>
      </c>
      <c r="AB17" s="119" t="str">
        <f t="shared" si="8"/>
        <v>Sin Diligenciar</v>
      </c>
      <c r="AC17" s="121" t="str">
        <f t="shared" si="9"/>
        <v>Sin Diligenciar</v>
      </c>
      <c r="AD17" s="122">
        <v>5</v>
      </c>
      <c r="AE17" s="119">
        <v>5</v>
      </c>
      <c r="AF17" s="120"/>
      <c r="AG17" s="119"/>
      <c r="AH17" s="116" t="str">
        <f t="shared" si="10"/>
        <v>verde</v>
      </c>
      <c r="AI17" s="116" t="str">
        <f t="shared" si="11"/>
        <v>verde</v>
      </c>
      <c r="AJ17" s="116" t="str">
        <f t="shared" si="12"/>
        <v>verde</v>
      </c>
      <c r="AK17" s="98" t="str">
        <f t="shared" si="3"/>
        <v>verde</v>
      </c>
      <c r="AL17" s="98" t="str">
        <f t="shared" ca="1" si="3"/>
        <v>verde</v>
      </c>
      <c r="AM17" s="98" t="str">
        <f t="shared" si="3"/>
        <v>verde</v>
      </c>
      <c r="AN17" s="118" t="str">
        <f t="shared" ca="1" si="13"/>
        <v>verde</v>
      </c>
      <c r="AO17" s="117">
        <f ca="1">IF(OR(AL17="rojo",AM17="rojo",AN17="rojo"),1,IF(OR(AL17="naranja",AM17="naranja",AN17="naranja"),2,IF(OR(AL17="amarillo",AM17="amarillo",AN17="amarillo"),3,4)))</f>
        <v>4</v>
      </c>
      <c r="AP17" s="98"/>
      <c r="AQ17" s="101"/>
      <c r="AR17" s="101"/>
      <c r="AS17" s="101"/>
    </row>
    <row r="18" spans="1:45" s="51" customFormat="1" ht="57" customHeight="1" x14ac:dyDescent="0.3">
      <c r="A18" s="139">
        <v>13</v>
      </c>
      <c r="B18" s="63" t="s">
        <v>181</v>
      </c>
      <c r="C18" s="52" t="s">
        <v>75</v>
      </c>
      <c r="D18" s="62" t="s">
        <v>110</v>
      </c>
      <c r="E18" s="62" t="s">
        <v>111</v>
      </c>
      <c r="F18" s="56"/>
      <c r="G18" s="56"/>
      <c r="H18" s="94" t="s">
        <v>57</v>
      </c>
      <c r="I18" s="57"/>
      <c r="J18" s="57"/>
      <c r="K18" s="52" t="s">
        <v>112</v>
      </c>
      <c r="L18" s="59" t="s">
        <v>182</v>
      </c>
      <c r="M18" s="59" t="s">
        <v>171</v>
      </c>
      <c r="N18" s="59" t="s">
        <v>183</v>
      </c>
      <c r="O18" s="92" t="s">
        <v>184</v>
      </c>
      <c r="P18" s="91" t="s">
        <v>166</v>
      </c>
      <c r="Q18" s="85"/>
      <c r="R18" s="91" t="s">
        <v>185</v>
      </c>
      <c r="S18" s="91" t="s">
        <v>186</v>
      </c>
      <c r="T18" s="82" t="s">
        <v>187</v>
      </c>
      <c r="U18" s="99"/>
      <c r="V18" s="101"/>
      <c r="W18" s="118" t="str">
        <f t="shared" si="5"/>
        <v>NA</v>
      </c>
      <c r="X18" s="118" t="str">
        <f t="shared" si="0"/>
        <v>NA</v>
      </c>
      <c r="Y18" s="118" t="str">
        <f t="shared" si="0"/>
        <v>NA</v>
      </c>
      <c r="Z18" s="119" t="str">
        <f t="shared" si="6"/>
        <v>Verificado</v>
      </c>
      <c r="AA18" s="119" t="str">
        <f t="shared" si="7"/>
        <v>Verificado</v>
      </c>
      <c r="AB18" s="119" t="str">
        <f t="shared" si="8"/>
        <v>Calificar</v>
      </c>
      <c r="AC18" s="121" t="str">
        <f t="shared" si="9"/>
        <v>Calificar</v>
      </c>
      <c r="AD18" s="122">
        <v>3</v>
      </c>
      <c r="AE18" s="119">
        <v>5</v>
      </c>
      <c r="AF18" s="120"/>
      <c r="AG18" s="119"/>
      <c r="AH18" s="116" t="str">
        <f t="shared" si="10"/>
        <v>verde</v>
      </c>
      <c r="AI18" s="116" t="str">
        <f t="shared" si="11"/>
        <v>verde</v>
      </c>
      <c r="AJ18" s="116" t="str">
        <f t="shared" si="12"/>
        <v>verde</v>
      </c>
      <c r="AK18" s="98" t="str">
        <f t="shared" si="3"/>
        <v>verde</v>
      </c>
      <c r="AL18" s="98" t="str">
        <f t="shared" si="3"/>
        <v>verde</v>
      </c>
      <c r="AM18" s="98" t="str">
        <f t="shared" si="3"/>
        <v>verde</v>
      </c>
      <c r="AN18" s="118" t="str">
        <f t="shared" si="13"/>
        <v>verde</v>
      </c>
      <c r="AO18" s="117">
        <f t="shared" si="4"/>
        <v>4</v>
      </c>
      <c r="AP18" s="98"/>
      <c r="AQ18" s="101"/>
      <c r="AR18" s="101"/>
      <c r="AS18" s="101"/>
    </row>
    <row r="19" spans="1:45" s="51" customFormat="1" ht="57" customHeight="1" x14ac:dyDescent="0.3">
      <c r="A19" s="139">
        <v>14</v>
      </c>
      <c r="B19" s="64" t="s">
        <v>188</v>
      </c>
      <c r="C19" s="52" t="s">
        <v>109</v>
      </c>
      <c r="D19" s="62" t="s">
        <v>110</v>
      </c>
      <c r="E19" s="62" t="s">
        <v>111</v>
      </c>
      <c r="F19" s="56"/>
      <c r="G19" s="146"/>
      <c r="H19" s="87" t="s">
        <v>57</v>
      </c>
      <c r="I19" s="87"/>
      <c r="J19" s="87"/>
      <c r="K19" s="53" t="s">
        <v>112</v>
      </c>
      <c r="L19" s="62" t="s">
        <v>189</v>
      </c>
      <c r="M19" s="59" t="s">
        <v>190</v>
      </c>
      <c r="N19" s="59" t="s">
        <v>191</v>
      </c>
      <c r="O19" s="92">
        <v>45991</v>
      </c>
      <c r="P19" s="91" t="s">
        <v>166</v>
      </c>
      <c r="Q19" s="85"/>
      <c r="R19" s="91" t="s">
        <v>167</v>
      </c>
      <c r="S19" s="91" t="s">
        <v>167</v>
      </c>
      <c r="T19" s="82" t="s">
        <v>192</v>
      </c>
      <c r="U19" s="99"/>
      <c r="V19" s="101"/>
      <c r="W19" s="118" t="str">
        <f t="shared" si="5"/>
        <v>NA</v>
      </c>
      <c r="X19" s="118" t="str">
        <f t="shared" si="0"/>
        <v>NA</v>
      </c>
      <c r="Y19" s="118" t="str">
        <f t="shared" ca="1" si="0"/>
        <v>rojo</v>
      </c>
      <c r="Z19" s="119" t="str">
        <f t="shared" si="6"/>
        <v>Verificado</v>
      </c>
      <c r="AA19" s="119" t="str">
        <f t="shared" si="7"/>
        <v>Calificar</v>
      </c>
      <c r="AB19" s="119" t="str">
        <f t="shared" si="8"/>
        <v>Calificar</v>
      </c>
      <c r="AC19" s="121" t="str">
        <f t="shared" si="9"/>
        <v>Calificar</v>
      </c>
      <c r="AD19" s="122">
        <v>3</v>
      </c>
      <c r="AE19" s="119"/>
      <c r="AF19" s="120"/>
      <c r="AG19" s="119"/>
      <c r="AH19" s="116" t="str">
        <f t="shared" si="10"/>
        <v>verde</v>
      </c>
      <c r="AI19" s="116" t="str">
        <f t="shared" si="11"/>
        <v>verde</v>
      </c>
      <c r="AJ19" s="116" t="str">
        <f t="shared" si="12"/>
        <v>verde</v>
      </c>
      <c r="AK19" s="98" t="str">
        <f t="shared" si="3"/>
        <v>verde</v>
      </c>
      <c r="AL19" s="98" t="str">
        <f t="shared" si="3"/>
        <v>verde</v>
      </c>
      <c r="AM19" s="98" t="str">
        <f t="shared" ca="1" si="3"/>
        <v>verde</v>
      </c>
      <c r="AN19" s="118" t="str">
        <f t="shared" ca="1" si="13"/>
        <v>verde</v>
      </c>
      <c r="AO19" s="117">
        <f t="shared" ca="1" si="4"/>
        <v>4</v>
      </c>
      <c r="AP19" s="98"/>
      <c r="AQ19" s="101"/>
      <c r="AR19" s="101"/>
      <c r="AS19" s="101"/>
    </row>
    <row r="20" spans="1:45" s="51" customFormat="1" ht="57" customHeight="1" x14ac:dyDescent="0.3">
      <c r="A20" s="139">
        <v>15</v>
      </c>
      <c r="B20" s="64" t="s">
        <v>193</v>
      </c>
      <c r="C20" s="52" t="s">
        <v>109</v>
      </c>
      <c r="D20" s="62" t="s">
        <v>110</v>
      </c>
      <c r="E20" s="62" t="s">
        <v>111</v>
      </c>
      <c r="F20" s="56"/>
      <c r="G20" s="56"/>
      <c r="H20" s="56" t="s">
        <v>57</v>
      </c>
      <c r="I20" s="94"/>
      <c r="J20" s="94"/>
      <c r="K20" s="52" t="s">
        <v>112</v>
      </c>
      <c r="L20" s="62" t="s">
        <v>194</v>
      </c>
      <c r="M20" s="59" t="s">
        <v>171</v>
      </c>
      <c r="N20" s="59" t="s">
        <v>195</v>
      </c>
      <c r="O20" s="92">
        <v>45838</v>
      </c>
      <c r="P20" s="91" t="s">
        <v>166</v>
      </c>
      <c r="Q20" s="85"/>
      <c r="R20" s="91" t="s">
        <v>196</v>
      </c>
      <c r="S20" s="157" t="s">
        <v>197</v>
      </c>
      <c r="T20" s="58"/>
      <c r="U20" s="99"/>
      <c r="V20" s="101"/>
      <c r="W20" s="118" t="str">
        <f t="shared" si="5"/>
        <v>NA</v>
      </c>
      <c r="X20" s="118" t="str">
        <f t="shared" ca="1" si="0"/>
        <v>rojo</v>
      </c>
      <c r="Y20" s="118" t="str">
        <f t="shared" si="0"/>
        <v>NA</v>
      </c>
      <c r="Z20" s="119" t="str">
        <f t="shared" si="6"/>
        <v>Verificado</v>
      </c>
      <c r="AA20" s="119" t="str">
        <f t="shared" si="7"/>
        <v>Verificado</v>
      </c>
      <c r="AB20" s="119" t="str">
        <f t="shared" si="8"/>
        <v>Sin Diligenciar</v>
      </c>
      <c r="AC20" s="121" t="str">
        <f t="shared" si="9"/>
        <v>Sin Diligenciar</v>
      </c>
      <c r="AD20" s="122">
        <v>5</v>
      </c>
      <c r="AE20" s="119">
        <v>5</v>
      </c>
      <c r="AF20" s="120"/>
      <c r="AG20" s="119"/>
      <c r="AH20" s="116" t="str">
        <f t="shared" si="10"/>
        <v>verde</v>
      </c>
      <c r="AI20" s="116" t="str">
        <f t="shared" si="11"/>
        <v>verde</v>
      </c>
      <c r="AJ20" s="116" t="str">
        <f t="shared" si="12"/>
        <v>verde</v>
      </c>
      <c r="AK20" s="98" t="str">
        <f t="shared" si="3"/>
        <v>verde</v>
      </c>
      <c r="AL20" s="98" t="str">
        <f t="shared" ca="1" si="3"/>
        <v>verde</v>
      </c>
      <c r="AM20" s="98" t="str">
        <f t="shared" si="3"/>
        <v>verde</v>
      </c>
      <c r="AN20" s="118" t="str">
        <f t="shared" ca="1" si="13"/>
        <v>verde</v>
      </c>
      <c r="AO20" s="117">
        <f t="shared" ca="1" si="4"/>
        <v>4</v>
      </c>
      <c r="AP20" s="98"/>
      <c r="AQ20" s="101"/>
      <c r="AR20" s="101"/>
      <c r="AS20" s="101"/>
    </row>
    <row r="21" spans="1:45" s="51" customFormat="1" ht="57" customHeight="1" x14ac:dyDescent="0.3">
      <c r="A21" s="139">
        <v>16</v>
      </c>
      <c r="B21" s="53" t="s">
        <v>198</v>
      </c>
      <c r="C21" s="52" t="s">
        <v>109</v>
      </c>
      <c r="D21" s="62" t="s">
        <v>110</v>
      </c>
      <c r="E21" s="62" t="s">
        <v>111</v>
      </c>
      <c r="F21" s="56"/>
      <c r="G21" s="56"/>
      <c r="H21" s="94"/>
      <c r="I21" s="57" t="s">
        <v>57</v>
      </c>
      <c r="J21" s="57"/>
      <c r="K21" s="52" t="s">
        <v>112</v>
      </c>
      <c r="L21" s="62" t="s">
        <v>199</v>
      </c>
      <c r="M21" s="59" t="s">
        <v>171</v>
      </c>
      <c r="N21" s="59" t="s">
        <v>200</v>
      </c>
      <c r="O21" s="92">
        <v>45869</v>
      </c>
      <c r="P21" s="91" t="s">
        <v>166</v>
      </c>
      <c r="Q21" s="85"/>
      <c r="R21" s="91" t="s">
        <v>201</v>
      </c>
      <c r="S21" s="157" t="s">
        <v>202</v>
      </c>
      <c r="T21" s="58"/>
      <c r="U21" s="99"/>
      <c r="V21" s="101"/>
      <c r="W21" s="118" t="str">
        <f t="shared" si="5"/>
        <v>NA</v>
      </c>
      <c r="X21" s="118" t="str">
        <f t="shared" ca="1" si="0"/>
        <v>rojo</v>
      </c>
      <c r="Y21" s="118" t="str">
        <f t="shared" si="0"/>
        <v>NA</v>
      </c>
      <c r="Z21" s="119" t="str">
        <f t="shared" si="6"/>
        <v>Verificado</v>
      </c>
      <c r="AA21" s="119" t="str">
        <f t="shared" si="7"/>
        <v>Verificado</v>
      </c>
      <c r="AB21" s="119" t="str">
        <f t="shared" si="8"/>
        <v>Sin Diligenciar</v>
      </c>
      <c r="AC21" s="121" t="str">
        <f t="shared" si="9"/>
        <v>Sin Diligenciar</v>
      </c>
      <c r="AD21" s="122">
        <v>5</v>
      </c>
      <c r="AE21" s="119">
        <v>5</v>
      </c>
      <c r="AF21" s="120"/>
      <c r="AG21" s="119"/>
      <c r="AH21" s="116" t="str">
        <f t="shared" si="10"/>
        <v>verde</v>
      </c>
      <c r="AI21" s="116" t="str">
        <f t="shared" si="11"/>
        <v>verde</v>
      </c>
      <c r="AJ21" s="116" t="str">
        <f t="shared" si="12"/>
        <v>verde</v>
      </c>
      <c r="AK21" s="98" t="str">
        <f t="shared" si="3"/>
        <v>verde</v>
      </c>
      <c r="AL21" s="98" t="str">
        <f t="shared" ca="1" si="3"/>
        <v>verde</v>
      </c>
      <c r="AM21" s="98" t="str">
        <f t="shared" si="3"/>
        <v>verde</v>
      </c>
      <c r="AN21" s="118" t="str">
        <f t="shared" ca="1" si="13"/>
        <v>verde</v>
      </c>
      <c r="AO21" s="117">
        <f t="shared" ca="1" si="4"/>
        <v>4</v>
      </c>
      <c r="AP21" s="98"/>
      <c r="AQ21" s="101"/>
      <c r="AR21" s="101"/>
      <c r="AS21" s="101"/>
    </row>
    <row r="22" spans="1:45" s="51" customFormat="1" ht="57" customHeight="1" x14ac:dyDescent="0.3">
      <c r="A22" s="139">
        <v>17</v>
      </c>
      <c r="B22" s="53" t="s">
        <v>203</v>
      </c>
      <c r="C22" s="52" t="s">
        <v>109</v>
      </c>
      <c r="D22" s="62" t="s">
        <v>110</v>
      </c>
      <c r="E22" s="62" t="s">
        <v>111</v>
      </c>
      <c r="F22" s="56"/>
      <c r="G22" s="146"/>
      <c r="H22" s="87"/>
      <c r="I22" s="87" t="s">
        <v>57</v>
      </c>
      <c r="J22" s="87"/>
      <c r="K22" s="53" t="s">
        <v>112</v>
      </c>
      <c r="L22" s="62" t="s">
        <v>204</v>
      </c>
      <c r="M22" s="59" t="s">
        <v>171</v>
      </c>
      <c r="N22" s="59" t="s">
        <v>205</v>
      </c>
      <c r="O22" s="92">
        <v>45961</v>
      </c>
      <c r="P22" s="91" t="s">
        <v>166</v>
      </c>
      <c r="Q22" s="85"/>
      <c r="R22" s="91" t="s">
        <v>167</v>
      </c>
      <c r="S22" s="91" t="s">
        <v>167</v>
      </c>
      <c r="T22" s="82" t="s">
        <v>206</v>
      </c>
      <c r="U22" s="99"/>
      <c r="V22" s="101"/>
      <c r="W22" s="118" t="str">
        <f t="shared" si="5"/>
        <v>NA</v>
      </c>
      <c r="X22" s="118" t="str">
        <f t="shared" si="5"/>
        <v>NA</v>
      </c>
      <c r="Y22" s="118" t="str">
        <f t="shared" ca="1" si="5"/>
        <v>rojo</v>
      </c>
      <c r="Z22" s="119" t="str">
        <f t="shared" si="6"/>
        <v>Verificado</v>
      </c>
      <c r="AA22" s="119" t="str">
        <f t="shared" si="7"/>
        <v>Calificar</v>
      </c>
      <c r="AB22" s="119" t="str">
        <f t="shared" si="8"/>
        <v>Calificar</v>
      </c>
      <c r="AC22" s="121" t="str">
        <f t="shared" si="9"/>
        <v>Calificar</v>
      </c>
      <c r="AD22" s="122">
        <v>3</v>
      </c>
      <c r="AE22" s="119"/>
      <c r="AF22" s="120"/>
      <c r="AG22" s="119"/>
      <c r="AH22" s="116" t="str">
        <f t="shared" si="10"/>
        <v>verde</v>
      </c>
      <c r="AI22" s="116" t="str">
        <f t="shared" si="11"/>
        <v>verde</v>
      </c>
      <c r="AJ22" s="116" t="str">
        <f t="shared" si="12"/>
        <v>verde</v>
      </c>
      <c r="AK22" s="98" t="str">
        <f t="shared" ref="AK22:AM40" si="14">IF(AND(W22="amarillo",Z22="Sin Diligenciar"),"verde",IF(AND(W22="naranja",Z22="Sin Diligenciar"),"naranja",IF(AND(W22="rojo",Z22="Sin Diligenciar"),"rojo",AH22)))</f>
        <v>verde</v>
      </c>
      <c r="AL22" s="98" t="str">
        <f t="shared" si="14"/>
        <v>verde</v>
      </c>
      <c r="AM22" s="98" t="str">
        <f t="shared" ca="1" si="14"/>
        <v>verde</v>
      </c>
      <c r="AN22" s="118" t="str">
        <f t="shared" ca="1" si="13"/>
        <v>verde</v>
      </c>
      <c r="AO22" s="117">
        <f t="shared" ca="1" si="4"/>
        <v>4</v>
      </c>
      <c r="AP22" s="98"/>
      <c r="AQ22" s="101"/>
      <c r="AR22" s="101"/>
      <c r="AS22" s="101"/>
    </row>
    <row r="23" spans="1:45" s="51" customFormat="1" ht="57" customHeight="1" x14ac:dyDescent="0.3">
      <c r="A23" s="139">
        <v>18</v>
      </c>
      <c r="B23" s="53" t="s">
        <v>207</v>
      </c>
      <c r="C23" s="52" t="s">
        <v>109</v>
      </c>
      <c r="D23" s="62" t="s">
        <v>110</v>
      </c>
      <c r="E23" s="62" t="s">
        <v>111</v>
      </c>
      <c r="F23" s="56"/>
      <c r="G23" s="56"/>
      <c r="H23" s="56"/>
      <c r="I23" s="94" t="s">
        <v>57</v>
      </c>
      <c r="J23" s="94"/>
      <c r="K23" s="52" t="s">
        <v>112</v>
      </c>
      <c r="L23" s="62" t="s">
        <v>208</v>
      </c>
      <c r="M23" s="59" t="s">
        <v>171</v>
      </c>
      <c r="N23" s="59" t="s">
        <v>209</v>
      </c>
      <c r="O23" s="92">
        <v>45869</v>
      </c>
      <c r="P23" s="91" t="s">
        <v>166</v>
      </c>
      <c r="Q23" s="85"/>
      <c r="R23" s="91" t="s">
        <v>201</v>
      </c>
      <c r="S23" s="157" t="s">
        <v>210</v>
      </c>
      <c r="T23" s="58"/>
      <c r="U23" s="99"/>
      <c r="V23" s="101"/>
      <c r="W23" s="118" t="str">
        <f t="shared" si="5"/>
        <v>NA</v>
      </c>
      <c r="X23" s="118" t="str">
        <f t="shared" ca="1" si="5"/>
        <v>rojo</v>
      </c>
      <c r="Y23" s="118" t="str">
        <f t="shared" si="5"/>
        <v>NA</v>
      </c>
      <c r="Z23" s="119" t="str">
        <f t="shared" si="6"/>
        <v>Verificado</v>
      </c>
      <c r="AA23" s="119" t="str">
        <f t="shared" si="7"/>
        <v>Verificado</v>
      </c>
      <c r="AB23" s="119" t="str">
        <f t="shared" si="8"/>
        <v>Sin Diligenciar</v>
      </c>
      <c r="AC23" s="121" t="str">
        <f t="shared" si="9"/>
        <v>Sin Diligenciar</v>
      </c>
      <c r="AD23" s="122">
        <v>5</v>
      </c>
      <c r="AE23" s="119">
        <v>5</v>
      </c>
      <c r="AF23" s="120"/>
      <c r="AG23" s="119"/>
      <c r="AH23" s="116" t="str">
        <f t="shared" si="10"/>
        <v>verde</v>
      </c>
      <c r="AI23" s="116" t="str">
        <f t="shared" si="11"/>
        <v>verde</v>
      </c>
      <c r="AJ23" s="116" t="str">
        <f t="shared" si="12"/>
        <v>verde</v>
      </c>
      <c r="AK23" s="98" t="str">
        <f t="shared" si="14"/>
        <v>verde</v>
      </c>
      <c r="AL23" s="98" t="str">
        <f t="shared" ca="1" si="14"/>
        <v>verde</v>
      </c>
      <c r="AM23" s="98" t="str">
        <f t="shared" si="14"/>
        <v>verde</v>
      </c>
      <c r="AN23" s="118" t="str">
        <f t="shared" ca="1" si="13"/>
        <v>verde</v>
      </c>
      <c r="AO23" s="117">
        <f t="shared" ca="1" si="4"/>
        <v>4</v>
      </c>
      <c r="AP23" s="98"/>
      <c r="AQ23" s="101"/>
      <c r="AR23" s="101"/>
      <c r="AS23" s="101"/>
    </row>
    <row r="24" spans="1:45" s="51" customFormat="1" ht="57" customHeight="1" x14ac:dyDescent="0.3">
      <c r="A24" s="139">
        <v>19</v>
      </c>
      <c r="B24" s="53" t="s">
        <v>211</v>
      </c>
      <c r="C24" s="52" t="s">
        <v>109</v>
      </c>
      <c r="D24" s="62" t="s">
        <v>110</v>
      </c>
      <c r="E24" s="62" t="s">
        <v>111</v>
      </c>
      <c r="F24" s="56"/>
      <c r="G24" s="56"/>
      <c r="H24" s="185"/>
      <c r="I24" s="186" t="s">
        <v>57</v>
      </c>
      <c r="J24" s="186"/>
      <c r="K24" s="53" t="s">
        <v>112</v>
      </c>
      <c r="L24" s="62" t="s">
        <v>212</v>
      </c>
      <c r="M24" s="59" t="s">
        <v>171</v>
      </c>
      <c r="N24" s="59" t="s">
        <v>213</v>
      </c>
      <c r="O24" s="92">
        <v>45869</v>
      </c>
      <c r="P24" s="91" t="s">
        <v>166</v>
      </c>
      <c r="Q24" s="85"/>
      <c r="R24" s="91" t="s">
        <v>201</v>
      </c>
      <c r="S24" s="157" t="s">
        <v>214</v>
      </c>
      <c r="T24" s="58"/>
      <c r="U24" s="99"/>
      <c r="V24" s="101"/>
      <c r="W24" s="118" t="str">
        <f t="shared" si="5"/>
        <v>NA</v>
      </c>
      <c r="X24" s="118" t="str">
        <f t="shared" ca="1" si="5"/>
        <v>rojo</v>
      </c>
      <c r="Y24" s="118" t="str">
        <f t="shared" si="5"/>
        <v>NA</v>
      </c>
      <c r="Z24" s="119" t="str">
        <f t="shared" si="6"/>
        <v>Verificado</v>
      </c>
      <c r="AA24" s="119" t="str">
        <f t="shared" si="7"/>
        <v>Verificado</v>
      </c>
      <c r="AB24" s="119" t="str">
        <f t="shared" si="8"/>
        <v>Sin Diligenciar</v>
      </c>
      <c r="AC24" s="121" t="str">
        <f t="shared" si="9"/>
        <v>Sin Diligenciar</v>
      </c>
      <c r="AD24" s="122">
        <v>5</v>
      </c>
      <c r="AE24" s="119">
        <v>5</v>
      </c>
      <c r="AF24" s="120"/>
      <c r="AG24" s="119"/>
      <c r="AH24" s="116" t="str">
        <f t="shared" si="10"/>
        <v>verde</v>
      </c>
      <c r="AI24" s="116" t="str">
        <f t="shared" si="11"/>
        <v>verde</v>
      </c>
      <c r="AJ24" s="116" t="str">
        <f t="shared" si="12"/>
        <v>verde</v>
      </c>
      <c r="AK24" s="98" t="str">
        <f t="shared" si="14"/>
        <v>verde</v>
      </c>
      <c r="AL24" s="98" t="str">
        <f t="shared" ca="1" si="14"/>
        <v>verde</v>
      </c>
      <c r="AM24" s="98" t="str">
        <f t="shared" si="14"/>
        <v>verde</v>
      </c>
      <c r="AN24" s="118" t="str">
        <f t="shared" ca="1" si="13"/>
        <v>verde</v>
      </c>
      <c r="AO24" s="117">
        <f t="shared" ca="1" si="4"/>
        <v>4</v>
      </c>
      <c r="AP24" s="98"/>
      <c r="AQ24" s="98"/>
      <c r="AR24" s="98"/>
      <c r="AS24" s="98"/>
    </row>
    <row r="25" spans="1:45" s="51" customFormat="1" ht="409.6" x14ac:dyDescent="0.3">
      <c r="A25" s="139">
        <v>20</v>
      </c>
      <c r="B25" s="53" t="s">
        <v>215</v>
      </c>
      <c r="C25" s="52" t="s">
        <v>75</v>
      </c>
      <c r="D25" s="62" t="s">
        <v>110</v>
      </c>
      <c r="E25" s="62" t="s">
        <v>111</v>
      </c>
      <c r="F25" s="56"/>
      <c r="G25" s="146"/>
      <c r="H25" s="87"/>
      <c r="I25" s="87" t="s">
        <v>57</v>
      </c>
      <c r="J25" s="87"/>
      <c r="K25" s="53" t="s">
        <v>112</v>
      </c>
      <c r="L25" s="62" t="s">
        <v>216</v>
      </c>
      <c r="M25" s="59" t="s">
        <v>177</v>
      </c>
      <c r="N25" s="59" t="s">
        <v>217</v>
      </c>
      <c r="O25" s="92">
        <v>45991</v>
      </c>
      <c r="P25" s="91" t="s">
        <v>218</v>
      </c>
      <c r="Q25" s="87"/>
      <c r="R25" s="140" t="s">
        <v>122</v>
      </c>
      <c r="S25" s="156" t="s">
        <v>219</v>
      </c>
      <c r="T25" s="177" t="s">
        <v>220</v>
      </c>
      <c r="U25" s="99"/>
      <c r="V25" s="101"/>
      <c r="W25" s="118" t="str">
        <f t="shared" si="5"/>
        <v>NA</v>
      </c>
      <c r="X25" s="118" t="str">
        <f t="shared" si="5"/>
        <v>NA</v>
      </c>
      <c r="Y25" s="118" t="str">
        <f t="shared" ca="1" si="5"/>
        <v>rojo</v>
      </c>
      <c r="Z25" s="119" t="str">
        <f t="shared" si="6"/>
        <v>Verificado</v>
      </c>
      <c r="AA25" s="119" t="str">
        <f t="shared" si="7"/>
        <v>Calificar</v>
      </c>
      <c r="AB25" s="119" t="str">
        <f t="shared" si="8"/>
        <v>Calificar</v>
      </c>
      <c r="AC25" s="121" t="str">
        <f t="shared" si="9"/>
        <v>Calificar</v>
      </c>
      <c r="AD25" s="122">
        <v>3</v>
      </c>
      <c r="AE25" s="119"/>
      <c r="AF25" s="120"/>
      <c r="AG25" s="119"/>
      <c r="AH25" s="116" t="str">
        <f t="shared" si="10"/>
        <v>verde</v>
      </c>
      <c r="AI25" s="116" t="str">
        <f t="shared" si="11"/>
        <v>verde</v>
      </c>
      <c r="AJ25" s="116" t="str">
        <f t="shared" si="12"/>
        <v>verde</v>
      </c>
      <c r="AK25" s="98" t="str">
        <f t="shared" si="14"/>
        <v>verde</v>
      </c>
      <c r="AL25" s="98" t="str">
        <f t="shared" si="14"/>
        <v>verde</v>
      </c>
      <c r="AM25" s="98" t="str">
        <f t="shared" ca="1" si="14"/>
        <v>verde</v>
      </c>
      <c r="AN25" s="118" t="str">
        <f t="shared" ca="1" si="13"/>
        <v>verde</v>
      </c>
      <c r="AO25" s="117">
        <f t="shared" ca="1" si="4"/>
        <v>4</v>
      </c>
      <c r="AP25" s="98"/>
      <c r="AQ25" s="98"/>
      <c r="AR25" s="98"/>
      <c r="AS25" s="98"/>
    </row>
    <row r="26" spans="1:45" s="51" customFormat="1" ht="113.25" customHeight="1" x14ac:dyDescent="0.3">
      <c r="A26" s="139">
        <v>21</v>
      </c>
      <c r="B26" s="53" t="s">
        <v>221</v>
      </c>
      <c r="C26" s="52" t="s">
        <v>75</v>
      </c>
      <c r="D26" s="62" t="s">
        <v>110</v>
      </c>
      <c r="E26" s="62" t="s">
        <v>111</v>
      </c>
      <c r="F26" s="56"/>
      <c r="G26" s="56"/>
      <c r="H26" s="56"/>
      <c r="I26" s="94" t="s">
        <v>57</v>
      </c>
      <c r="J26" s="94"/>
      <c r="K26" s="52" t="s">
        <v>112</v>
      </c>
      <c r="L26" s="62" t="s">
        <v>222</v>
      </c>
      <c r="M26" s="59" t="s">
        <v>171</v>
      </c>
      <c r="N26" s="59" t="s">
        <v>223</v>
      </c>
      <c r="O26" s="92">
        <v>45991</v>
      </c>
      <c r="P26" s="91" t="s">
        <v>224</v>
      </c>
      <c r="Q26" s="85"/>
      <c r="R26" s="91" t="s">
        <v>225</v>
      </c>
      <c r="S26" s="86"/>
      <c r="T26" s="177" t="s">
        <v>226</v>
      </c>
      <c r="U26" s="99"/>
      <c r="V26" s="101"/>
      <c r="W26" s="118" t="str">
        <f t="shared" si="5"/>
        <v>NA</v>
      </c>
      <c r="X26" s="118" t="str">
        <f t="shared" si="5"/>
        <v>NA</v>
      </c>
      <c r="Y26" s="118" t="str">
        <f t="shared" ca="1" si="5"/>
        <v>rojo</v>
      </c>
      <c r="Z26" s="119" t="str">
        <f t="shared" si="6"/>
        <v>Verificado</v>
      </c>
      <c r="AA26" s="119" t="str">
        <f t="shared" si="7"/>
        <v>Sin Diligenciar</v>
      </c>
      <c r="AB26" s="119" t="str">
        <f t="shared" si="8"/>
        <v>Calificar</v>
      </c>
      <c r="AC26" s="121" t="str">
        <f t="shared" si="9"/>
        <v>Calificar</v>
      </c>
      <c r="AD26" s="122">
        <v>3</v>
      </c>
      <c r="AE26" s="119"/>
      <c r="AF26" s="120"/>
      <c r="AG26" s="119"/>
      <c r="AH26" s="116" t="str">
        <f t="shared" si="10"/>
        <v>verde</v>
      </c>
      <c r="AI26" s="116" t="str">
        <f t="shared" si="11"/>
        <v>verde</v>
      </c>
      <c r="AJ26" s="116" t="str">
        <f t="shared" si="12"/>
        <v>verde</v>
      </c>
      <c r="AK26" s="98" t="str">
        <f t="shared" si="14"/>
        <v>verde</v>
      </c>
      <c r="AL26" s="98" t="str">
        <f t="shared" si="14"/>
        <v>verde</v>
      </c>
      <c r="AM26" s="98" t="str">
        <f t="shared" ca="1" si="14"/>
        <v>verde</v>
      </c>
      <c r="AN26" s="118" t="str">
        <f t="shared" ca="1" si="13"/>
        <v>verde</v>
      </c>
      <c r="AO26" s="117">
        <f t="shared" ca="1" si="4"/>
        <v>4</v>
      </c>
      <c r="AP26" s="98"/>
      <c r="AQ26" s="131"/>
      <c r="AR26" s="131"/>
      <c r="AS26" s="131"/>
    </row>
    <row r="27" spans="1:45" s="51" customFormat="1" ht="168" customHeight="1" x14ac:dyDescent="0.3">
      <c r="A27" s="139">
        <v>22</v>
      </c>
      <c r="B27" s="53" t="s">
        <v>227</v>
      </c>
      <c r="C27" s="52" t="s">
        <v>109</v>
      </c>
      <c r="D27" s="62" t="s">
        <v>110</v>
      </c>
      <c r="E27" s="62" t="s">
        <v>111</v>
      </c>
      <c r="F27" s="56"/>
      <c r="G27" s="56"/>
      <c r="H27" s="56"/>
      <c r="I27" s="57" t="s">
        <v>57</v>
      </c>
      <c r="J27" s="57"/>
      <c r="K27" s="52" t="s">
        <v>112</v>
      </c>
      <c r="L27" s="62" t="s">
        <v>228</v>
      </c>
      <c r="M27" s="59" t="s">
        <v>177</v>
      </c>
      <c r="N27" s="59" t="s">
        <v>229</v>
      </c>
      <c r="O27" s="61">
        <v>45991</v>
      </c>
      <c r="P27" s="93" t="s">
        <v>224</v>
      </c>
      <c r="Q27" s="58"/>
      <c r="R27" s="140" t="s">
        <v>122</v>
      </c>
      <c r="S27" s="58"/>
      <c r="T27" s="82" t="s">
        <v>230</v>
      </c>
      <c r="U27" s="99"/>
      <c r="V27" s="101"/>
      <c r="W27" s="118" t="str">
        <f t="shared" si="5"/>
        <v>NA</v>
      </c>
      <c r="X27" s="118" t="str">
        <f t="shared" si="5"/>
        <v>NA</v>
      </c>
      <c r="Y27" s="118" t="str">
        <f t="shared" ca="1" si="5"/>
        <v>rojo</v>
      </c>
      <c r="Z27" s="119" t="str">
        <f t="shared" si="6"/>
        <v>Verificado</v>
      </c>
      <c r="AA27" s="119" t="str">
        <f t="shared" si="7"/>
        <v>Sin Diligenciar</v>
      </c>
      <c r="AB27" s="119" t="str">
        <f t="shared" si="8"/>
        <v>Calificar</v>
      </c>
      <c r="AC27" s="121" t="str">
        <f t="shared" si="9"/>
        <v>Calificar</v>
      </c>
      <c r="AD27" s="122">
        <v>3</v>
      </c>
      <c r="AE27" s="119"/>
      <c r="AF27" s="120"/>
      <c r="AG27" s="119"/>
      <c r="AH27" s="116" t="str">
        <f t="shared" si="10"/>
        <v>verde</v>
      </c>
      <c r="AI27" s="116" t="str">
        <f t="shared" si="11"/>
        <v>verde</v>
      </c>
      <c r="AJ27" s="116" t="str">
        <f t="shared" si="12"/>
        <v>verde</v>
      </c>
      <c r="AK27" s="98" t="str">
        <f t="shared" si="14"/>
        <v>verde</v>
      </c>
      <c r="AL27" s="98" t="str">
        <f t="shared" si="14"/>
        <v>verde</v>
      </c>
      <c r="AM27" s="98" t="str">
        <f t="shared" ca="1" si="14"/>
        <v>verde</v>
      </c>
      <c r="AN27" s="118" t="str">
        <f t="shared" ca="1" si="13"/>
        <v>verde</v>
      </c>
      <c r="AO27" s="117">
        <f t="shared" ca="1" si="4"/>
        <v>4</v>
      </c>
      <c r="AP27" s="98"/>
      <c r="AQ27" s="131"/>
      <c r="AR27" s="131"/>
      <c r="AS27" s="131"/>
    </row>
    <row r="28" spans="1:45" s="79" customFormat="1" ht="394.5" customHeight="1" x14ac:dyDescent="0.3">
      <c r="A28" s="139">
        <v>23</v>
      </c>
      <c r="B28" s="71" t="s">
        <v>231</v>
      </c>
      <c r="C28" s="72" t="s">
        <v>109</v>
      </c>
      <c r="D28" s="73" t="s">
        <v>110</v>
      </c>
      <c r="E28" s="73" t="s">
        <v>232</v>
      </c>
      <c r="F28" s="74" t="s">
        <v>57</v>
      </c>
      <c r="G28" s="74"/>
      <c r="H28" s="74"/>
      <c r="I28" s="75"/>
      <c r="J28" s="75"/>
      <c r="K28" s="72" t="s">
        <v>112</v>
      </c>
      <c r="L28" s="73" t="s">
        <v>233</v>
      </c>
      <c r="M28" s="76" t="s">
        <v>234</v>
      </c>
      <c r="N28" s="76" t="s">
        <v>235</v>
      </c>
      <c r="O28" s="77">
        <v>45991</v>
      </c>
      <c r="P28" s="78" t="s">
        <v>236</v>
      </c>
      <c r="Q28" s="81"/>
      <c r="R28" s="168" t="s">
        <v>237</v>
      </c>
      <c r="S28" s="158" t="s">
        <v>238</v>
      </c>
      <c r="T28" s="175" t="s">
        <v>239</v>
      </c>
      <c r="U28" s="99"/>
      <c r="V28" s="101"/>
      <c r="W28" s="118" t="str">
        <f t="shared" si="5"/>
        <v>NA</v>
      </c>
      <c r="X28" s="118" t="str">
        <f t="shared" si="5"/>
        <v>NA</v>
      </c>
      <c r="Y28" s="118" t="str">
        <f t="shared" ca="1" si="5"/>
        <v>rojo</v>
      </c>
      <c r="Z28" s="119" t="str">
        <f t="shared" si="6"/>
        <v>Verificado</v>
      </c>
      <c r="AA28" s="119" t="str">
        <f t="shared" si="7"/>
        <v>Calificar</v>
      </c>
      <c r="AB28" s="119" t="str">
        <f t="shared" si="8"/>
        <v>Calificar</v>
      </c>
      <c r="AC28" s="132" t="str">
        <f t="shared" si="9"/>
        <v>Calificar</v>
      </c>
      <c r="AD28" s="133">
        <v>5</v>
      </c>
      <c r="AE28" s="134"/>
      <c r="AF28" s="135"/>
      <c r="AG28" s="118"/>
      <c r="AH28" s="116" t="str">
        <f t="shared" si="10"/>
        <v>verde</v>
      </c>
      <c r="AI28" s="116" t="str">
        <f t="shared" si="11"/>
        <v>verde</v>
      </c>
      <c r="AJ28" s="116" t="str">
        <f t="shared" si="12"/>
        <v>verde</v>
      </c>
      <c r="AK28" s="136" t="str">
        <f t="shared" si="14"/>
        <v>verde</v>
      </c>
      <c r="AL28" s="136" t="str">
        <f t="shared" si="14"/>
        <v>verde</v>
      </c>
      <c r="AM28" s="136" t="str">
        <f t="shared" ca="1" si="14"/>
        <v>verde</v>
      </c>
      <c r="AN28" s="134" t="str">
        <f t="shared" ca="1" si="13"/>
        <v>verde</v>
      </c>
      <c r="AO28" s="137">
        <f t="shared" ca="1" si="4"/>
        <v>4</v>
      </c>
      <c r="AP28" s="131"/>
      <c r="AQ28" s="131"/>
      <c r="AR28" s="131"/>
      <c r="AS28" s="131"/>
    </row>
    <row r="29" spans="1:45" s="79" customFormat="1" ht="210" customHeight="1" x14ac:dyDescent="0.3">
      <c r="A29" s="139">
        <v>24</v>
      </c>
      <c r="B29" s="71" t="s">
        <v>240</v>
      </c>
      <c r="C29" s="72" t="s">
        <v>144</v>
      </c>
      <c r="D29" s="73" t="s">
        <v>110</v>
      </c>
      <c r="E29" s="73" t="s">
        <v>241</v>
      </c>
      <c r="F29" s="74"/>
      <c r="G29" s="74"/>
      <c r="H29" s="74"/>
      <c r="I29" s="75" t="s">
        <v>57</v>
      </c>
      <c r="J29" s="75"/>
      <c r="K29" s="72" t="s">
        <v>242</v>
      </c>
      <c r="L29" s="73" t="s">
        <v>243</v>
      </c>
      <c r="M29" s="76" t="s">
        <v>244</v>
      </c>
      <c r="N29" s="76" t="s">
        <v>245</v>
      </c>
      <c r="O29" s="77">
        <v>45991</v>
      </c>
      <c r="P29" s="78" t="s">
        <v>246</v>
      </c>
      <c r="Q29" s="145" t="s">
        <v>247</v>
      </c>
      <c r="R29" s="169" t="s">
        <v>248</v>
      </c>
      <c r="S29" s="174" t="s">
        <v>249</v>
      </c>
      <c r="T29" s="176" t="s">
        <v>250</v>
      </c>
      <c r="U29" s="99"/>
      <c r="V29" s="101"/>
      <c r="W29" s="118" t="str">
        <f t="shared" si="5"/>
        <v>NA</v>
      </c>
      <c r="X29" s="118" t="str">
        <f t="shared" si="5"/>
        <v>NA</v>
      </c>
      <c r="Y29" s="118" t="str">
        <f t="shared" ca="1" si="5"/>
        <v>rojo</v>
      </c>
      <c r="Z29" s="119" t="str">
        <f t="shared" si="6"/>
        <v>Verificado</v>
      </c>
      <c r="AA29" s="119" t="str">
        <f t="shared" si="7"/>
        <v>Calificar</v>
      </c>
      <c r="AB29" s="119" t="str">
        <f t="shared" si="8"/>
        <v>Calificar</v>
      </c>
      <c r="AC29" s="132" t="str">
        <f t="shared" si="9"/>
        <v>Calificar</v>
      </c>
      <c r="AD29" s="133">
        <v>5</v>
      </c>
      <c r="AE29" s="134"/>
      <c r="AF29" s="135"/>
      <c r="AG29" s="118"/>
      <c r="AH29" s="116" t="str">
        <f t="shared" si="10"/>
        <v>verde</v>
      </c>
      <c r="AI29" s="116" t="str">
        <f t="shared" si="11"/>
        <v>verde</v>
      </c>
      <c r="AJ29" s="116" t="str">
        <f t="shared" si="12"/>
        <v>verde</v>
      </c>
      <c r="AK29" s="136" t="str">
        <f t="shared" si="14"/>
        <v>verde</v>
      </c>
      <c r="AL29" s="136" t="str">
        <f t="shared" si="14"/>
        <v>verde</v>
      </c>
      <c r="AM29" s="136" t="str">
        <f t="shared" ca="1" si="14"/>
        <v>verde</v>
      </c>
      <c r="AN29" s="134" t="str">
        <f t="shared" ca="1" si="13"/>
        <v>verde</v>
      </c>
      <c r="AO29" s="137">
        <f t="shared" ca="1" si="4"/>
        <v>4</v>
      </c>
      <c r="AP29" s="131"/>
      <c r="AQ29" s="131"/>
      <c r="AR29" s="131"/>
      <c r="AS29" s="131"/>
    </row>
    <row r="30" spans="1:45" s="51" customFormat="1" ht="79.5" customHeight="1" x14ac:dyDescent="0.3">
      <c r="A30" s="139">
        <v>25</v>
      </c>
      <c r="B30" s="66" t="s">
        <v>251</v>
      </c>
      <c r="C30" s="52" t="s">
        <v>75</v>
      </c>
      <c r="D30" s="62" t="s">
        <v>110</v>
      </c>
      <c r="E30" s="62" t="s">
        <v>111</v>
      </c>
      <c r="F30" s="56"/>
      <c r="G30" s="56"/>
      <c r="H30" s="56" t="s">
        <v>57</v>
      </c>
      <c r="I30" s="57"/>
      <c r="J30" s="57"/>
      <c r="K30" s="52" t="s">
        <v>252</v>
      </c>
      <c r="L30" s="67" t="s">
        <v>253</v>
      </c>
      <c r="M30" s="59" t="s">
        <v>165</v>
      </c>
      <c r="N30" s="59" t="s">
        <v>254</v>
      </c>
      <c r="O30" s="61">
        <v>45869</v>
      </c>
      <c r="P30" s="65" t="s">
        <v>255</v>
      </c>
      <c r="Q30" s="58"/>
      <c r="R30" s="140" t="s">
        <v>256</v>
      </c>
      <c r="S30" s="82" t="s">
        <v>257</v>
      </c>
      <c r="T30" s="58"/>
      <c r="U30" s="99"/>
      <c r="V30" s="101"/>
      <c r="W30" s="118" t="str">
        <f t="shared" si="5"/>
        <v>NA</v>
      </c>
      <c r="X30" s="118" t="str">
        <f t="shared" ca="1" si="5"/>
        <v>rojo</v>
      </c>
      <c r="Y30" s="118" t="str">
        <f t="shared" si="5"/>
        <v>NA</v>
      </c>
      <c r="Z30" s="119" t="str">
        <f t="shared" si="6"/>
        <v>Verificado</v>
      </c>
      <c r="AA30" s="119" t="str">
        <f t="shared" si="7"/>
        <v>Verificado</v>
      </c>
      <c r="AB30" s="119" t="str">
        <f t="shared" si="8"/>
        <v>Sin Diligenciar</v>
      </c>
      <c r="AC30" s="132" t="str">
        <f t="shared" si="9"/>
        <v>Sin Diligenciar</v>
      </c>
      <c r="AD30" s="133">
        <v>5</v>
      </c>
      <c r="AE30" s="134">
        <v>5</v>
      </c>
      <c r="AF30" s="135"/>
      <c r="AG30" s="118"/>
      <c r="AH30" s="116" t="str">
        <f t="shared" si="10"/>
        <v>verde</v>
      </c>
      <c r="AI30" s="116" t="str">
        <f t="shared" si="11"/>
        <v>verde</v>
      </c>
      <c r="AJ30" s="116" t="str">
        <f t="shared" si="12"/>
        <v>verde</v>
      </c>
      <c r="AK30" s="136" t="str">
        <f t="shared" si="14"/>
        <v>verde</v>
      </c>
      <c r="AL30" s="136" t="str">
        <f t="shared" ca="1" si="14"/>
        <v>verde</v>
      </c>
      <c r="AM30" s="136" t="str">
        <f t="shared" si="14"/>
        <v>verde</v>
      </c>
      <c r="AN30" s="134" t="str">
        <f t="shared" ca="1" si="13"/>
        <v>verde</v>
      </c>
      <c r="AO30" s="137">
        <f t="shared" ca="1" si="4"/>
        <v>4</v>
      </c>
      <c r="AP30" s="131"/>
      <c r="AQ30" s="131"/>
      <c r="AR30" s="131"/>
      <c r="AS30" s="131"/>
    </row>
    <row r="31" spans="1:45" s="51" customFormat="1" ht="87" customHeight="1" x14ac:dyDescent="0.3">
      <c r="A31" s="139">
        <v>26</v>
      </c>
      <c r="B31" s="53" t="s">
        <v>258</v>
      </c>
      <c r="C31" s="52" t="s">
        <v>75</v>
      </c>
      <c r="D31" s="62" t="s">
        <v>110</v>
      </c>
      <c r="E31" s="62" t="s">
        <v>111</v>
      </c>
      <c r="F31" s="56"/>
      <c r="G31" s="56"/>
      <c r="H31" s="56"/>
      <c r="I31" s="84" t="s">
        <v>57</v>
      </c>
      <c r="J31" s="84"/>
      <c r="K31" s="52" t="s">
        <v>112</v>
      </c>
      <c r="L31" s="52" t="s">
        <v>259</v>
      </c>
      <c r="M31" s="59" t="s">
        <v>260</v>
      </c>
      <c r="N31" s="52" t="s">
        <v>261</v>
      </c>
      <c r="O31" s="61">
        <v>45869</v>
      </c>
      <c r="P31" s="65" t="s">
        <v>255</v>
      </c>
      <c r="Q31" s="58"/>
      <c r="R31" s="144"/>
      <c r="S31" s="58" t="s">
        <v>262</v>
      </c>
      <c r="T31" s="178" t="s">
        <v>263</v>
      </c>
      <c r="U31" s="99"/>
      <c r="V31" s="101"/>
      <c r="W31" s="118" t="str">
        <f t="shared" si="5"/>
        <v>NA</v>
      </c>
      <c r="X31" s="118" t="str">
        <f t="shared" ca="1" si="5"/>
        <v>rojo</v>
      </c>
      <c r="Y31" s="118" t="str">
        <f t="shared" si="5"/>
        <v>NA</v>
      </c>
      <c r="Z31" s="119" t="str">
        <f t="shared" si="6"/>
        <v>Sin Diligenciar</v>
      </c>
      <c r="AA31" s="119" t="str">
        <f t="shared" si="7"/>
        <v>Calificar</v>
      </c>
      <c r="AB31" s="119" t="str">
        <f t="shared" si="8"/>
        <v>Calificar</v>
      </c>
      <c r="AC31" s="132" t="str">
        <f t="shared" si="9"/>
        <v>Calificar</v>
      </c>
      <c r="AD31" s="133">
        <v>3</v>
      </c>
      <c r="AE31" s="134"/>
      <c r="AF31" s="135"/>
      <c r="AG31" s="118"/>
      <c r="AH31" s="116" t="str">
        <f t="shared" si="10"/>
        <v>verde</v>
      </c>
      <c r="AI31" s="116" t="str">
        <f t="shared" si="11"/>
        <v>verde</v>
      </c>
      <c r="AJ31" s="116" t="str">
        <f t="shared" si="12"/>
        <v>verde</v>
      </c>
      <c r="AK31" s="136" t="str">
        <f t="shared" si="14"/>
        <v>verde</v>
      </c>
      <c r="AL31" s="136" t="str">
        <f t="shared" ca="1" si="14"/>
        <v>verde</v>
      </c>
      <c r="AM31" s="136" t="str">
        <f t="shared" si="14"/>
        <v>verde</v>
      </c>
      <c r="AN31" s="134" t="str">
        <f t="shared" ca="1" si="13"/>
        <v>verde</v>
      </c>
      <c r="AO31" s="137">
        <f t="shared" ca="1" si="4"/>
        <v>4</v>
      </c>
      <c r="AP31" s="131"/>
      <c r="AQ31" s="131"/>
      <c r="AR31" s="131"/>
      <c r="AS31" s="131"/>
    </row>
    <row r="32" spans="1:45" s="51" customFormat="1" ht="57" customHeight="1" x14ac:dyDescent="0.3">
      <c r="A32" s="139">
        <v>27</v>
      </c>
      <c r="B32" s="53" t="s">
        <v>264</v>
      </c>
      <c r="C32" s="52" t="s">
        <v>75</v>
      </c>
      <c r="D32" s="62" t="s">
        <v>110</v>
      </c>
      <c r="E32" s="62" t="s">
        <v>111</v>
      </c>
      <c r="F32" s="56"/>
      <c r="G32" s="56" t="s">
        <v>57</v>
      </c>
      <c r="H32" s="56"/>
      <c r="I32" s="94"/>
      <c r="J32" s="94"/>
      <c r="K32" s="52" t="s">
        <v>133</v>
      </c>
      <c r="L32" s="62" t="s">
        <v>265</v>
      </c>
      <c r="M32" s="59" t="s">
        <v>260</v>
      </c>
      <c r="N32" s="59" t="s">
        <v>266</v>
      </c>
      <c r="O32" s="61">
        <v>45688</v>
      </c>
      <c r="P32" s="65" t="s">
        <v>267</v>
      </c>
      <c r="Q32" s="80"/>
      <c r="R32" s="143" t="s">
        <v>268</v>
      </c>
      <c r="S32" s="80"/>
      <c r="T32" s="80"/>
      <c r="U32" s="99"/>
      <c r="V32" s="101"/>
      <c r="W32" s="118" t="str">
        <f t="shared" ca="1" si="5"/>
        <v>rojo</v>
      </c>
      <c r="X32" s="118" t="str">
        <f t="shared" si="5"/>
        <v>NA</v>
      </c>
      <c r="Y32" s="118" t="str">
        <f t="shared" si="5"/>
        <v>NA</v>
      </c>
      <c r="Z32" s="119" t="str">
        <f t="shared" si="6"/>
        <v>Verificado</v>
      </c>
      <c r="AA32" s="119" t="str">
        <f t="shared" si="7"/>
        <v>Sin Diligenciar</v>
      </c>
      <c r="AB32" s="119" t="str">
        <f t="shared" si="8"/>
        <v>Sin Diligenciar</v>
      </c>
      <c r="AC32" s="132" t="str">
        <f t="shared" si="9"/>
        <v>Sin Diligenciar</v>
      </c>
      <c r="AD32" s="133">
        <v>5</v>
      </c>
      <c r="AE32" s="134"/>
      <c r="AF32" s="135"/>
      <c r="AG32" s="118"/>
      <c r="AH32" s="116" t="str">
        <f t="shared" si="10"/>
        <v>verde</v>
      </c>
      <c r="AI32" s="116" t="str">
        <f t="shared" si="11"/>
        <v>verde</v>
      </c>
      <c r="AJ32" s="116" t="str">
        <f t="shared" si="12"/>
        <v>verde</v>
      </c>
      <c r="AK32" s="136" t="str">
        <f t="shared" ca="1" si="14"/>
        <v>verde</v>
      </c>
      <c r="AL32" s="136" t="str">
        <f t="shared" si="14"/>
        <v>verde</v>
      </c>
      <c r="AM32" s="136" t="str">
        <f t="shared" si="14"/>
        <v>verde</v>
      </c>
      <c r="AN32" s="134" t="str">
        <f t="shared" ca="1" si="13"/>
        <v>verde</v>
      </c>
      <c r="AO32" s="137">
        <f t="shared" ca="1" si="4"/>
        <v>4</v>
      </c>
      <c r="AP32" s="131"/>
      <c r="AQ32" s="131"/>
      <c r="AR32" s="131"/>
      <c r="AS32" s="131"/>
    </row>
    <row r="33" spans="1:45" s="51" customFormat="1" ht="57" customHeight="1" x14ac:dyDescent="0.3">
      <c r="A33" s="139">
        <v>28</v>
      </c>
      <c r="B33" s="68" t="s">
        <v>269</v>
      </c>
      <c r="C33" s="52" t="s">
        <v>270</v>
      </c>
      <c r="D33" s="62" t="s">
        <v>110</v>
      </c>
      <c r="E33" s="62" t="s">
        <v>111</v>
      </c>
      <c r="F33" s="56"/>
      <c r="G33" s="56" t="s">
        <v>57</v>
      </c>
      <c r="H33" s="56"/>
      <c r="I33" s="57"/>
      <c r="J33" s="57"/>
      <c r="K33" s="52" t="s">
        <v>133</v>
      </c>
      <c r="L33" s="55" t="s">
        <v>271</v>
      </c>
      <c r="M33" s="59" t="s">
        <v>260</v>
      </c>
      <c r="N33" s="59" t="s">
        <v>272</v>
      </c>
      <c r="O33" s="61">
        <v>45989</v>
      </c>
      <c r="P33" s="65" t="s">
        <v>273</v>
      </c>
      <c r="Q33" s="58"/>
      <c r="R33" s="140" t="s">
        <v>122</v>
      </c>
      <c r="S33" s="58"/>
      <c r="T33" s="58"/>
      <c r="U33" s="99"/>
      <c r="V33" s="101"/>
      <c r="W33" s="118" t="str">
        <f t="shared" si="5"/>
        <v>NA</v>
      </c>
      <c r="X33" s="118" t="str">
        <f t="shared" si="5"/>
        <v>NA</v>
      </c>
      <c r="Y33" s="118" t="str">
        <f t="shared" ca="1" si="5"/>
        <v>rojo</v>
      </c>
      <c r="Z33" s="119" t="str">
        <f t="shared" si="6"/>
        <v>Verificado</v>
      </c>
      <c r="AA33" s="119" t="str">
        <f t="shared" si="7"/>
        <v>Sin Diligenciar</v>
      </c>
      <c r="AB33" s="119" t="str">
        <f t="shared" si="8"/>
        <v>Sin Diligenciar</v>
      </c>
      <c r="AC33" s="132" t="str">
        <f t="shared" si="9"/>
        <v>Sin Diligenciar</v>
      </c>
      <c r="AD33" s="133">
        <v>3</v>
      </c>
      <c r="AE33" s="134"/>
      <c r="AF33" s="135"/>
      <c r="AG33" s="118"/>
      <c r="AH33" s="116" t="str">
        <f t="shared" si="10"/>
        <v>verde</v>
      </c>
      <c r="AI33" s="116" t="str">
        <f t="shared" si="11"/>
        <v>verde</v>
      </c>
      <c r="AJ33" s="116" t="str">
        <f t="shared" si="12"/>
        <v>verde</v>
      </c>
      <c r="AK33" s="136" t="str">
        <f t="shared" si="14"/>
        <v>verde</v>
      </c>
      <c r="AL33" s="136" t="str">
        <f t="shared" si="14"/>
        <v>verde</v>
      </c>
      <c r="AM33" s="136" t="str">
        <f t="shared" ca="1" si="14"/>
        <v>rojo</v>
      </c>
      <c r="AN33" s="134" t="str">
        <f t="shared" ca="1" si="13"/>
        <v>rojo</v>
      </c>
      <c r="AO33" s="137">
        <f t="shared" ca="1" si="4"/>
        <v>1</v>
      </c>
      <c r="AP33" s="131"/>
      <c r="AQ33" s="131"/>
      <c r="AR33" s="131"/>
      <c r="AS33" s="131"/>
    </row>
    <row r="34" spans="1:45" s="51" customFormat="1" ht="57" customHeight="1" thickBot="1" x14ac:dyDescent="0.35">
      <c r="A34" s="139">
        <v>29</v>
      </c>
      <c r="B34" s="53" t="s">
        <v>274</v>
      </c>
      <c r="C34" s="52" t="s">
        <v>109</v>
      </c>
      <c r="D34" s="62" t="s">
        <v>110</v>
      </c>
      <c r="E34" s="62" t="s">
        <v>111</v>
      </c>
      <c r="F34" s="56"/>
      <c r="G34" s="56" t="s">
        <v>57</v>
      </c>
      <c r="H34" s="56"/>
      <c r="I34" s="57"/>
      <c r="J34" s="57"/>
      <c r="K34" s="52" t="s">
        <v>133</v>
      </c>
      <c r="L34" s="62" t="s">
        <v>275</v>
      </c>
      <c r="M34" s="59" t="s">
        <v>244</v>
      </c>
      <c r="N34" s="59" t="s">
        <v>276</v>
      </c>
      <c r="O34" s="61">
        <v>45989</v>
      </c>
      <c r="P34" s="65" t="s">
        <v>277</v>
      </c>
      <c r="Q34" s="82" t="s">
        <v>278</v>
      </c>
      <c r="R34" s="142" t="s">
        <v>279</v>
      </c>
      <c r="S34" s="82"/>
      <c r="T34" s="82"/>
      <c r="U34" s="99"/>
      <c r="V34" s="101"/>
      <c r="W34" s="118" t="str">
        <f t="shared" si="5"/>
        <v>NA</v>
      </c>
      <c r="X34" s="118" t="str">
        <f t="shared" si="5"/>
        <v>NA</v>
      </c>
      <c r="Y34" s="118" t="str">
        <f t="shared" ca="1" si="5"/>
        <v>rojo</v>
      </c>
      <c r="Z34" s="119" t="str">
        <f t="shared" si="6"/>
        <v>Verificado</v>
      </c>
      <c r="AA34" s="119" t="str">
        <f t="shared" si="7"/>
        <v>Sin Diligenciar</v>
      </c>
      <c r="AB34" s="119" t="str">
        <f t="shared" si="8"/>
        <v>Sin Diligenciar</v>
      </c>
      <c r="AC34" s="132" t="str">
        <f t="shared" si="9"/>
        <v>Sin Diligenciar</v>
      </c>
      <c r="AD34" s="133">
        <v>5</v>
      </c>
      <c r="AE34" s="134"/>
      <c r="AF34" s="135"/>
      <c r="AG34" s="118"/>
      <c r="AH34" s="116" t="str">
        <f t="shared" si="10"/>
        <v>verde</v>
      </c>
      <c r="AI34" s="116" t="str">
        <f t="shared" si="11"/>
        <v>verde</v>
      </c>
      <c r="AJ34" s="116" t="str">
        <f t="shared" si="12"/>
        <v>verde</v>
      </c>
      <c r="AK34" s="136" t="str">
        <f t="shared" si="14"/>
        <v>verde</v>
      </c>
      <c r="AL34" s="136" t="str">
        <f t="shared" si="14"/>
        <v>verde</v>
      </c>
      <c r="AM34" s="136" t="str">
        <f t="shared" ca="1" si="14"/>
        <v>rojo</v>
      </c>
      <c r="AN34" s="134" t="str">
        <f t="shared" ca="1" si="13"/>
        <v>rojo</v>
      </c>
      <c r="AO34" s="137">
        <f t="shared" ca="1" si="4"/>
        <v>1</v>
      </c>
      <c r="AP34" s="131"/>
      <c r="AQ34" s="131"/>
      <c r="AR34" s="131"/>
      <c r="AS34" s="131"/>
    </row>
    <row r="35" spans="1:45" s="51" customFormat="1" ht="57" customHeight="1" x14ac:dyDescent="0.3">
      <c r="A35" s="139">
        <v>30</v>
      </c>
      <c r="B35" s="53" t="s">
        <v>280</v>
      </c>
      <c r="C35" s="52" t="s">
        <v>109</v>
      </c>
      <c r="D35" s="62" t="s">
        <v>110</v>
      </c>
      <c r="E35" s="62" t="s">
        <v>111</v>
      </c>
      <c r="F35" s="56"/>
      <c r="G35" s="56"/>
      <c r="H35" s="56" t="s">
        <v>57</v>
      </c>
      <c r="I35" s="57"/>
      <c r="J35" s="57"/>
      <c r="K35" s="52" t="s">
        <v>112</v>
      </c>
      <c r="L35" s="62" t="s">
        <v>281</v>
      </c>
      <c r="M35" s="59" t="s">
        <v>282</v>
      </c>
      <c r="N35" s="59" t="s">
        <v>283</v>
      </c>
      <c r="O35" s="61">
        <v>45870</v>
      </c>
      <c r="P35" s="65" t="s">
        <v>277</v>
      </c>
      <c r="Q35" s="82" t="s">
        <v>278</v>
      </c>
      <c r="R35" s="140" t="s">
        <v>122</v>
      </c>
      <c r="S35" s="82" t="s">
        <v>284</v>
      </c>
      <c r="T35" s="82"/>
      <c r="U35" s="99"/>
      <c r="V35" s="101"/>
      <c r="W35" s="118" t="str">
        <f t="shared" si="5"/>
        <v>NA</v>
      </c>
      <c r="X35" s="118" t="str">
        <f t="shared" ca="1" si="5"/>
        <v>rojo</v>
      </c>
      <c r="Y35" s="118" t="str">
        <f t="shared" si="5"/>
        <v>NA</v>
      </c>
      <c r="Z35" s="119" t="str">
        <f t="shared" si="6"/>
        <v>Verificado</v>
      </c>
      <c r="AA35" s="119" t="str">
        <f t="shared" si="7"/>
        <v>Verificado</v>
      </c>
      <c r="AB35" s="119" t="str">
        <f t="shared" si="8"/>
        <v>Sin Diligenciar</v>
      </c>
      <c r="AC35" s="132" t="str">
        <f t="shared" si="9"/>
        <v>Sin Diligenciar</v>
      </c>
      <c r="AD35" s="133">
        <v>5</v>
      </c>
      <c r="AE35" s="134">
        <v>5</v>
      </c>
      <c r="AF35" s="135"/>
      <c r="AG35" s="118"/>
      <c r="AH35" s="116" t="str">
        <f t="shared" si="10"/>
        <v>verde</v>
      </c>
      <c r="AI35" s="116" t="str">
        <f t="shared" si="11"/>
        <v>verde</v>
      </c>
      <c r="AJ35" s="116" t="str">
        <f t="shared" si="12"/>
        <v>verde</v>
      </c>
      <c r="AK35" s="136" t="str">
        <f t="shared" si="14"/>
        <v>verde</v>
      </c>
      <c r="AL35" s="136" t="str">
        <f t="shared" ca="1" si="14"/>
        <v>verde</v>
      </c>
      <c r="AM35" s="136" t="str">
        <f t="shared" si="14"/>
        <v>verde</v>
      </c>
      <c r="AN35" s="134" t="str">
        <f t="shared" ca="1" si="13"/>
        <v>verde</v>
      </c>
      <c r="AO35" s="137">
        <f t="shared" ca="1" si="4"/>
        <v>4</v>
      </c>
      <c r="AP35" s="131"/>
      <c r="AQ35" s="131"/>
      <c r="AR35" s="131"/>
      <c r="AS35" s="131"/>
    </row>
    <row r="36" spans="1:45" s="51" customFormat="1" ht="69.75" customHeight="1" x14ac:dyDescent="0.3">
      <c r="A36" s="139">
        <v>31</v>
      </c>
      <c r="B36" s="53" t="s">
        <v>285</v>
      </c>
      <c r="C36" s="52" t="s">
        <v>109</v>
      </c>
      <c r="D36" s="62" t="s">
        <v>110</v>
      </c>
      <c r="E36" s="62" t="s">
        <v>111</v>
      </c>
      <c r="F36" s="56"/>
      <c r="G36" s="56"/>
      <c r="H36" s="56" t="s">
        <v>57</v>
      </c>
      <c r="I36" s="57"/>
      <c r="J36" s="57"/>
      <c r="K36" s="52" t="s">
        <v>112</v>
      </c>
      <c r="L36" s="62" t="s">
        <v>286</v>
      </c>
      <c r="M36" s="59" t="s">
        <v>282</v>
      </c>
      <c r="N36" s="59" t="s">
        <v>283</v>
      </c>
      <c r="O36" s="61">
        <v>45947</v>
      </c>
      <c r="P36" s="65" t="s">
        <v>287</v>
      </c>
      <c r="Q36" s="58"/>
      <c r="R36" s="140" t="s">
        <v>122</v>
      </c>
      <c r="S36" s="58"/>
      <c r="T36" s="82" t="s">
        <v>288</v>
      </c>
      <c r="U36" s="99"/>
      <c r="V36" s="101"/>
      <c r="W36" s="118" t="str">
        <f t="shared" si="5"/>
        <v>NA</v>
      </c>
      <c r="X36" s="118" t="str">
        <f t="shared" si="5"/>
        <v>NA</v>
      </c>
      <c r="Y36" s="118" t="str">
        <f t="shared" ca="1" si="5"/>
        <v>rojo</v>
      </c>
      <c r="Z36" s="119" t="str">
        <f t="shared" si="6"/>
        <v>Verificado</v>
      </c>
      <c r="AA36" s="119" t="str">
        <f t="shared" si="7"/>
        <v>Sin Diligenciar</v>
      </c>
      <c r="AB36" s="119" t="str">
        <f t="shared" si="8"/>
        <v>Calificar</v>
      </c>
      <c r="AC36" s="132" t="str">
        <f t="shared" si="9"/>
        <v>Calificar</v>
      </c>
      <c r="AD36" s="133">
        <v>3</v>
      </c>
      <c r="AE36" s="134"/>
      <c r="AF36" s="135"/>
      <c r="AG36" s="118"/>
      <c r="AH36" s="116" t="str">
        <f t="shared" si="10"/>
        <v>verde</v>
      </c>
      <c r="AI36" s="116" t="str">
        <f t="shared" si="11"/>
        <v>verde</v>
      </c>
      <c r="AJ36" s="116" t="str">
        <f t="shared" si="12"/>
        <v>verde</v>
      </c>
      <c r="AK36" s="136" t="str">
        <f t="shared" si="14"/>
        <v>verde</v>
      </c>
      <c r="AL36" s="136" t="str">
        <f t="shared" si="14"/>
        <v>verde</v>
      </c>
      <c r="AM36" s="136" t="str">
        <f t="shared" ca="1" si="14"/>
        <v>verde</v>
      </c>
      <c r="AN36" s="134" t="str">
        <f t="shared" ca="1" si="13"/>
        <v>verde</v>
      </c>
      <c r="AO36" s="137">
        <f t="shared" ca="1" si="4"/>
        <v>4</v>
      </c>
      <c r="AP36" s="131"/>
      <c r="AQ36" s="131"/>
      <c r="AR36" s="131"/>
      <c r="AS36" s="131"/>
    </row>
    <row r="37" spans="1:45" s="51" customFormat="1" ht="102.75" customHeight="1" x14ac:dyDescent="0.3">
      <c r="A37" s="139">
        <v>32</v>
      </c>
      <c r="B37" s="53" t="s">
        <v>289</v>
      </c>
      <c r="C37" s="52" t="s">
        <v>109</v>
      </c>
      <c r="D37" s="52" t="s">
        <v>110</v>
      </c>
      <c r="E37" s="52" t="s">
        <v>111</v>
      </c>
      <c r="F37" s="52"/>
      <c r="G37" s="56" t="s">
        <v>57</v>
      </c>
      <c r="H37" s="52"/>
      <c r="I37" s="52"/>
      <c r="J37" s="57"/>
      <c r="K37" s="52" t="s">
        <v>133</v>
      </c>
      <c r="L37" s="52" t="s">
        <v>290</v>
      </c>
      <c r="M37" s="52" t="s">
        <v>244</v>
      </c>
      <c r="N37" s="59" t="s">
        <v>291</v>
      </c>
      <c r="O37" s="83">
        <v>45989</v>
      </c>
      <c r="P37" s="54" t="s">
        <v>287</v>
      </c>
      <c r="Q37" s="55"/>
      <c r="R37" s="91" t="s">
        <v>292</v>
      </c>
      <c r="S37" s="55"/>
      <c r="T37" s="55" t="s">
        <v>293</v>
      </c>
      <c r="U37" s="99"/>
      <c r="V37" s="101"/>
      <c r="W37" s="118" t="str">
        <f t="shared" si="5"/>
        <v>NA</v>
      </c>
      <c r="X37" s="118" t="str">
        <f t="shared" si="5"/>
        <v>NA</v>
      </c>
      <c r="Y37" s="118" t="str">
        <f t="shared" ca="1" si="5"/>
        <v>rojo</v>
      </c>
      <c r="Z37" s="119" t="str">
        <f t="shared" si="6"/>
        <v>Verificado</v>
      </c>
      <c r="AA37" s="119" t="str">
        <f t="shared" si="7"/>
        <v>Sin Diligenciar</v>
      </c>
      <c r="AB37" s="119" t="str">
        <f t="shared" si="8"/>
        <v>Calificar</v>
      </c>
      <c r="AC37" s="132" t="str">
        <f t="shared" si="9"/>
        <v>Calificar</v>
      </c>
      <c r="AD37" s="133">
        <v>5</v>
      </c>
      <c r="AE37" s="134"/>
      <c r="AF37" s="135"/>
      <c r="AG37" s="118"/>
      <c r="AH37" s="116" t="str">
        <f t="shared" si="10"/>
        <v>verde</v>
      </c>
      <c r="AI37" s="116" t="str">
        <f t="shared" si="11"/>
        <v>verde</v>
      </c>
      <c r="AJ37" s="116" t="str">
        <f t="shared" si="12"/>
        <v>verde</v>
      </c>
      <c r="AK37" s="136" t="str">
        <f t="shared" si="14"/>
        <v>verde</v>
      </c>
      <c r="AL37" s="136" t="str">
        <f t="shared" si="14"/>
        <v>verde</v>
      </c>
      <c r="AM37" s="136" t="str">
        <f t="shared" ca="1" si="14"/>
        <v>verde</v>
      </c>
      <c r="AN37" s="134" t="str">
        <f t="shared" ca="1" si="13"/>
        <v>verde</v>
      </c>
      <c r="AO37" s="137">
        <f t="shared" ca="1" si="4"/>
        <v>4</v>
      </c>
      <c r="AP37" s="131"/>
      <c r="AQ37" s="131"/>
      <c r="AR37" s="131"/>
      <c r="AS37" s="131"/>
    </row>
    <row r="38" spans="1:45" s="51" customFormat="1" ht="66.75" customHeight="1" thickBot="1" x14ac:dyDescent="0.35">
      <c r="A38" s="139">
        <v>33</v>
      </c>
      <c r="B38" s="53" t="s">
        <v>294</v>
      </c>
      <c r="C38" s="52" t="s">
        <v>295</v>
      </c>
      <c r="D38" s="62" t="s">
        <v>110</v>
      </c>
      <c r="E38" s="52" t="s">
        <v>111</v>
      </c>
      <c r="F38" s="52"/>
      <c r="G38" s="52"/>
      <c r="H38" s="52" t="s">
        <v>57</v>
      </c>
      <c r="I38" s="54"/>
      <c r="J38" s="87"/>
      <c r="K38" s="53" t="s">
        <v>112</v>
      </c>
      <c r="L38" s="52" t="s">
        <v>296</v>
      </c>
      <c r="M38" s="52" t="s">
        <v>297</v>
      </c>
      <c r="N38" s="52" t="s">
        <v>298</v>
      </c>
      <c r="O38" s="61">
        <v>45989</v>
      </c>
      <c r="P38" s="54" t="s">
        <v>299</v>
      </c>
      <c r="Q38" s="55"/>
      <c r="R38" s="91" t="s">
        <v>300</v>
      </c>
      <c r="S38" s="91" t="s">
        <v>301</v>
      </c>
      <c r="T38" s="91" t="s">
        <v>301</v>
      </c>
      <c r="U38" s="99"/>
      <c r="V38" s="101"/>
      <c r="W38" s="118" t="str">
        <f t="shared" si="5"/>
        <v>NA</v>
      </c>
      <c r="X38" s="118" t="str">
        <f t="shared" si="5"/>
        <v>NA</v>
      </c>
      <c r="Y38" s="118" t="str">
        <f t="shared" ca="1" si="5"/>
        <v>rojo</v>
      </c>
      <c r="Z38" s="119" t="str">
        <f t="shared" si="6"/>
        <v>Verificado</v>
      </c>
      <c r="AA38" s="119" t="str">
        <f t="shared" si="7"/>
        <v>Calificar</v>
      </c>
      <c r="AB38" s="119" t="str">
        <f t="shared" si="8"/>
        <v>Calificar</v>
      </c>
      <c r="AC38" s="132" t="str">
        <f t="shared" si="9"/>
        <v>Calificar</v>
      </c>
      <c r="AD38" s="133">
        <v>3</v>
      </c>
      <c r="AE38" s="134"/>
      <c r="AF38" s="135"/>
      <c r="AG38" s="118"/>
      <c r="AH38" s="116" t="str">
        <f t="shared" si="10"/>
        <v>verde</v>
      </c>
      <c r="AI38" s="116" t="str">
        <f t="shared" si="11"/>
        <v>verde</v>
      </c>
      <c r="AJ38" s="116" t="str">
        <f t="shared" si="12"/>
        <v>verde</v>
      </c>
      <c r="AK38" s="136" t="str">
        <f t="shared" si="14"/>
        <v>verde</v>
      </c>
      <c r="AL38" s="136" t="str">
        <f t="shared" si="14"/>
        <v>verde</v>
      </c>
      <c r="AM38" s="136" t="str">
        <f t="shared" ca="1" si="14"/>
        <v>verde</v>
      </c>
      <c r="AN38" s="134" t="str">
        <f t="shared" ca="1" si="13"/>
        <v>verde</v>
      </c>
      <c r="AO38" s="137">
        <f t="shared" ca="1" si="4"/>
        <v>4</v>
      </c>
      <c r="AP38" s="131"/>
      <c r="AQ38" s="131"/>
      <c r="AR38" s="131"/>
      <c r="AS38" s="131"/>
    </row>
    <row r="39" spans="1:45" s="166" customFormat="1" ht="95.25" customHeight="1" x14ac:dyDescent="0.3">
      <c r="A39" s="139">
        <v>34</v>
      </c>
      <c r="B39" s="53" t="s">
        <v>302</v>
      </c>
      <c r="C39" s="52" t="s">
        <v>295</v>
      </c>
      <c r="D39" s="62" t="s">
        <v>303</v>
      </c>
      <c r="E39" s="52" t="s">
        <v>111</v>
      </c>
      <c r="F39" s="52"/>
      <c r="G39" s="52"/>
      <c r="H39" s="52" t="s">
        <v>77</v>
      </c>
      <c r="I39" s="52"/>
      <c r="J39" s="94"/>
      <c r="K39" s="52" t="s">
        <v>252</v>
      </c>
      <c r="L39" s="52" t="s">
        <v>304</v>
      </c>
      <c r="M39" s="52" t="s">
        <v>305</v>
      </c>
      <c r="N39" s="59" t="s">
        <v>306</v>
      </c>
      <c r="O39" s="61">
        <v>45989</v>
      </c>
      <c r="P39" s="54" t="s">
        <v>307</v>
      </c>
      <c r="Q39" s="55"/>
      <c r="R39" s="140" t="s">
        <v>122</v>
      </c>
      <c r="S39" s="55" t="s">
        <v>308</v>
      </c>
      <c r="T39" s="179" t="s">
        <v>309</v>
      </c>
      <c r="U39" s="99"/>
      <c r="V39" s="161"/>
      <c r="W39" s="126" t="str">
        <f t="shared" si="5"/>
        <v>NA</v>
      </c>
      <c r="X39" s="126" t="str">
        <f t="shared" si="5"/>
        <v>NA</v>
      </c>
      <c r="Y39" s="126" t="str">
        <f t="shared" ca="1" si="5"/>
        <v>rojo</v>
      </c>
      <c r="Z39" s="159" t="str">
        <f t="shared" si="6"/>
        <v>Verificado</v>
      </c>
      <c r="AA39" s="159" t="str">
        <f t="shared" si="7"/>
        <v>Calificar</v>
      </c>
      <c r="AB39" s="159" t="str">
        <f t="shared" si="8"/>
        <v>Calificar</v>
      </c>
      <c r="AC39" s="160" t="str">
        <f t="shared" si="9"/>
        <v>Calificar</v>
      </c>
      <c r="AD39" s="162">
        <v>3</v>
      </c>
      <c r="AE39" s="163"/>
      <c r="AF39" s="164"/>
      <c r="AG39" s="126"/>
      <c r="AH39" s="116" t="str">
        <f t="shared" si="10"/>
        <v>verde</v>
      </c>
      <c r="AI39" s="116" t="str">
        <f t="shared" si="11"/>
        <v>verde</v>
      </c>
      <c r="AJ39" s="116" t="str">
        <f t="shared" si="12"/>
        <v>verde</v>
      </c>
      <c r="AK39" s="136" t="str">
        <f t="shared" si="14"/>
        <v>verde</v>
      </c>
      <c r="AL39" s="136" t="str">
        <f t="shared" si="14"/>
        <v>verde</v>
      </c>
      <c r="AM39" s="136" t="str">
        <f t="shared" ca="1" si="14"/>
        <v>verde</v>
      </c>
      <c r="AN39" s="134" t="str">
        <f t="shared" ca="1" si="13"/>
        <v>verde</v>
      </c>
      <c r="AO39" s="137">
        <f t="shared" ca="1" si="4"/>
        <v>4</v>
      </c>
      <c r="AP39" s="165"/>
      <c r="AQ39" s="165"/>
      <c r="AR39" s="165"/>
      <c r="AS39" s="165"/>
    </row>
    <row r="40" spans="1:45" s="167" customFormat="1" ht="116.25" customHeight="1" x14ac:dyDescent="0.3">
      <c r="A40" s="139">
        <v>35</v>
      </c>
      <c r="B40" s="53" t="s">
        <v>310</v>
      </c>
      <c r="C40" s="52" t="s">
        <v>295</v>
      </c>
      <c r="D40" s="62" t="s">
        <v>303</v>
      </c>
      <c r="E40" s="52" t="s">
        <v>111</v>
      </c>
      <c r="F40" s="52"/>
      <c r="G40" s="52"/>
      <c r="H40" s="52" t="s">
        <v>77</v>
      </c>
      <c r="I40" s="52"/>
      <c r="J40" s="84"/>
      <c r="K40" s="52" t="s">
        <v>112</v>
      </c>
      <c r="L40" s="52" t="s">
        <v>311</v>
      </c>
      <c r="M40" s="52" t="s">
        <v>312</v>
      </c>
      <c r="N40" s="52" t="s">
        <v>147</v>
      </c>
      <c r="O40" s="83">
        <v>45989</v>
      </c>
      <c r="P40" s="54" t="s">
        <v>307</v>
      </c>
      <c r="Q40" s="55" t="s">
        <v>313</v>
      </c>
      <c r="R40" s="140" t="s">
        <v>122</v>
      </c>
      <c r="S40" s="55" t="s">
        <v>314</v>
      </c>
      <c r="T40" s="55" t="s">
        <v>315</v>
      </c>
      <c r="U40" s="99"/>
      <c r="V40" s="161"/>
      <c r="W40" s="126" t="str">
        <f t="shared" si="5"/>
        <v>NA</v>
      </c>
      <c r="X40" s="126" t="str">
        <f t="shared" si="5"/>
        <v>NA</v>
      </c>
      <c r="Y40" s="126" t="str">
        <f t="shared" ca="1" si="5"/>
        <v>rojo</v>
      </c>
      <c r="Z40" s="159" t="str">
        <f t="shared" si="6"/>
        <v>Verificado</v>
      </c>
      <c r="AA40" s="159" t="str">
        <f t="shared" si="7"/>
        <v>Calificar</v>
      </c>
      <c r="AB40" s="159" t="str">
        <f t="shared" si="8"/>
        <v>Calificar</v>
      </c>
      <c r="AC40" s="160" t="str">
        <f t="shared" si="9"/>
        <v>Calificar</v>
      </c>
      <c r="AD40" s="162">
        <v>3</v>
      </c>
      <c r="AE40" s="163"/>
      <c r="AF40" s="164"/>
      <c r="AG40" s="126"/>
      <c r="AH40" s="116" t="str">
        <f t="shared" si="10"/>
        <v>verde</v>
      </c>
      <c r="AI40" s="116" t="str">
        <f t="shared" si="11"/>
        <v>verde</v>
      </c>
      <c r="AJ40" s="116" t="str">
        <f t="shared" si="12"/>
        <v>verde</v>
      </c>
      <c r="AK40" s="136" t="str">
        <f t="shared" si="14"/>
        <v>verde</v>
      </c>
      <c r="AL40" s="136" t="str">
        <f t="shared" si="14"/>
        <v>verde</v>
      </c>
      <c r="AM40" s="136" t="str">
        <f t="shared" ca="1" si="14"/>
        <v>verde</v>
      </c>
      <c r="AN40" s="134" t="str">
        <f t="shared" ca="1" si="13"/>
        <v>verde</v>
      </c>
      <c r="AO40" s="137">
        <f t="shared" ca="1" si="4"/>
        <v>4</v>
      </c>
      <c r="AP40" s="165"/>
      <c r="AQ40" s="165"/>
      <c r="AR40" s="165"/>
      <c r="AS40" s="165"/>
    </row>
    <row r="41" spans="1:45" ht="57" customHeight="1" x14ac:dyDescent="0.3">
      <c r="AS41" s="131"/>
    </row>
    <row r="42" spans="1:45" ht="57" customHeight="1" x14ac:dyDescent="0.3">
      <c r="AS42" s="131"/>
    </row>
    <row r="43" spans="1:45" ht="57" customHeight="1" x14ac:dyDescent="0.3">
      <c r="B43" s="253" t="s">
        <v>316</v>
      </c>
      <c r="C43" s="253"/>
      <c r="D43" s="253"/>
      <c r="E43" s="254"/>
      <c r="F43" s="69">
        <v>4</v>
      </c>
      <c r="G43" s="69">
        <v>11</v>
      </c>
      <c r="H43" s="69">
        <v>10</v>
      </c>
      <c r="I43" s="69">
        <v>9</v>
      </c>
      <c r="J43" s="70">
        <v>1</v>
      </c>
      <c r="K43" s="69" t="s">
        <v>317</v>
      </c>
      <c r="L43" s="69">
        <f>SUM(F43:J43)</f>
        <v>35</v>
      </c>
      <c r="AS43" s="131"/>
    </row>
    <row r="44" spans="1:45" ht="57" customHeight="1" x14ac:dyDescent="0.3">
      <c r="AS44" s="131"/>
    </row>
    <row r="45" spans="1:45" ht="57" customHeight="1" x14ac:dyDescent="0.3">
      <c r="I45" s="45">
        <f>4+11+10+10</f>
        <v>35</v>
      </c>
      <c r="AS45" s="131"/>
    </row>
    <row r="46" spans="1:45" ht="57" customHeight="1" x14ac:dyDescent="0.3">
      <c r="AS46" s="131"/>
    </row>
    <row r="47" spans="1:45" ht="57" customHeight="1" x14ac:dyDescent="0.3">
      <c r="AS47" s="131"/>
    </row>
    <row r="48" spans="1:45" ht="57" customHeight="1" x14ac:dyDescent="0.3">
      <c r="AS48" s="131"/>
    </row>
    <row r="49" spans="45:45" ht="57" customHeight="1" x14ac:dyDescent="0.3">
      <c r="AS49" s="131"/>
    </row>
  </sheetData>
  <autoFilter ref="A4:AS40" xr:uid="{00000000-0001-0000-0200-000000000000}">
    <filterColumn colId="8" showButton="0"/>
  </autoFilter>
  <mergeCells count="34">
    <mergeCell ref="A3:A5"/>
    <mergeCell ref="H4:H5"/>
    <mergeCell ref="G4:G5"/>
    <mergeCell ref="F4:F5"/>
    <mergeCell ref="E3:E5"/>
    <mergeCell ref="Q3:Q5"/>
    <mergeCell ref="P3:P5"/>
    <mergeCell ref="O3:O5"/>
    <mergeCell ref="N3:N5"/>
    <mergeCell ref="M3:M5"/>
    <mergeCell ref="R3:R5"/>
    <mergeCell ref="S3:S5"/>
    <mergeCell ref="T3:T5"/>
    <mergeCell ref="R2:T2"/>
    <mergeCell ref="B43:E43"/>
    <mergeCell ref="B1:D2"/>
    <mergeCell ref="F1:N2"/>
    <mergeCell ref="O1:O2"/>
    <mergeCell ref="P1:P2"/>
    <mergeCell ref="F3:J3"/>
    <mergeCell ref="K3:K5"/>
    <mergeCell ref="L3:L5"/>
    <mergeCell ref="B3:B5"/>
    <mergeCell ref="C3:C5"/>
    <mergeCell ref="D3:D5"/>
    <mergeCell ref="I4:J4"/>
    <mergeCell ref="AN2:AO2"/>
    <mergeCell ref="AQ2:AS2"/>
    <mergeCell ref="AQ5:AS5"/>
    <mergeCell ref="W2:Y2"/>
    <mergeCell ref="Z2:AB2"/>
    <mergeCell ref="AD2:AF2"/>
    <mergeCell ref="AH2:AJ2"/>
    <mergeCell ref="AK2:AM2"/>
  </mergeCells>
  <conditionalFormatting sqref="AK6:AM40">
    <cfRule type="containsText" dxfId="1" priority="2" operator="containsText" text="alerta">
      <formula>NOT(ISERROR(SEARCH("alerta",AK6)))</formula>
    </cfRule>
    <cfRule type="containsText" dxfId="0" priority="3" operator="containsText" text="falla">
      <formula>NOT(ISERROR(SEARCH("falla",AK6)))</formula>
    </cfRule>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67B80705-C76B-43E2-BFD4-9EF09A3E02F9}">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AN6:AO40</xm:sqref>
        </x14:conditionalFormatting>
        <x14:conditionalFormatting xmlns:xm="http://schemas.microsoft.com/office/excel/2006/main">
          <x14:cfRule type="iconSet" priority="5" id="{BB47C51C-93E8-455B-B1F7-801467375B11}">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AR6:AR11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C6:C36 D37 C38:C40</xm:sqref>
        </x14:dataValidation>
        <x14:dataValidation type="list" allowBlank="1" showInputMessage="1" showErrorMessage="1" xr:uid="{00000000-0002-0000-0200-000003000000}">
          <x14:formula1>
            <xm:f>Hoja2!$A$8:$A$11</xm:f>
          </x14:formula1>
          <xm:sqref>N6:N15 N37 N40</xm:sqref>
        </x14:dataValidation>
        <x14:dataValidation type="list" allowBlank="1" showInputMessage="1" showErrorMessage="1" xr:uid="{00000000-0002-0000-0200-000001000000}">
          <x14:formula1>
            <xm:f>Hoja2!$A$1:$A$5</xm:f>
          </x14:formula1>
          <xm:sqref>J26:K26 K6:K25 K27:K40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8.88671875" defaultRowHeight="14.4" x14ac:dyDescent="0.3"/>
  <cols>
    <col min="2" max="2" width="15.44140625" bestFit="1" customWidth="1"/>
  </cols>
  <sheetData>
    <row r="5" spans="2:2" x14ac:dyDescent="0.3">
      <c r="B5" t="s">
        <v>318</v>
      </c>
    </row>
    <row r="6" spans="2:2" x14ac:dyDescent="0.3">
      <c r="B6" t="s">
        <v>319</v>
      </c>
    </row>
    <row r="7" spans="2:2" x14ac:dyDescent="0.3">
      <c r="B7" t="s">
        <v>320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4140625" defaultRowHeight="14.4" x14ac:dyDescent="0.3"/>
  <cols>
    <col min="1" max="1" width="47.109375" customWidth="1"/>
  </cols>
  <sheetData>
    <row r="1" spans="1:1" x14ac:dyDescent="0.3">
      <c r="A1" t="s">
        <v>112</v>
      </c>
    </row>
    <row r="2" spans="1:1" x14ac:dyDescent="0.3">
      <c r="A2" t="s">
        <v>252</v>
      </c>
    </row>
    <row r="3" spans="1:1" x14ac:dyDescent="0.3">
      <c r="A3" t="s">
        <v>133</v>
      </c>
    </row>
    <row r="4" spans="1:1" x14ac:dyDescent="0.3">
      <c r="A4" t="s">
        <v>242</v>
      </c>
    </row>
    <row r="5" spans="1:1" x14ac:dyDescent="0.3">
      <c r="A5" t="s">
        <v>321</v>
      </c>
    </row>
    <row r="8" spans="1:1" x14ac:dyDescent="0.3">
      <c r="A8" t="s">
        <v>81</v>
      </c>
    </row>
    <row r="9" spans="1:1" x14ac:dyDescent="0.3">
      <c r="A9" t="s">
        <v>61</v>
      </c>
    </row>
    <row r="10" spans="1:1" x14ac:dyDescent="0.3">
      <c r="A10" t="s">
        <v>147</v>
      </c>
    </row>
    <row r="11" spans="1:1" x14ac:dyDescent="0.3">
      <c r="A11" t="s">
        <v>322</v>
      </c>
    </row>
    <row r="14" spans="1:1" x14ac:dyDescent="0.3">
      <c r="A14" t="s">
        <v>270</v>
      </c>
    </row>
    <row r="15" spans="1:1" x14ac:dyDescent="0.3">
      <c r="A15" t="s">
        <v>323</v>
      </c>
    </row>
    <row r="16" spans="1:1" x14ac:dyDescent="0.3">
      <c r="A16" t="s">
        <v>54</v>
      </c>
    </row>
    <row r="17" spans="1:1" x14ac:dyDescent="0.3">
      <c r="A17" t="s">
        <v>66</v>
      </c>
    </row>
    <row r="18" spans="1:1" x14ac:dyDescent="0.3">
      <c r="A18" t="s">
        <v>324</v>
      </c>
    </row>
    <row r="19" spans="1:1" x14ac:dyDescent="0.3">
      <c r="A19" t="s">
        <v>295</v>
      </c>
    </row>
    <row r="20" spans="1:1" x14ac:dyDescent="0.3">
      <c r="A20" t="s">
        <v>325</v>
      </c>
    </row>
    <row r="21" spans="1:1" x14ac:dyDescent="0.3">
      <c r="A21" t="s">
        <v>326</v>
      </c>
    </row>
    <row r="22" spans="1:1" x14ac:dyDescent="0.3">
      <c r="A22" t="s">
        <v>327</v>
      </c>
    </row>
    <row r="23" spans="1:1" x14ac:dyDescent="0.3">
      <c r="A23" t="s">
        <v>75</v>
      </c>
    </row>
    <row r="24" spans="1:1" x14ac:dyDescent="0.3">
      <c r="A24" t="s">
        <v>328</v>
      </c>
    </row>
    <row r="25" spans="1:1" x14ac:dyDescent="0.3">
      <c r="A25" t="s">
        <v>144</v>
      </c>
    </row>
    <row r="26" spans="1:1" x14ac:dyDescent="0.3">
      <c r="A26" t="s">
        <v>109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263B4B685FB04B94C694B8C3D2655A" ma:contentTypeVersion="14" ma:contentTypeDescription="Crear nuevo documento." ma:contentTypeScope="" ma:versionID="c08b2822bc86fafaf8de2474b9dc526a">
  <xsd:schema xmlns:xsd="http://www.w3.org/2001/XMLSchema" xmlns:xs="http://www.w3.org/2001/XMLSchema" xmlns:p="http://schemas.microsoft.com/office/2006/metadata/properties" xmlns:ns2="d3ab0ba7-6d1b-41c3-bea7-de444bcd3b55" xmlns:ns3="cb99ff29-d58d-45a5-8f89-cd86fa65dea8" targetNamespace="http://schemas.microsoft.com/office/2006/metadata/properties" ma:root="true" ma:fieldsID="b29c4f6370b90cdc279620b73711488b" ns2:_="" ns3:_="">
    <xsd:import namespace="d3ab0ba7-6d1b-41c3-bea7-de444bcd3b55"/>
    <xsd:import namespace="cb99ff29-d58d-45a5-8f89-cd86fa65de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b0ba7-6d1b-41c3-bea7-de444bcd3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9ff29-d58d-45a5-8f89-cd86fa65de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dea5c0-e2b9-4ef6-97ed-4d68d4f4f408}" ma:internalName="TaxCatchAll" ma:showField="CatchAllData" ma:web="cb99ff29-d58d-45a5-8f89-cd86fa65de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b0ba7-6d1b-41c3-bea7-de444bcd3b55">
      <Terms xmlns="http://schemas.microsoft.com/office/infopath/2007/PartnerControls"/>
    </lcf76f155ced4ddcb4097134ff3c332f>
    <TaxCatchAll xmlns="cb99ff29-d58d-45a5-8f89-cd86fa65dea8" xsi:nil="true"/>
  </documentManagement>
</p:properties>
</file>

<file path=customXml/itemProps1.xml><?xml version="1.0" encoding="utf-8"?>
<ds:datastoreItem xmlns:ds="http://schemas.openxmlformats.org/officeDocument/2006/customXml" ds:itemID="{B1DF240C-43AA-429C-8E88-FE6CE7B3353C}">
  <ds:schemaRefs>
    <ds:schemaRef ds:uri="http://schemas.microsoft.com/sharepoint/v3/contenttype/forms"/>
  </ds:schemaRefs>
</ds:datastoreItem>
</file>

<file path=customXml/itemProps2.xml><?xml version="1.0" encoding="utf-8"?>
<ds:datastoreItem xmlns:ds="http://schemas.openxmlformats.org/officeDocument/2006/customXml" ds:itemID="{A89AAF01-D681-42EB-8285-B478753A8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b0ba7-6d1b-41c3-bea7-de444bcd3b55"/>
    <ds:schemaRef ds:uri="cb99ff29-d58d-45a5-8f89-cd86fa65d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4B36C-5985-4210-BD46-8E421B074363}">
  <ds:schemaRefs>
    <ds:schemaRef ds:uri="http://schemas.microsoft.com/office/2006/metadata/properties"/>
    <ds:schemaRef ds:uri="http://schemas.microsoft.com/office/infopath/2007/PartnerControls"/>
    <ds:schemaRef ds:uri="d3ab0ba7-6d1b-41c3-bea7-de444bcd3b55"/>
    <ds:schemaRef ds:uri="cb99ff29-d58d-45a5-8f89-cd86fa65de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vt:lpstr>
      <vt:lpstr>Instrucciones</vt:lpstr>
      <vt:lpstr>Estrategia</vt:lpstr>
      <vt:lpstr>Estrategia PPC 2025</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Keli Paola Vargas Castillo</cp:lastModifiedBy>
  <cp:revision/>
  <dcterms:created xsi:type="dcterms:W3CDTF">2021-03-21T23:38:37Z</dcterms:created>
  <dcterms:modified xsi:type="dcterms:W3CDTF">2026-01-23T21:02:21Z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0x0101006D263B4B685FB04B94C694B8C3D2655A</vt:lpwstr>
  </property>
  <property fmtid="{D5CDD505-2E9C-101B-9397-08002B2CF9AE}" pid="3" name="MediaServiceImageTags">
    <vt:lpwstr/>
  </property>
</Properties>
</file>