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d.docs.live.net/5ed1a6b1a1d92946/Documentos/SUPERTRANSPORTE/ST/PAI/PAI 2025/"/>
    </mc:Choice>
  </mc:AlternateContent>
  <xr:revisionPtr revIDLastSave="336" documentId="8_{9F7FDD32-E260-49E8-9B3F-335816E74E78}" xr6:coauthVersionLast="47" xr6:coauthVersionMax="47" xr10:uidLastSave="{9BA99F24-27ED-4E7C-8F1E-F9CDBC82D963}"/>
  <workbookProtection workbookAlgorithmName="SHA-512" workbookHashValue="sIPLmT50L9hydweXrQwuqMLIKGXWF/yg4Of8QP/XSJQmL2p8kxqwN1VEu0oy6z+9yKLLhg2cdOhFk9/1Q3KZJg==" workbookSaltValue="RI63gdzFye5vWaU8lNIsFQ==" workbookSpinCount="100000" lockStructure="1"/>
  <bookViews>
    <workbookView xWindow="-120" yWindow="-120" windowWidth="20730" windowHeight="11040" xr2:uid="{E545F4CD-0316-4B1E-9C71-3A300219157D}"/>
  </bookViews>
  <sheets>
    <sheet name="PAI2025 " sheetId="1" r:id="rId1"/>
  </sheets>
  <externalReferences>
    <externalReference r:id="rId2"/>
    <externalReference r:id="rId3"/>
    <externalReference r:id="rId4"/>
    <externalReference r:id="rId5"/>
  </externalReferences>
  <definedNames>
    <definedName name="_xlnm._FilterDatabase" localSheetId="0" hidden="1">'PAI2025 '!$A$7:$AR$37</definedName>
    <definedName name="_xlnm.Print_Area" localSheetId="0">'PAI2025 '!$A$1:$AD$355</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11" i="1" l="1"/>
  <c r="AQ311" i="1"/>
  <c r="AP311" i="1"/>
  <c r="AO311" i="1"/>
  <c r="AF311" i="1"/>
  <c r="AR310" i="1"/>
  <c r="AQ310" i="1"/>
  <c r="AP310" i="1"/>
  <c r="AO310" i="1"/>
  <c r="AF310" i="1"/>
  <c r="AR309" i="1"/>
  <c r="AQ309" i="1"/>
  <c r="AP309" i="1"/>
  <c r="AO309" i="1"/>
  <c r="AF309" i="1"/>
  <c r="AR308" i="1"/>
  <c r="AQ308" i="1"/>
  <c r="AP308" i="1"/>
  <c r="AO308" i="1"/>
  <c r="AF308" i="1"/>
  <c r="AR307" i="1"/>
  <c r="AQ307" i="1"/>
  <c r="AP307" i="1"/>
  <c r="AO307" i="1"/>
  <c r="AF307" i="1"/>
  <c r="I307" i="1"/>
  <c r="H307" i="1"/>
  <c r="D307" i="1"/>
  <c r="C307" i="1"/>
  <c r="B307" i="1"/>
  <c r="I172" i="1"/>
  <c r="H172" i="1"/>
  <c r="U261" i="1"/>
  <c r="I261" i="1"/>
  <c r="H261" i="1"/>
  <c r="I329" i="1"/>
  <c r="H329" i="1"/>
  <c r="I325" i="1"/>
  <c r="H325" i="1"/>
  <c r="I321" i="1"/>
  <c r="H321" i="1"/>
  <c r="I317" i="1"/>
  <c r="H317" i="1"/>
  <c r="I313" i="1"/>
  <c r="H313" i="1"/>
  <c r="AM307" i="1" l="1"/>
  <c r="AH307" i="1"/>
  <c r="AL307" i="1" s="1"/>
  <c r="AM308" i="1"/>
  <c r="AH308" i="1"/>
  <c r="AL308" i="1" s="1"/>
  <c r="AM309" i="1"/>
  <c r="AH309" i="1"/>
  <c r="AL309" i="1" s="1"/>
  <c r="AM310" i="1"/>
  <c r="AH310" i="1"/>
  <c r="AL310" i="1" s="1"/>
  <c r="AM311" i="1"/>
  <c r="AH311" i="1"/>
  <c r="AL311" i="1" s="1"/>
  <c r="AG156" i="1"/>
  <c r="B172" i="1"/>
  <c r="I157" i="1"/>
  <c r="H157" i="1"/>
  <c r="I152" i="1"/>
  <c r="H152" i="1"/>
  <c r="AL306" i="1" l="1"/>
  <c r="AL305" i="1"/>
  <c r="AL304" i="1"/>
  <c r="U304" i="1"/>
  <c r="AL303" i="1"/>
  <c r="U303" i="1"/>
  <c r="AL302" i="1"/>
  <c r="U302" i="1"/>
  <c r="AL301" i="1"/>
  <c r="U301" i="1"/>
  <c r="AL300" i="1"/>
  <c r="U300" i="1"/>
  <c r="AL299" i="1"/>
  <c r="U299" i="1"/>
  <c r="AL298" i="1"/>
  <c r="U298" i="1"/>
  <c r="AL295" i="1"/>
  <c r="AL294" i="1"/>
  <c r="AL293" i="1"/>
  <c r="U293" i="1"/>
  <c r="AL292" i="1"/>
  <c r="AL290" i="1" l="1"/>
  <c r="AL289" i="1"/>
  <c r="AL276" i="1"/>
  <c r="AI275" i="1"/>
  <c r="AL275" i="1" s="1"/>
  <c r="AL274" i="1"/>
  <c r="AL273" i="1"/>
  <c r="AL272" i="1"/>
  <c r="AL230" i="1" l="1"/>
  <c r="AL229" i="1"/>
  <c r="AL228" i="1"/>
  <c r="AL227" i="1"/>
  <c r="AL218" i="1"/>
  <c r="AL217" i="1"/>
  <c r="AL216" i="1"/>
  <c r="AL215" i="1"/>
  <c r="AL214" i="1"/>
  <c r="AL213" i="1"/>
  <c r="AL212" i="1"/>
  <c r="AL211" i="1"/>
  <c r="AL210" i="1"/>
  <c r="AL209" i="1"/>
  <c r="AL208" i="1"/>
  <c r="AL207" i="1"/>
  <c r="AL205" i="1" l="1"/>
  <c r="AL204" i="1"/>
  <c r="AL203" i="1"/>
  <c r="AL202" i="1"/>
  <c r="AL201" i="1"/>
  <c r="AL200" i="1"/>
  <c r="AL199" i="1"/>
  <c r="AL198" i="1"/>
  <c r="AL197" i="1"/>
  <c r="AL196" i="1"/>
  <c r="AL195" i="1"/>
  <c r="AL194" i="1"/>
  <c r="AL193" i="1"/>
  <c r="AL192" i="1"/>
  <c r="AL190" i="1" l="1"/>
  <c r="AL189" i="1"/>
  <c r="AL188" i="1"/>
  <c r="AL187" i="1"/>
  <c r="AL161" i="1"/>
  <c r="AL160" i="1"/>
  <c r="AL159" i="1"/>
  <c r="AL158" i="1"/>
  <c r="AL156" i="1"/>
  <c r="AL155" i="1"/>
  <c r="AL154" i="1"/>
  <c r="AL153" i="1"/>
  <c r="AL152" i="1"/>
  <c r="AL36" i="1" l="1"/>
  <c r="AL34" i="1"/>
  <c r="AL32" i="1"/>
  <c r="AL31" i="1"/>
  <c r="AL30" i="1"/>
  <c r="AL29" i="1"/>
  <c r="AL28" i="1"/>
  <c r="AL24" i="1"/>
  <c r="AL23" i="1"/>
  <c r="AL21" i="1"/>
  <c r="AL20" i="1"/>
  <c r="AL19" i="1"/>
  <c r="AL18" i="1"/>
  <c r="AL15" i="1"/>
  <c r="AL13" i="1"/>
  <c r="AL12" i="1"/>
  <c r="AL11" i="1"/>
  <c r="AL10" i="1"/>
  <c r="AL9" i="1"/>
  <c r="AL8" i="1"/>
  <c r="AN310" i="1"/>
  <c r="AN308" i="1"/>
  <c r="AN309" i="1"/>
  <c r="AN307" i="1"/>
  <c r="AN3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tc={4BF380F9-B1F8-4C91-84FC-1350C4F66475}</author>
    <author>tc={29A6F00F-A6EE-43AE-A12B-AF4C8D16FD34}</author>
    <author>Andrea Pedraza</author>
  </authors>
  <commentList>
    <comment ref="W202" authorId="0" shapeId="0" xr:uid="{4BF380F9-B1F8-4C91-84FC-1350C4F66475}">
      <text>
        <t>[Comentario encadenado]
Su versión de Excel le permite leer este comentario encadenado; sin embargo, las ediciones que se apliquen se quitarán si el archivo se abre en una versión más reciente de Excel. Más información: https://go.microsoft.com/fwlink/?linkid=870924
Comentario:
    Punto esencial en el furag</t>
      </text>
    </comment>
    <comment ref="AJ207" authorId="1" shapeId="0" xr:uid="{29A6F00F-A6EE-43AE-A12B-AF4C8D16FD3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entregara en el primer trimestre</t>
      </text>
    </comment>
    <comment ref="AB325" authorId="2" shapeId="0" xr:uid="{642BFAD6-0613-48A0-BE9E-6286691CEAD7}">
      <text>
        <r>
          <rPr>
            <b/>
            <sz val="9"/>
            <color indexed="81"/>
            <rFont val="Tahoma"/>
            <family val="2"/>
          </rPr>
          <t>Andrea Pedraza:</t>
        </r>
        <r>
          <rPr>
            <sz val="9"/>
            <color indexed="81"/>
            <rFont val="Tahoma"/>
            <family val="2"/>
          </rPr>
          <t xml:space="preserve">
Revisar los tiempos
</t>
        </r>
      </text>
    </comment>
  </commentList>
</comments>
</file>

<file path=xl/sharedStrings.xml><?xml version="1.0" encoding="utf-8"?>
<sst xmlns="http://schemas.openxmlformats.org/spreadsheetml/2006/main" count="3131" uniqueCount="1333">
  <si>
    <t>ARTICULACIÓN ESTRATÉGICA</t>
  </si>
  <si>
    <t>DEPENDENCIAS RESPONSABLES</t>
  </si>
  <si>
    <t>CADENA DE VALOR DEL PROYECTO</t>
  </si>
  <si>
    <t>Sección indicador</t>
  </si>
  <si>
    <t>Cronograma de seguimiento</t>
  </si>
  <si>
    <t>Análisis del proceso</t>
  </si>
  <si>
    <t>#</t>
  </si>
  <si>
    <t>TRANSFORMACIÓN DEL PLAN NACIONAL DE DESARROLLO</t>
  </si>
  <si>
    <t xml:space="preserve">LÍNEAS ESTRATEGICAS PLAN ESTRATÉGICO SECTORIAL </t>
  </si>
  <si>
    <t>OBJETIVO PLAN ESTRATÉGICO INSTITUCIONAL  (PEI)</t>
  </si>
  <si>
    <t xml:space="preserve">META ACTUAL DEL  PLAN ESTRATÉGICO INSTITUCIONAL </t>
  </si>
  <si>
    <t>CLASIFICACION  DE LA LINEA</t>
  </si>
  <si>
    <t xml:space="preserve">PROCESO </t>
  </si>
  <si>
    <t>OBJETIVO DEL PROCESO</t>
  </si>
  <si>
    <t>Dimensión MIPG Relacionada</t>
  </si>
  <si>
    <t>LINEA DE ACCION QUE SE PROPONE  PARA EL 2025</t>
  </si>
  <si>
    <t>OBJETIVO DE LA LINEA DE ACCIÓN</t>
  </si>
  <si>
    <t>ACTIVIDADES PARA CUMPLIR LA LÍNEA DE ACCIÓN</t>
  </si>
  <si>
    <t>PRODUCTO (S) O SERVICIO</t>
  </si>
  <si>
    <t>DEPENDENCIA LÍDER Responsable de ejecutar la línea de acción</t>
  </si>
  <si>
    <t>ES PRODUCTO COMPARTIDO CON OTRAS ÁREAS?</t>
  </si>
  <si>
    <t>Fecha Inicial</t>
  </si>
  <si>
    <t>Fecha Final</t>
  </si>
  <si>
    <t>RUBRO PRESUPUESTAL POR LINEA</t>
  </si>
  <si>
    <t>PROYECTO</t>
  </si>
  <si>
    <t>CÓDIGO PROYECTO</t>
  </si>
  <si>
    <t>PRODUCTO</t>
  </si>
  <si>
    <t>Nombre Indicador</t>
  </si>
  <si>
    <t>Objetivo indicador</t>
  </si>
  <si>
    <t xml:space="preserve">Tipo de Indicador </t>
  </si>
  <si>
    <t>Periodicidad de medición</t>
  </si>
  <si>
    <t>Unidad Medida</t>
  </si>
  <si>
    <t>Fórmula Línea de acción</t>
  </si>
  <si>
    <t>Fuente de información</t>
  </si>
  <si>
    <t>Meta total</t>
  </si>
  <si>
    <t>Periodo</t>
  </si>
  <si>
    <t>Numerador</t>
  </si>
  <si>
    <t xml:space="preserve">Denominador </t>
  </si>
  <si>
    <t xml:space="preserve">Resultado </t>
  </si>
  <si>
    <t>Meta por periodo</t>
  </si>
  <si>
    <t>Línea base</t>
  </si>
  <si>
    <t>Periodo comité GYD</t>
  </si>
  <si>
    <t>% Cumplimiento con respecto a la meta</t>
  </si>
  <si>
    <t>Avance Periodo</t>
  </si>
  <si>
    <t>Avance anual</t>
  </si>
  <si>
    <t>Fecha de reporte</t>
  </si>
  <si>
    <t xml:space="preserve">Análisis </t>
  </si>
  <si>
    <t>Elaboro</t>
  </si>
  <si>
    <t>Aprobó</t>
  </si>
  <si>
    <t>Convergencia Regional</t>
  </si>
  <si>
    <t>1. Infraestructura resiliente con vocación social</t>
  </si>
  <si>
    <t>OE-02. Fortalecer la promoción y prevención para contribuir al fomento de la legalidad, la seguridad y la inclusión social, orientadas a la protección de los usuarios y la vida</t>
  </si>
  <si>
    <t>ESTRATÉGICO</t>
  </si>
  <si>
    <t>VI
Vigilancia</t>
  </si>
  <si>
    <t>Advertir, prevenir, orientar, asistir, promover y propender mediante, entre otras, la solicitud de información, la práctica de visitas, las mesas de trabajo, la realización de actuaciones de acompañamiento preventivo, la emisión de pronunciamientos, y el desarrollo de acciones con carácter general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 para generar confianza entre los sujetos pasivos del régimen de transporte.</t>
  </si>
  <si>
    <t>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t>
  </si>
  <si>
    <r>
      <rPr>
        <sz val="8"/>
        <color rgb="FF000000"/>
        <rFont val="Arial Narrow"/>
      </rPr>
      <t xml:space="preserve">
</t>
    </r>
    <r>
      <rPr>
        <b/>
        <sz val="8"/>
        <color rgb="FF000000"/>
        <rFont val="Arial Narrow"/>
      </rPr>
      <t>LA01-VI-DCI</t>
    </r>
    <r>
      <rPr>
        <sz val="8"/>
        <color rgb="FF000000"/>
        <rFont val="Arial Narrow"/>
      </rPr>
      <t xml:space="preserve"> Fortalecer la promoción y prevención en materia de legalidad, seguridad e inclusión social  a través de actividades subjetivas</t>
    </r>
  </si>
  <si>
    <t>Analizar y evaluar los resultados de la información financiera, administrativa, societaria y jurídica realizada a través de las actividades de vigilancia presentada por los vigilados de La Delegatura de Concesiones e Infraestructura DCI.</t>
  </si>
  <si>
    <t>Comunicación interna donde se informa a la Dirección de Investigaciones de Concesiones e Infraestructura el cumplimiento de la obligación a cargo de los vigilados</t>
  </si>
  <si>
    <t>N/A</t>
  </si>
  <si>
    <t>Funcionamiento</t>
  </si>
  <si>
    <t>NA</t>
  </si>
  <si>
    <t>Porcentaje de vigilados a los que se les verificó la información subjetiva por reportes extemporáneos o inexistencia y que se realizó monitoreo y como resultado presentaron observaciones a la situación financiera, así como  evaluaciones de carácter subjetivo realizadas a los vigilados de la Delegatura de Concesiones e Infraestructura</t>
  </si>
  <si>
    <t>Medir los vigilados que se les verificó la información subjetiva por reportes extemporáneos o inexistencia y se remitieron a la Dirección de Investigaciones para estudio de mérito y a los que se realizó monitoreo y como resultado presentaron observaciones a la situación financiera, así como porcentaje de evaluaciones de carácter subjetivo realizadas a los vigilados de la Delegatura de Concesiones e Infraestructura.</t>
  </si>
  <si>
    <t>Resultados</t>
  </si>
  <si>
    <t>Semestral</t>
  </si>
  <si>
    <t>PORCENTUAL</t>
  </si>
  <si>
    <t xml:space="preserve">Información Subjetiva = IS 
 Evaluaciones subjetivas= ES
 Requerimientos inf. Subjetiva = RIS 
(IS *25%) + (ES*50) +(RIS * 25%)
</t>
  </si>
  <si>
    <t xml:space="preserve">Aplicativo Vigía
Plan de Acción de Promoción y Prevención - PAAP
Informes de actas de inspección e informes de evaluación de carácter subjetivo
</t>
  </si>
  <si>
    <t>Demanda</t>
  </si>
  <si>
    <t xml:space="preserve">Semestre 1
</t>
  </si>
  <si>
    <t>DEMANDA</t>
  </si>
  <si>
    <t>T2</t>
  </si>
  <si>
    <t>Informe de evaluación subjetiva realizado a los sujetos vigilados de la Delegatura de Concesiones e Infraestructura DCI</t>
  </si>
  <si>
    <t xml:space="preserve">Semestre 2
</t>
  </si>
  <si>
    <t xml:space="preserve">DEMANDA </t>
  </si>
  <si>
    <t>T4</t>
  </si>
  <si>
    <t>Oficio de requerimiento a los sujetos vigilados de la Delegatura de Concesiones e Infraestructura DCI a quienes se le realizaron observaciones</t>
  </si>
  <si>
    <t xml:space="preserve">Proceso de Vigilancia - Delegatura de Concesiones e Infraestructura - Dirección de Promoción y Prevención </t>
  </si>
  <si>
    <r>
      <rPr>
        <b/>
        <sz val="8"/>
        <color rgb="FF000000"/>
        <rFont val="Arial Narrow"/>
      </rPr>
      <t xml:space="preserve">LA02-VI-DCI: </t>
    </r>
    <r>
      <rPr>
        <sz val="8"/>
        <color rgb="FF000000"/>
        <rFont val="Arial Narrow"/>
      </rPr>
      <t xml:space="preserve">Construir  sistema de monitoreo para actividades de vigilancia objetiva y subjetiva, así como el índice de servicios de los sujetos vigilados de la Delegatura de Concesiones e Infraestructura DCI.
</t>
    </r>
  </si>
  <si>
    <t xml:space="preserve">Gestionar el diseño y desarrollo de tableros de control con datos provenientes del ejercicio de las funciones de vigilancia e inspección a los sujetos vigilados de la Delegatura de Concesiones e Infraestructura DCI, que permitan fortalecer la promoción y prevención en materia de legalidad, seguridad, calidad y libre acceso.
</t>
  </si>
  <si>
    <t>Plantilla de diseño tablero estadístico y de gestión</t>
  </si>
  <si>
    <t xml:space="preserve">Proceso de Vigilancia - Delegatura de Concesiones e Infraestructura -Dirección de Promoción y Prevención </t>
  </si>
  <si>
    <t>OTIC</t>
  </si>
  <si>
    <t>Inversión</t>
  </si>
  <si>
    <t xml:space="preserve"> (Fortalecimiento a la supervisión integral a los vigilados a nivel nacional)</t>
  </si>
  <si>
    <t>Servicio de supervisión en el cumplimiento de los requisitos en el sector transporte</t>
  </si>
  <si>
    <t xml:space="preserve">
Porcentaje de avance del diseño y desarrollo de tableros de control del modo carretero  </t>
  </si>
  <si>
    <t>Medir como mínimo el 60% de avance del diseño y desarrollo de tableros del modo carretero  con datos provenientes del ejercicio de las funciones de vigilancia e inspección a los sujetos vigilados de la Delegatura de Concesiones e Infraestructura DCI, que permitan fortalecer la promoción y prevención en materia de legalidad, seguridad, calidad y libre acceso</t>
  </si>
  <si>
    <t>Producto</t>
  </si>
  <si>
    <t>Número de tableros desarrollados / Número de módulos a implementar )* 100</t>
  </si>
  <si>
    <t>Informe de avance de los tableros de control del modo carretero.</t>
  </si>
  <si>
    <t xml:space="preserve">Semestre 1 </t>
  </si>
  <si>
    <r>
      <rPr>
        <b/>
        <sz val="8"/>
        <color rgb="FF000000"/>
        <rFont val="Arial Narrow"/>
      </rPr>
      <t>LA02-ACT2-V-DCI</t>
    </r>
    <r>
      <rPr>
        <sz val="8"/>
        <color rgb="FF000000"/>
        <rFont val="Arial Narrow"/>
      </rPr>
      <t xml:space="preserve"> Monitorear  el cargue de información registrada en los tableros de control para la vigilancia e inspección a los sujetos vigilados de la Delegatura de Concesiones e Infraestructura DCI. (40%</t>
    </r>
  </si>
  <si>
    <t xml:space="preserve">Tablero de gestión </t>
  </si>
  <si>
    <t>Proceso de Vigilancia - Delegatura de Concesiones e Infraestructura - Dirección de Promoción y Prevención</t>
  </si>
  <si>
    <t>Semestre 2</t>
  </si>
  <si>
    <t>Informe de avance y resultados obtenidos de la metodología implementada</t>
  </si>
  <si>
    <t xml:space="preserve">Inversión </t>
  </si>
  <si>
    <t>3. Movilidad segura, sostenible e inteligente</t>
  </si>
  <si>
    <t>OE-02-M03  Implementar la estrategia de seguimiento al cumplimiento de los componentes de accesibilidad e inclusión</t>
  </si>
  <si>
    <r>
      <rPr>
        <b/>
        <sz val="8"/>
        <color rgb="FF000000"/>
        <rFont val="Arial Narrow"/>
      </rPr>
      <t>LA03-VI-DCI:</t>
    </r>
    <r>
      <rPr>
        <sz val="8"/>
        <color rgb="FF000000"/>
        <rFont val="Arial Narrow"/>
      </rPr>
      <t xml:space="preserve"> Fortalecer programas especiales de vigilancia</t>
    </r>
  </si>
  <si>
    <t xml:space="preserve">Realizar actividades de autogestión de los programas especiales PECSO, PESCRI, PAFYCI, CONECTAR-TE, CONECTAR-TTE, IP/REV y PESV </t>
  </si>
  <si>
    <t>Comunicación interna donde se reporta al Director de Promoción y Prevención de Concesiones e Infraestructura el cumplimiento de las actividades de autogestión a cargo de los vigilados</t>
  </si>
  <si>
    <t>Porcentaje de actividades de autogestión que se les realiza a los vigilados dentro de los programas especiales (PESCRI, PECSO, PAFYCI, IP/REV, PESV), (CONECTAR-TTE y CONECTAR-TE) a los que se les realiza actividades de autogestión, así como para promover las áreas salas de lactancia en las áreas zonas de servicio de la infraestructura de transporte</t>
  </si>
  <si>
    <t xml:space="preserve">(PESCRI, PECSO, PAFYCI, IP/REV y PESV*50%) + (CONECTAR-TTE /CONECTAR-TE*30%) + (Salas de lactancia-Infraestructura*20%) </t>
  </si>
  <si>
    <t xml:space="preserve">Tableros Aplicativos
Bases de datos
Informes de inspección y vigilancia
</t>
  </si>
  <si>
    <t>Semestre 1</t>
  </si>
  <si>
    <t xml:space="preserve">Semestre 2 </t>
  </si>
  <si>
    <t>Informes de cumplimiento de actividades de promoción</t>
  </si>
  <si>
    <t>Proceso de Vigilancia - Delegatura de Concesiones e Infraestructura -Dirección de Promoción y Prevención</t>
  </si>
  <si>
    <t>Planeación</t>
  </si>
  <si>
    <t>ESTATÉGICO</t>
  </si>
  <si>
    <t xml:space="preserve">IN
Inspección </t>
  </si>
  <si>
    <t>Monitorear y realizar seguimiento de situaciones de carácter particular relacionadas con la normatividad del sector transporte, mediante, entre otras, el recaudo, la solicitud, el análisis, el examen y la evaluación de la información asociada a los sujetos pasivos del régimen de transporte, evidenciada en sitio o remotamente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t>
  </si>
  <si>
    <t>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t>
  </si>
  <si>
    <t>Fortalecer la promoción y prevención en materia de legalidad, seguridad e inclusión social</t>
  </si>
  <si>
    <t xml:space="preserve">
Realizar actividades de inspección a los sujetos vigilados de la Delegatura de Concesiones e Infraestructura DCI para fortalecer la promoción y prevención en materia de legalidad, seguridad e inclusión social</t>
  </si>
  <si>
    <t>Informe de inspección objetiva realizado a los sujetos vigilados de la Delegatura de Concesiones e Infraestructura DCI</t>
  </si>
  <si>
    <t xml:space="preserve">Proceso de Inspección - Delegatura de Concesiones e Infraestructura - Dirección de Promoción y Prevención </t>
  </si>
  <si>
    <t>Porcentaje de inspecciones de carácter objetivo (Condiciones técnicas y operativas de la prestación de servicio) y carácter subjetivo que se realiza a los vigilados de la Delegatura de Concesiones e Infraestructura</t>
  </si>
  <si>
    <t>Medir el número de inspecciones de carácter objetivo (Condiciones técnicas y operativas de la prestación de servicio) y carácter subjetivo realizadas a los vigilados de la Delegatura de Concesiones e Infraestructura</t>
  </si>
  <si>
    <t>Trimestral</t>
  </si>
  <si>
    <t>(INSP CAR. OBJETIVO*45%) + (INSP CAR. SUBJETIVO*45%) + (MESAS TRABAJO *10%)</t>
  </si>
  <si>
    <t xml:space="preserve">Plan de Acción de Promoción y Prevención - PAPP
Base de datos de seguimiento a las mesas de trabajo 2025
</t>
  </si>
  <si>
    <t>Trimestre 1</t>
  </si>
  <si>
    <t>T1</t>
  </si>
  <si>
    <t>Trimestre 2</t>
  </si>
  <si>
    <t>Informe de inspección subjetiva realizado a los sujetos vigilados de la Delegatura de Concesiones e Infraestructura DCI</t>
  </si>
  <si>
    <t xml:space="preserve">Proceso de Inspección -Delegatura de Concesiones e Infraestructura - Dirección de Promoción y Prevención </t>
  </si>
  <si>
    <t>Trimestre 3</t>
  </si>
  <si>
    <t>T3</t>
  </si>
  <si>
    <t xml:space="preserve">Acta de cada mesa de trabajo desarrollada </t>
  </si>
  <si>
    <t xml:space="preserve">Proceso de Inspección -Delegatura de Concesiones e Infraestructura  -Dirección de Promoción y Prevención </t>
  </si>
  <si>
    <t>Trimestre 4</t>
  </si>
  <si>
    <t>Convergencia regional</t>
  </si>
  <si>
    <t>Fortalecer programas especiales de inspección</t>
  </si>
  <si>
    <t>Realizar actividades de inspección de los programas especiales PEACCI y SETA</t>
  </si>
  <si>
    <t>LA02-ACT1-I-DCI  .Realizar inspecciones específicas de carácter objetivo para el programa PEACCI a los vigilados de la Delegatura de Concesiones e Infraestructura, priorizados en el instrumento Plan de Acción de Promoción y Prevención - PAPP 2025 45%%</t>
  </si>
  <si>
    <t>Informe de inspección especifica del programa PEACCI realizado a los sujetos vigilados de la Delegatura de Concesiones e Infraestructura DCI</t>
  </si>
  <si>
    <t>Proceso de Inspección -Delegatura de Concesiones e Infraestructura - Dirección de Promoción y Prevención</t>
  </si>
  <si>
    <t>Fortalecimiento a la supervisión integral a los vigilados a nivel nacional</t>
  </si>
  <si>
    <t>Porcentaje de inspecciones específicas de carácter objetivo para el programa PEACCI, SETA a los vigilados de la Delegatura de Concesiones e Infraestructura, priorizados en el instrumento Plan de Acción de Promoción y Prevención - PAPP 2025. Así como de capacitaciones para Promulgar las normas a través de la regionalización</t>
  </si>
  <si>
    <t>Medir el número de inspecciones específicas de carácter objetivo para el programa PEACCI, SETA a los vigilados de la Delegatura de Concesiones e Infraestructura, priorizados en el instrumento Plan de Acción de Promoción y Prevención - PAPP 2025. Así como de capacitaciones para Promulgar las normas a través de la regionalización</t>
  </si>
  <si>
    <t>(PAPP INSPECC OBJETIVAS PEACCI*45%) + (PAPP INSPECC OBJETIVAS SETA*45%)+ (CAPACITACIONES REGIONALES *10%) *100%</t>
  </si>
  <si>
    <t>Plan de Acción de Promoción y Prevención - PAAP
Base de datos regionales</t>
  </si>
  <si>
    <t>LA02-ACT2-I-DCI   Realizar inspecciones específicas de carácter objetivo para el programa SETA a los vigilados 45% de la Delegatura de Concesiones e Infraestructura, priorizados en el instrumento Plan de Acción de Promoción y Prevención - PAPP 2025</t>
  </si>
  <si>
    <t>Informe de inspección especifica del programa SETA realizado a los sujetos vigilados de la Delegatura de Concesiones e Infraestructura DCI</t>
  </si>
  <si>
    <t xml:space="preserve">Proceso de Inspección -Delegatura de Concesiones e Infraestructura Dirección de Promoción y Prevención </t>
  </si>
  <si>
    <t>LA02-ACT3-I-DCI.  Promulgar las normas a través de la regionalización 10%</t>
  </si>
  <si>
    <t>Actas de reunión</t>
  </si>
  <si>
    <t>Equipo de regionales</t>
  </si>
  <si>
    <t>1512-2025</t>
  </si>
  <si>
    <t xml:space="preserve">CO
Control </t>
  </si>
  <si>
    <t>Imponer sanciones, expedir órdenes preventivas y correctivas, por medio de los procedimientos establecidos en la ley,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t>
  </si>
  <si>
    <t xml:space="preserve">Gestionar los insumos allegados para estudios de mérito </t>
  </si>
  <si>
    <t xml:space="preserve">Adelantar el análisis de la totalidad de los insumos (PQRD, medios abiertos, informes o memorandos de PyP, requerimientos de otras autoridades, etc.) que ingresen a la DI con el fin de estudiar si existe merito para abrir o no una investigación administrativa </t>
  </si>
  <si>
    <t>Comunicación interna donde se reporta a la Directora de Investigaciones de Concesiones e Infraestructura el motivo por el cual no se abre investigación administrativa</t>
  </si>
  <si>
    <t xml:space="preserve">Proceso de Control - Delegatura de Concesiones e Infraestructura Dirección de Investigaciones </t>
  </si>
  <si>
    <t>(Fortalecimiento a la supervisión integral a los vigilados a nivel nacional)</t>
  </si>
  <si>
    <t>Insumos que ingresaron a la Dirección de investigaciones donde se determinó que no existe merito para iniciar una investigación administrativa y/o que dieron lugar a proferir un acto administrativo de apertura de investigación administrativa</t>
  </si>
  <si>
    <t>Medir el número de insumos que ingresaron a la Dirección de investigaciones donde se determinó que no existe merito para iniciar una investigación administrativa y/o que dieron lugar a proferir un acto administrativo de apertura de investigación administrativa</t>
  </si>
  <si>
    <t>producto</t>
  </si>
  <si>
    <t>semestral</t>
  </si>
  <si>
    <t>NÚMERICA</t>
  </si>
  <si>
    <t>Base de datos</t>
  </si>
  <si>
    <t xml:space="preserve">Semestre - 1 
</t>
  </si>
  <si>
    <t>Acto administrativo de apertura notificado</t>
  </si>
  <si>
    <t>Proceso de Control - Delegatura de Concesiones e Infraestructura Dirección de Investigaciones  - Dirección de Concesiones e Infraestructura</t>
  </si>
  <si>
    <t>Requerimiento evaluado</t>
  </si>
  <si>
    <t>TF</t>
  </si>
  <si>
    <t>Impulsar los procesos administrativos</t>
  </si>
  <si>
    <t>Tramitar y decidir las investigaciones administrativas dentro del término establecido por ley</t>
  </si>
  <si>
    <t>Acto administrativo de pruebas notificado</t>
  </si>
  <si>
    <t>Proceso de Control - Delegatura de Concesiones e Infraestructura  Dirección de Investigaciones</t>
  </si>
  <si>
    <t>Actos administrativos del periodo probatorio dentro de la etapa procesal correspondiente, (i) que incorpora la prueba dentro del proceso, (ii) de fallo y recursos dentro de la etapa procesal correspondiente y (iii) requerimientos "solicitud de explicaciones" en cumplimiento de las órdenes y medidas administrativas impartidas a los vigilados</t>
  </si>
  <si>
    <t>Medir el número de Actos administrativos del periodo probatorio dentro de la etapa procesal correspondiente que incorpora la prueba dentro del proceso, (ii) de fallo y recursos dentro de la etapa procesal correspondiente y (iii)  requerimientos "solicitud de explicaciones" cumplimiento de las órdenes y medidas administrativas impartidas a los vigilados</t>
  </si>
  <si>
    <t>demanda</t>
  </si>
  <si>
    <t>Acto administrativo que incorpora la prueba dentro del proceso</t>
  </si>
  <si>
    <t xml:space="preserve">Proceso de Control - Delegatura de Concesiones e Infraestructura  Dirección de Investigaciones </t>
  </si>
  <si>
    <t>Acto administrativo de fallo notificado</t>
  </si>
  <si>
    <t xml:space="preserve">Semestre - 2 
</t>
  </si>
  <si>
    <t>Requerimientos "solicitud de explicaciones"</t>
  </si>
  <si>
    <t xml:space="preserve">Proceso de Control - Delegatura de Concesiones e Infraestructura Dirección de Investigaciones  </t>
  </si>
  <si>
    <t>convergencia regional</t>
  </si>
  <si>
    <t>Mantener la gobernanza a través de la estrategia Índice de Formalización Fluvial</t>
  </si>
  <si>
    <t>Mantener la presencia institucional en las zonas de operación priorizadas para la ejecución de la estrategia</t>
  </si>
  <si>
    <t>1. Realizar el análisis y comparativo de los resultados obtenidos en la estrategia en las vigencias 2023 y 2024.</t>
  </si>
  <si>
    <t>Informe del análisis de resultados.</t>
  </si>
  <si>
    <t>Dirección de Promoción y Prevención de Puertos</t>
  </si>
  <si>
    <t>Presencia institucional</t>
  </si>
  <si>
    <t>Garantizar la cobertura institucional en las zonas de operación fluvial</t>
  </si>
  <si>
    <t>resultado</t>
  </si>
  <si>
    <t>cuatrimestral</t>
  </si>
  <si>
    <t>Número de municipios alcanzados / Número de municipios de la estrategia</t>
  </si>
  <si>
    <t>Cuatrimestre 1</t>
  </si>
  <si>
    <t>2. Enviar comunicaciones para el seguimiento de los hallazgos evidenciados en la estrategia.</t>
  </si>
  <si>
    <t>Comunicaciones enviadas</t>
  </si>
  <si>
    <t>Cuatrimestre 2</t>
  </si>
  <si>
    <t>3. Realizar visitas de seguimiento a las empresas priorizadas.</t>
  </si>
  <si>
    <t>Diligenciamiento de formulario y/o acta de visita</t>
  </si>
  <si>
    <t>Cuatrimestre 3</t>
  </si>
  <si>
    <t>4. Brindar capacitaciones y talleres en los temas relacionados con la estrategia.</t>
  </si>
  <si>
    <t>Acta de la capacitación y cuestionario de conocimientos adquiridos.</t>
  </si>
  <si>
    <t>Total año</t>
  </si>
  <si>
    <t>Contribuir a la seguridad como principio fundamental del servicio público de transporte</t>
  </si>
  <si>
    <t>Verificar la implementación del plan estratégico de seguridad vial por parte de los sujetos obligados.</t>
  </si>
  <si>
    <t>1. Recolección de información</t>
  </si>
  <si>
    <t>informe de recolección</t>
  </si>
  <si>
    <t>Avance en la implementación del PESV</t>
  </si>
  <si>
    <t xml:space="preserve">Medir el avance por medio del seguimiento del programa </t>
  </si>
  <si>
    <t>Gestión</t>
  </si>
  <si>
    <t>Seguimiento de planes de acciones de mejora/Planes de acciones de mejora solicitados</t>
  </si>
  <si>
    <t>Base de seguimiento plan de acciones de mejora PESV (link de comunicaciones)</t>
  </si>
  <si>
    <t>2. Solicitud de Plan de acciones de mejora</t>
  </si>
  <si>
    <t>matriz de requerimientos</t>
  </si>
  <si>
    <t>Semestre2</t>
  </si>
  <si>
    <t>3. Medición del cumplimiento del PESV</t>
  </si>
  <si>
    <t>informe de medición</t>
  </si>
  <si>
    <t>EESTRATÉGICO</t>
  </si>
  <si>
    <t>formalización de transporte fluvial</t>
  </si>
  <si>
    <t>Promover que la oferta de la prestación del servicio de transporte fluvial se realice de manera formal.</t>
  </si>
  <si>
    <t>1. Realizar plan de operativos rutinarios de temporada alta.</t>
  </si>
  <si>
    <t>Plan de operativos rutinarios.</t>
  </si>
  <si>
    <t>Seguimiento a los porcentajes de informalidad de las zonas de operación priorizadas en la estrategia.</t>
  </si>
  <si>
    <t>Realizar el seguimiento a los porcentajes de informalidad del  transporte fluvial en las zonas priorizadas</t>
  </si>
  <si>
    <t>trimestral</t>
  </si>
  <si>
    <t># operadores revisados / # de operadores</t>
  </si>
  <si>
    <t>Informes de operativos rutinarios</t>
  </si>
  <si>
    <t>2. Realizar operativos de inspección de acuerdo con el plan de acción propuesto.</t>
  </si>
  <si>
    <t>Formularios diligenciados</t>
  </si>
  <si>
    <t>3. Realizar el seguimiento de los hallazgos identificados en los operativos de inspección.</t>
  </si>
  <si>
    <t>Comunicaciones enviadas.</t>
  </si>
  <si>
    <t>4. Remitir información de informalidad identificada en los operativos rutinarios.</t>
  </si>
  <si>
    <t>Comunicación enviada</t>
  </si>
  <si>
    <t>Fortalecimiento de gestión de visitas</t>
  </si>
  <si>
    <t>Fortalecer la supervisión integral en las visitas realizadas a sociedades portuarias de servicio público y privado y operadores portuarios</t>
  </si>
  <si>
    <t>1. Realizar el plan de acción de promoción y prevención.</t>
  </si>
  <si>
    <t>Plan de acción de promoción y prevención PAPP.</t>
  </si>
  <si>
    <t>Gestión de hallazgos en supervisión</t>
  </si>
  <si>
    <t>Medir el impacto de la gestión de supervisión</t>
  </si>
  <si>
    <t>Número de compromisos cumplidos por los vigilados /número de compromisos adquiridos por los vigilados</t>
  </si>
  <si>
    <t>Actas de visita</t>
  </si>
  <si>
    <t>2. Realizar las visitas de acuerdo con el plan de acción propuesto.</t>
  </si>
  <si>
    <t>Actas de visitas de inspección.</t>
  </si>
  <si>
    <t>3. Realizar el seguimiento de los hallazgos identificados en las visitas de inspección.</t>
  </si>
  <si>
    <t>4. Enviar comunicaciones para Promover e incentivar la participación de la mujer en el sector portuario. a través de comunicaciones</t>
  </si>
  <si>
    <t>Fortalecer la inspección subjetiva con enfoque basado en riesgos</t>
  </si>
  <si>
    <t>Priorizar a los vigilados que se encuentran en riesgo financiero alto de la vigencia 2023, para el seguimiento correspondiente.</t>
  </si>
  <si>
    <t>1. Elaborar plan de trabajo de inspección subjetiva a vigilado en riesgo alto.</t>
  </si>
  <si>
    <t>Plan de trabajo</t>
  </si>
  <si>
    <t>seguimiento a vigilados en riesgo financiero</t>
  </si>
  <si>
    <t>medir el resultado de la priorización de vigilados en riesgo financiero de la vigencia 2023</t>
  </si>
  <si>
    <t>Seguimiento a los vigilados que ejecutaron acciones para mitigar riesgo financiero alto/total de vigilados identificados con riesgo financiero alto</t>
  </si>
  <si>
    <t>Informes subjetivos</t>
  </si>
  <si>
    <t>2. Analizar la información recolectada</t>
  </si>
  <si>
    <t>Informe</t>
  </si>
  <si>
    <t>3. Realizar seguimiento a las medidas adoptadas por el vigilado que reincida en riesgo alto.</t>
  </si>
  <si>
    <t>Acta de reunión o visita</t>
  </si>
  <si>
    <t>5. Instituciones fortalecidas, confiables e incluyentes</t>
  </si>
  <si>
    <t xml:space="preserve">OE-01 . Implementar nuevas tecnologías con el fin de fortalecer los procesos de vigilancia, Inspección y Control – VIC como motor de cambio, para promover la confianza y el vínculo Estado-Ciudadanía.   </t>
  </si>
  <si>
    <t>Adelantar durante el primer semestre 2025 el total de solicitudes de investigación 2022, 2023 y 2024.</t>
  </si>
  <si>
    <t>Al 30 de junio, generar actuación administrativa que decida acción a seguir referente a las solicitudes investigación pendientes de tramite al 31 de diciembre de 2024, incluyendo su gestión documental.</t>
  </si>
  <si>
    <t>1. Análisis de las solicitudes recibidas</t>
  </si>
  <si>
    <t>Matriz Con resultado del análisis</t>
  </si>
  <si>
    <t>Dirección de Investigaciones de Puertos.</t>
  </si>
  <si>
    <t>gestión de vigencias anteriores</t>
  </si>
  <si>
    <t>Gestionar las solicitudes de investigación de las vigencias mencionadas en menos de un semestre.</t>
  </si>
  <si>
    <t>Expedición de acto Administrativo</t>
  </si>
  <si>
    <t>Relación de actos administrativos generados</t>
  </si>
  <si>
    <t>Notificación y/o radicación</t>
  </si>
  <si>
    <t>Relación de fechas de notificaciones o radicación</t>
  </si>
  <si>
    <t>Asignar a las bandejas de Orfeo de los
miembros del equipo de la DIP las solicitudes a resolver respecto de asuntos de competencia de esta Dirección. Y, reiterar el deber que le asiste a cada uno para el archivo y gestión de sus radicados dentro del expediente correspondiente, todo lo anterior a través del correo electrónico
institucional.</t>
  </si>
  <si>
    <t>Acta de verificación</t>
  </si>
  <si>
    <t>Adelantar durante el 2025 el total de solicitudes de investigación recibidas el 30 de noviembre del 2025.</t>
  </si>
  <si>
    <t>Al 31 de diciembre de 2025 generar actuación administrativa que decida acción a seguir referente a las solicitudes investigación recibidas del primero de enero del 2025 al 30 noviembre de 2025, incluyendo su gestión documental.</t>
  </si>
  <si>
    <t>Análisis de las solicitudes recibidas</t>
  </si>
  <si>
    <t>gestión asertiva de actuaciones administrativas</t>
  </si>
  <si>
    <t>Gestionar las solicitudes de investigación de la vigencia 2025.</t>
  </si>
  <si>
    <t>Realizar acompañamiento respecto de la debida clasificación documental  (TRD) se aplique a cada una de las actuaciones.</t>
  </si>
  <si>
    <t>Adelantar actuación en las investigaciones próximas a caducar en el 2026 y 2027</t>
  </si>
  <si>
    <t>Tramitar dentro de los dos años siguientes cada una de las investigaciones que se tenga como tramitar</t>
  </si>
  <si>
    <t>Análisis de descargos</t>
  </si>
  <si>
    <t>investigaciones 2026 y 2027</t>
  </si>
  <si>
    <t>medir la eficiencia de investigaciones próximas a vencer</t>
  </si>
  <si>
    <t>Total investigaciones gestionadas con actuaciones/Total de investigaciones próximas a caducar en las vigencias 2026 y 2027.</t>
  </si>
  <si>
    <t>Análisis alegatos</t>
  </si>
  <si>
    <t>Relación alegatos</t>
  </si>
  <si>
    <t>Generar Actuación adelantada</t>
  </si>
  <si>
    <t>Relación de actuaciones</t>
  </si>
  <si>
    <t>Seguimiento  para surtir el trámite de inclusión de sus radicados en el expediente que le corresponde..</t>
  </si>
  <si>
    <t xml:space="preserve">Gestionar la divulgación para incentivar el cumplimiento de las normas relacionadas con la debida prestación del servicio público de transporte y servicios conexos a través de 50 acciones de promoción y prevención </t>
  </si>
  <si>
    <t>Fomentar la debida prestación del servicio público de transporte y sus servicios conexos a través de diferentes actividades</t>
  </si>
  <si>
    <t>1. Realizar capacitaciones (género) para fomentar la debida prestación del servicio público de transporte y sus servicios conexos a través de diferentes actividades</t>
  </si>
  <si>
    <t>Lista de asistencia</t>
  </si>
  <si>
    <t>Dirección de Promoción y Prevención de Tránsito y Transporte Terrestre</t>
  </si>
  <si>
    <t>No</t>
  </si>
  <si>
    <t>C-2410-0600-3-51102D-2410002-02</t>
  </si>
  <si>
    <t>FORTALECIMIENTO A LA SUPERVISIÓN INTEGRAL A LOS VIGILADOS A NIVEL  NACIONAL</t>
  </si>
  <si>
    <t>SERVICIO DE SUPERVISIÓN EN EL CUMPLIMIENTO DE LOS REQUISITOS EN EL SECTOR TRANSPORTE</t>
  </si>
  <si>
    <t>acciones de PYP de  DTTTA en la vigencia</t>
  </si>
  <si>
    <t>Medir el cumplimiento de 50 acciones de promoción y prevención a los vigilados</t>
  </si>
  <si>
    <t>actividad</t>
  </si>
  <si>
    <t>Número de actividades de Promoción y Prevención realizadas / Número de actividades de Promoción y Prevención programadas</t>
  </si>
  <si>
    <t>2. Desarrollar espacio de dialogo virtual teniendo un lenguaje incluyente, en el que se incluya el tema de equidad de género con apoyo de la OAP</t>
  </si>
  <si>
    <t>Captura de pantalla o Grabación del espacio de diálogo y encuesta de percepción del espacio de dialogo en el tema de género.</t>
  </si>
  <si>
    <t xml:space="preserve">Dirección de Promoción y Prevención  de Tránsito y Transporte Terrestre </t>
  </si>
  <si>
    <t>Comunicaciones</t>
  </si>
  <si>
    <t>FUNCIONAMIENTO</t>
  </si>
  <si>
    <t>Lista de asistencia  o publicaciones en redes sociales</t>
  </si>
  <si>
    <t>Dirección de Promoción y Prevención  de Tránsito y Transporte Terrestre</t>
  </si>
  <si>
    <t>4. Realizar publicación  o un ABC o cartillas teniendo un lenguaje incluyente o chat bot o asistente virtual) para Fomentar la debida prestación del servicio público de transporte y sus servicios conexos</t>
  </si>
  <si>
    <t>Publicación o Cartilla o asistente virtual o chat bot</t>
  </si>
  <si>
    <t>Despacho Delegatura de Tránsito y Transporte Terrestre</t>
  </si>
  <si>
    <t xml:space="preserve">5. </t>
  </si>
  <si>
    <t> </t>
  </si>
  <si>
    <t xml:space="preserve">Convergencia Regional </t>
  </si>
  <si>
    <t>Verificar la implementación y cumplimiento del Plan Estratégico de Seguridad Vial de los sujetos obligados</t>
  </si>
  <si>
    <t>Verificar el Plan Estratégico de Seguridad Vial a través de la herramienta tecnológica SISI-PESV</t>
  </si>
  <si>
    <t>1. Identificación de las empresas que reportaron la información requerida en la herramienta tecnológica en término</t>
  </si>
  <si>
    <t>TIC</t>
  </si>
  <si>
    <t>verificación del PESV</t>
  </si>
  <si>
    <t>Número de PESV verificados / Número de PESV a verificar</t>
  </si>
  <si>
    <r>
      <t>2. Verificar</t>
    </r>
    <r>
      <rPr>
        <sz val="8"/>
        <color rgb="FF3C7D22"/>
        <rFont val="Arial Narrow"/>
        <family val="2"/>
      </rPr>
      <t xml:space="preserve"> el</t>
    </r>
    <r>
      <rPr>
        <sz val="8"/>
        <rFont val="Arial Narrow"/>
        <family val="2"/>
      </rPr>
      <t xml:space="preserve"> cumplimiento de los PESV</t>
    </r>
  </si>
  <si>
    <t>Reporte obtenido de la herramienta del estado de verificación del PESV</t>
  </si>
  <si>
    <t>3. Realizar visitas de verificación de los PESV</t>
  </si>
  <si>
    <t>Base de datos de visitas realizadas a los vigilados seleccionados aleatoriamente para verificación de cumplimiento de PESV</t>
  </si>
  <si>
    <t>Regionales</t>
  </si>
  <si>
    <t>4.</t>
  </si>
  <si>
    <t>Verificar la implementación y cumplimiento del Plan Estratégico de Control al Cumplimiento de las Normas de Transporte</t>
  </si>
  <si>
    <t xml:space="preserve">Fomentar el cumplimiento del Plan Estratégico de Control al Cumplimiento de las Normas de Transporte a través de la sensibilización </t>
  </si>
  <si>
    <t>1. Identificación de las autoridades de transporte (alcaldías y organismos de tránsito) que reportaron información requerida en la herramienta tecnológica en término</t>
  </si>
  <si>
    <t>Reporte obtenido de la herramienta de las empresas que reportaron el PECCIT</t>
  </si>
  <si>
    <t>Sensibilizaciones a los vigilados</t>
  </si>
  <si>
    <t>100% (xx se define en el primer trimestre)</t>
  </si>
  <si>
    <t>2. Sensibilización respecto del cumplimiento del PECCIT</t>
  </si>
  <si>
    <t>Listas de asistencia de todas las sensibilizaciones realizadas</t>
  </si>
  <si>
    <t>3. Análisis de los indicadores reportados por la herramienta tecnológica</t>
  </si>
  <si>
    <t>Reporte de la herramienta con análisis de indicadores</t>
  </si>
  <si>
    <t>Realizar una estrategia para dar trámite a los IUIT de la vigencia 2022 para cumplir con los términos de Ley</t>
  </si>
  <si>
    <t>Gestionar de manera oportuna y dentro de los términos de ley las actuaciones administrativas de la vigencia 2022 con origen en un IUIT / Adelantar las actuaciones administrativas a que haya lugar con base en los  IUIT de la vigencia 2022 allegados a la Dirección de Investigaciones que se deban gestionar en el año 2025</t>
  </si>
  <si>
    <t>1. Determinar la competencia de la Superintendencia de Transporte frente a los IUIT de la vigencia 2022. 1.Realizar el traslado por competencia frente a los IUIT impuestos en la vigencia 2022, en caso  que proceda</t>
  </si>
  <si>
    <t>Listado de traslado de IUIT de la vigencia 2022</t>
  </si>
  <si>
    <t>Dirección de Investigaciones de Tránsito y Transporte Terrestre</t>
  </si>
  <si>
    <t>Investigaciones IUIT</t>
  </si>
  <si>
    <t>Adelantar todas las investigaciones con base en IUIT de la vigencia 2022</t>
  </si>
  <si>
    <t>Número de investigaciones actuaciones administrativas adelantadas con base en IUIT de la vigencia 2022 / Número de investigaciones actuaciones administrativas que se deben adelantar con base en IUIT de la vigencia 2022</t>
  </si>
  <si>
    <t>Base de datos de IUIT / Matriz de investigaciones administrativas</t>
  </si>
  <si>
    <t xml:space="preserve">2. Análisis de los requisitos legales para iniciar la actuación administrativa de la vigencia 2022 /2.Gestionar  los IUIT de la vigencia 2022 en los cuales no procede adelantar investigación administrativa  </t>
  </si>
  <si>
    <t>3. Proferir las decisiones de fondo (dentro de los términos de ley de la vigencia 2022)  frente a los IUIT de la vigencia 2022</t>
  </si>
  <si>
    <t>Listado de investigaciones administrativas falladas  con base en IUIT de la vigencia 2022</t>
  </si>
  <si>
    <t>5.</t>
  </si>
  <si>
    <r>
      <rPr>
        <b/>
        <sz val="8"/>
        <color rgb="FF000000"/>
        <rFont val="Arial Narrow"/>
      </rPr>
      <t xml:space="preserve">LA01-ACT1-I-DPU  </t>
    </r>
    <r>
      <rPr>
        <sz val="8"/>
        <color rgb="FF000000"/>
        <rFont val="Arial Narrow"/>
      </rPr>
      <t>Desarrollar mesas de trabajo para el diseño de la metodología de visitas de inspección.  15%</t>
    </r>
  </si>
  <si>
    <t>Actas de reunión para el diseño de metodología de visitas de inspección.</t>
  </si>
  <si>
    <t>Proceso Inspección - Despacho de la Superintendente Delegada para la Protección de Usuarios.</t>
  </si>
  <si>
    <t xml:space="preserve"> Dirección de Investigaciones/ Dirección PPAU.</t>
  </si>
  <si>
    <t>Implementación de los documentos de la metodología.</t>
  </si>
  <si>
    <t>Realizar la medición de la implementación correcta de la metodología en visitas de inspección, mediante el instrumento diseñado</t>
  </si>
  <si>
    <t>Base de datos de la metodología
Y documento metodológico</t>
  </si>
  <si>
    <r>
      <rPr>
        <b/>
        <sz val="8"/>
        <color rgb="FF000000"/>
        <rFont val="Arial Narrow"/>
      </rPr>
      <t>LA01-ACT3-I-DPU</t>
    </r>
    <r>
      <rPr>
        <sz val="8"/>
        <color rgb="FF000000"/>
        <rFont val="Arial Narrow"/>
      </rPr>
      <t xml:space="preserve">   Formalizar los formatos de visita de inspección. 15%</t>
    </r>
  </si>
  <si>
    <t>Formatos de visita de inspección cargados para aprobación en el sistema de gestión.</t>
  </si>
  <si>
    <t>Proceso Inspección -Despacho de la Superintendente Delegada para la Protección de Usuarios.</t>
  </si>
  <si>
    <t>Base de datos de evaluación del grado de conformidad y cumplimiento en la implementación de la metodología.</t>
  </si>
  <si>
    <t>Proceso Inspección - Despacho de la Superintendente - Delegada para la Protección de Usuarios.</t>
  </si>
  <si>
    <t>Dirección de Investigaciones y Dirección PPAU.</t>
  </si>
  <si>
    <t>Informes de inspección y base de datos.</t>
  </si>
  <si>
    <t>LA02-IN-DPU  Fortalecer el ejercicio de inspección  con el fin de fomentar la legalidad y fortalecer la capacitad institucional  del sector transporte</t>
  </si>
  <si>
    <t xml:space="preserve">Identificar fallas en la prestación del servicio de transporte que afecten los derechos de los usuarios del sector transporte </t>
  </si>
  <si>
    <t>Plan de trabajo identificación fallas en prestación del servicio en materia de protección de usuarios"</t>
  </si>
  <si>
    <t xml:space="preserve">Proceso Inspección - Delegada para la Protección de Usuarios- </t>
  </si>
  <si>
    <t>Fallas en la prestación del servicio de transporte según la caracterización derivada de la normatividad de protección de Usuarios</t>
  </si>
  <si>
    <t>Medir  fallas en la prestación del servicio de transporte según la caracterización derivada de la normatividad de protección de Usuarios</t>
  </si>
  <si>
    <t>Cuatrimestral</t>
  </si>
  <si>
    <t>Averiguaciones preliminares tramitadas / averiguaciones preliminares asignadas</t>
  </si>
  <si>
    <t>Base de datos - visitas PQRS</t>
  </si>
  <si>
    <t>Base de datos- Memorando comisorio (Información de tipo reservada)</t>
  </si>
  <si>
    <t>Acta de reunión.</t>
  </si>
  <si>
    <t>Cuatrimestre 4</t>
  </si>
  <si>
    <t>Proceso de Vigilancia -Dirección PPAU.</t>
  </si>
  <si>
    <t>NO</t>
  </si>
  <si>
    <t>medir la reducción del índice de reclamación en un periodo determinado.
Medir  el impacto de las acciones implementadas para superar las causas de denuncias</t>
  </si>
  <si>
    <t xml:space="preserve">  Informe de la Dirección de Investigaciones</t>
  </si>
  <si>
    <t>S1</t>
  </si>
  <si>
    <t>Plan de capacitación implementado  a las empresas de transporte.</t>
  </si>
  <si>
    <t xml:space="preserve">Demanda </t>
  </si>
  <si>
    <t>S2</t>
  </si>
  <si>
    <t>Dirección PPAU.</t>
  </si>
  <si>
    <t>Proceso de Vigilancia - Despacho de la Superintendente Delegada para la Protección de Usuarios.</t>
  </si>
  <si>
    <t>Denuncias resueltas, con bases de datos y registro en Orfeo.</t>
  </si>
  <si>
    <t>Proceso de Vigilancia -  Dirección de Investigaciones PU.</t>
  </si>
  <si>
    <t>Dirección PPAU. GIT de Gestión Documental y GIT de Relacionamiento con el Ciudadano.</t>
  </si>
  <si>
    <t xml:space="preserve"> Bases de datos / herramienta de gestión documental. </t>
  </si>
  <si>
    <t>Bases de datos e informes de tipología.</t>
  </si>
  <si>
    <t>Proceso de Vigilancia - Dirección de Investigaciones PU.</t>
  </si>
  <si>
    <t>Bases de datos de depuración y remisión para traslado por competencia, con registro documental en Orfeo.</t>
  </si>
  <si>
    <t xml:space="preserve"> GIT de Gestión Documental y GIT de Relacionamiento con el Ciudadano.</t>
  </si>
  <si>
    <t>LA03-VI-DPU Lograr mesas de trabajo con empresas del sector transporte´.
Fortalecer la estrategia de vigilancia preventiva a través de diferentes espacios de participación para las empresas de transporte.</t>
  </si>
  <si>
    <r>
      <rPr>
        <b/>
        <sz val="8"/>
        <color rgb="FF000000"/>
        <rFont val="Arial Narrow"/>
      </rPr>
      <t>LA03-ACT1-VI-DPU</t>
    </r>
    <r>
      <rPr>
        <sz val="8"/>
        <color rgb="FF000000"/>
        <rFont val="Arial Narrow"/>
      </rPr>
      <t xml:space="preserve">  Desarrollar mesas de trabajo para la formulación de acciones autónomas de las empresas.</t>
    </r>
  </si>
  <si>
    <t>Actas de reunión para la formulación de acciones autónomas.</t>
  </si>
  <si>
    <t xml:space="preserve">Dirección de Investigaciones </t>
  </si>
  <si>
    <t>Medir el porcentaje de empresas involucradas en los espacios
  Medir la participación de las empresas de transporte en los espacios generados para publicitar el comportamiento de las denuncias.</t>
  </si>
  <si>
    <t>Base de datos PQRS recurrentes.</t>
  </si>
  <si>
    <r>
      <rPr>
        <sz val="8"/>
        <color rgb="FF000000"/>
        <rFont val="Arial Narrow"/>
      </rPr>
      <t>L</t>
    </r>
    <r>
      <rPr>
        <b/>
        <sz val="8"/>
        <color rgb="FF000000"/>
        <rFont val="Arial Narrow"/>
      </rPr>
      <t>A03-ACT2-VI-DPU</t>
    </r>
    <r>
      <rPr>
        <sz val="8"/>
        <color rgb="FF000000"/>
        <rFont val="Arial Narrow"/>
      </rPr>
      <t xml:space="preserve"> Evaluar los resultados y propuestas de autogestión de las empresas de transporte.</t>
    </r>
  </si>
  <si>
    <t>Actas de reunión para la evaluación de resultados.</t>
  </si>
  <si>
    <r>
      <rPr>
        <b/>
        <sz val="8"/>
        <color rgb="FF000000"/>
        <rFont val="Arial Narrow"/>
      </rPr>
      <t>LA03-ACT3-VI-DPU</t>
    </r>
    <r>
      <rPr>
        <sz val="8"/>
        <color rgb="FF000000"/>
        <rFont val="Arial Narrow"/>
      </rPr>
      <t xml:space="preserve">   Generar espacios de autogestión de acciones autónomas de las empresas para la protección de usuarios.</t>
    </r>
  </si>
  <si>
    <t>Requerimientos de información sobre los espacios de autogestión.</t>
  </si>
  <si>
    <r>
      <rPr>
        <b/>
        <sz val="8"/>
        <color rgb="FF000000"/>
        <rFont val="Arial Narrow"/>
      </rPr>
      <t>LA04-VI-DPU</t>
    </r>
    <r>
      <rPr>
        <sz val="8"/>
        <color rgb="FF000000"/>
        <rFont val="Arial Narrow"/>
      </rPr>
      <t xml:space="preserve"> Lograr la implementación de la política de protección de niños, niñas y adolescentes del sector transporte</t>
    </r>
  </si>
  <si>
    <t xml:space="preserve">Acompañar a las empresas de transporte en la implementación de la política de protección de niños, niñas y adolescentes del sector transporte. </t>
  </si>
  <si>
    <r>
      <rPr>
        <b/>
        <sz val="8"/>
        <color rgb="FF000000"/>
        <rFont val="Arial Narrow"/>
      </rPr>
      <t>LA04-ACT1-VI-DPU</t>
    </r>
    <r>
      <rPr>
        <sz val="8"/>
        <color rgb="FF000000"/>
        <rFont val="Arial Narrow"/>
      </rPr>
      <t xml:space="preserve">  Realizar mesas de trabajo con las autoridades con funciones de protección de los niños, niñas y adolescentes</t>
    </r>
  </si>
  <si>
    <t>Actas de reunión de mesas de trabajo con autoridades.</t>
  </si>
  <si>
    <t>Acciones de prevención y acompañamiento implementadas para prevenir las situaciones de riesgo y explotación de los niños, niñas y adolescentes en el sector transporte</t>
  </si>
  <si>
    <t>Medir el nivel de implementación de la política de protección de niños, niñas y adolescentes.
 acompañar a las empresas de transporte terrestre de pasajeros por carretera, las empresas de transporte especial y las terminales de transporte en la implementación de la política de protección de niños, niñas y adolescentes.</t>
  </si>
  <si>
    <t>(Número de acciones de prevención y acompañamiento realizadas durante el periodo / Total de acciones de prevención programadas para la implementación de la reglamentación en el periodo a evaluar)*100</t>
  </si>
  <si>
    <t>Acciones descritas en el cronograma interno del PAI 2025</t>
  </si>
  <si>
    <t>Ejecutar el programa en un 100%</t>
  </si>
  <si>
    <t>Campaña informativa por redes sociales. Informe con las piezas.</t>
  </si>
  <si>
    <t xml:space="preserve"> Dirección PPAU.</t>
  </si>
  <si>
    <r>
      <rPr>
        <b/>
        <sz val="8"/>
        <color rgb="FF000000"/>
        <rFont val="Arial Narrow"/>
      </rPr>
      <t>LA04-ACT3-VI-DPU</t>
    </r>
    <r>
      <rPr>
        <sz val="8"/>
        <color rgb="FF000000"/>
        <rFont val="Arial Narrow"/>
      </rPr>
      <t xml:space="preserve"> Capacitar y sensibilizar a las empresas de transporte.</t>
    </r>
  </si>
  <si>
    <t>Plan de capacitación implementado.</t>
  </si>
  <si>
    <r>
      <rPr>
        <b/>
        <sz val="8"/>
        <color rgb="FF000000"/>
        <rFont val="Arial Narrow"/>
      </rPr>
      <t>LA04-ACT4VI-DPU</t>
    </r>
    <r>
      <rPr>
        <sz val="8"/>
        <color rgb="FF000000"/>
        <rFont val="Arial Narrow"/>
      </rPr>
      <t xml:space="preserve"> Verificar la implementación de las instrucciones impartidas por el Ministerio de Transporte.</t>
    </r>
  </si>
  <si>
    <t>Informe de las visitas de verificación por empresa.</t>
  </si>
  <si>
    <t>Proceso de Vigilancia - Despacho de la Superintendente Delegada para la Protección de Usuarios.- Dirección PPAU.</t>
  </si>
  <si>
    <t>Informe general.</t>
  </si>
  <si>
    <t>Dirección Promoción y Prevención PPAU.</t>
  </si>
  <si>
    <t xml:space="preserve">Medir el desarrollo del 100% de las acciones en las empresas de transporte en las campañas de sensibilización y formación sobre la política de género -
Medir el número de acciones en la implementación de la Política de Género para los vigilados de la Delegatura para la Protección de Usuarios del Sector Transporte.
"
</t>
  </si>
  <si>
    <t>Ejecutar el programa en un 100%, a partir del segundo trimestre</t>
  </si>
  <si>
    <t>Guía o cartilla sobre las políticas de género</t>
  </si>
  <si>
    <t>Campaña informativa por redes sociales</t>
  </si>
  <si>
    <t>Proceso de Vigilancia -  Despacho de la Superintendente Delegada para la Protección de Usuarios.</t>
  </si>
  <si>
    <t xml:space="preserve">Plan de formación implementado. </t>
  </si>
  <si>
    <t>LA01-CO-DPU  Lograr el desarrollo de actuaciones administrativas para la protección general de los usuarios del sector transporte.
Fortalecer el cumplimiento de las funciones de Control para la protección general de los derechos de los usuarios del sector transporte, como herramienta de prevención general en el cumplimiento normativo</t>
  </si>
  <si>
    <t>Fortalecer y mantener la gestión de las actuaciones administrativas de procedimientos sancionatorios y expedición de medidas para la protección general de los usuarios del sector transporte, como herramienta de prevención general en el cumplimiento normativo. compensando la capacidad instalada por fluctuaciones administrativas institucionales. Por debajo de dos meses</t>
  </si>
  <si>
    <t>Pliegos formulados.</t>
  </si>
  <si>
    <t>Proceso de Control  - Dirección de Investigaciones PU.</t>
  </si>
  <si>
    <t>Actuaciones administrativas emitidas en la protección general de los usuarios</t>
  </si>
  <si>
    <t>Medir el número de las actuaciones administrativas</t>
  </si>
  <si>
    <t xml:space="preserve"> Resultado </t>
  </si>
  <si>
    <t xml:space="preserve"> Número de actuaciones emitidas en el período / número  de actuaciones   identificadas por las norma del procedimiento </t>
  </si>
  <si>
    <t>Actos administrativos de pruebas y trámites expedidos.</t>
  </si>
  <si>
    <t>Despacho Superintendente Delegada PU.</t>
  </si>
  <si>
    <t>Actos administrativos de decisiones de fondo y de resolución de recursos.</t>
  </si>
  <si>
    <t>Superintendente Delegada PU.</t>
  </si>
  <si>
    <t>Actos administrativos de medidas como órdenes.</t>
  </si>
  <si>
    <r>
      <rPr>
        <b/>
        <sz val="8"/>
        <color rgb="FF000000"/>
        <rFont val="Arial Narrow"/>
      </rPr>
      <t>LA01-ACT5-CO-DPU</t>
    </r>
    <r>
      <rPr>
        <sz val="8"/>
        <color rgb="FF000000"/>
        <rFont val="Arial Narrow"/>
      </rPr>
      <t xml:space="preserve"> Formular el procedimiento estandarizado para emitir medidas administrativas.</t>
    </r>
  </si>
  <si>
    <t>Formato de procedimiento cargado para aprobación en el sistema de gestión.</t>
  </si>
  <si>
    <t>GESTIÓN</t>
  </si>
  <si>
    <t>CID
Control Interno Disciplinario</t>
  </si>
  <si>
    <t xml:space="preserve">Ejercer la función disciplinaria en la etapa de instrucción en la Superintendencia de Transporte a través de acciones preventivas y correctivas para contribuir al cumplimiento de deberes de los servidores públicos </t>
  </si>
  <si>
    <t>Dimensión 3ra: Gestión con valores para resultados
Dimensión 4ta –Evaluación de Resultados
Dimensión 5ta: Información y Comunicación: Política de Gestión de la Información Estadística</t>
  </si>
  <si>
    <t>Fortalecer la etapa de instrucción del proceso de Control Interno Disciplinario para reducir los tiempos en la etapa de investigación</t>
  </si>
  <si>
    <t>Reducir los tiempos en la etapa de investigación disciplinaria</t>
  </si>
  <si>
    <t>Capacitación Capacitar a los funcionarios del grupo de CID con el objetivo de mejorar el ejercicio probatorio de para realizarlo de manera oportuna en cada uno de los expedientes</t>
  </si>
  <si>
    <t>Capacitaciones</t>
  </si>
  <si>
    <t>Grupo de Control Interno Disciplinario</t>
  </si>
  <si>
    <t>Tiempo de la etapa de investigación del proceso de Control Interno Disciplinario</t>
  </si>
  <si>
    <t>Medir la tasa de reducción del tiempo de la etapa de investigación disciplinaria</t>
  </si>
  <si>
    <t>sumatoria del avance de los procesos/número de procesos vigentes</t>
  </si>
  <si>
    <t>Expedientes</t>
  </si>
  <si>
    <t>Realizar mesas de trabajo quincenales para la revisión de los procesos disciplinarios con los abogados sustanciadores con el fin de evaluar el ejercicio probatorio</t>
  </si>
  <si>
    <t>autos y acta de reunión  sujetos a reserva legal</t>
  </si>
  <si>
    <t>Revisar y actualizar base de datos de los procesos de control interno disciplinario en etapa de instrucción</t>
  </si>
  <si>
    <t>Acta de revisión</t>
  </si>
  <si>
    <t>Construir y realizar seguimiento a la matriz de medición de los procesos disciplinarios</t>
  </si>
  <si>
    <t>Matriz de seguimiento</t>
  </si>
  <si>
    <t>Fortalecer las medidas preventivas en el proceso de Control Interno Disciplinario, con el fin de sensibilizar a los servidores públicos sobre la faltas disciplinarias y su sanción</t>
  </si>
  <si>
    <t>Sensibilizar a los servidores públicos de la entidad sobre el conocimiento de las faltas disciplinarias, su sanción y el procedimiento disciplinario</t>
  </si>
  <si>
    <t>Planear el cronograma de trabajo de medidas preventivas a ejecutarse en la vigencia 2025</t>
  </si>
  <si>
    <t>Cronograma de trabajo de medidas preventivas</t>
  </si>
  <si>
    <t>Impacto del conocimiento del proceso de Control Interno Disciplinario,</t>
  </si>
  <si>
    <t>Medir el conocimiento de los servidores públicos sobre el proceso disciplinario</t>
  </si>
  <si>
    <t>Calificación total de apropiación de los temas /total de funcionarios encuestados</t>
  </si>
  <si>
    <t>Matriz de resultado de encuestas</t>
  </si>
  <si>
    <t>Desarrollar el plan de trabajo de medidas preventivas a ejecutarse en la vigencia 2025</t>
  </si>
  <si>
    <t>Videos, lista de asistencia, publicaciones, etc.</t>
  </si>
  <si>
    <t>Grupo de Comunicaciones, Grupo de Talento Humano</t>
  </si>
  <si>
    <t>Evaluar semestralmente el impacto de las medidas preventivas realizadas.</t>
  </si>
  <si>
    <t>Encuestas</t>
  </si>
  <si>
    <t>Grupo de Comunicaciones</t>
  </si>
  <si>
    <t>OE3-M01</t>
  </si>
  <si>
    <t>GC
Gestión de Comunicaciones</t>
  </si>
  <si>
    <t>Divulgar a través de comunicados, campañas, eventos, en vivos, revistas, boletines, videos, entre otros, para dar a conocer la gestión  y lograr un posicionamiento en los medios de comunicación de la Entidad.</t>
  </si>
  <si>
    <t>Dimensión 4ta –Evaluación de Resultados
Dimensión 7: Control Interno</t>
  </si>
  <si>
    <r>
      <rPr>
        <sz val="8"/>
        <color rgb="FF000000"/>
        <rFont val="Arial Narrow"/>
      </rPr>
      <t xml:space="preserve"> </t>
    </r>
    <r>
      <rPr>
        <b/>
        <sz val="8"/>
        <color rgb="FF000000"/>
        <rFont val="Arial Narrow"/>
      </rPr>
      <t>LA01-GC</t>
    </r>
    <r>
      <rPr>
        <sz val="8"/>
        <color rgb="FF000000"/>
        <rFont val="Arial Narrow"/>
      </rPr>
      <t xml:space="preserve"> Divulgar información </t>
    </r>
    <r>
      <rPr>
        <b/>
        <sz val="8"/>
        <color rgb="FF275317"/>
        <rFont val="Arial Narrow"/>
      </rPr>
      <t>a nivel interno y externo</t>
    </r>
  </si>
  <si>
    <r>
      <rPr>
        <sz val="8"/>
        <color rgb="FF000000"/>
        <rFont val="Arial Narrow"/>
      </rPr>
      <t>Fortalecer la elaboración y divulgación de comunicaciones internas</t>
    </r>
    <r>
      <rPr>
        <sz val="8"/>
        <color rgb="FFFF0000"/>
        <rFont val="Arial Narrow"/>
      </rPr>
      <t xml:space="preserve"> </t>
    </r>
    <r>
      <rPr>
        <b/>
        <sz val="8"/>
        <color rgb="FF275317"/>
        <rFont val="Arial Narrow"/>
      </rPr>
      <t>externas</t>
    </r>
    <r>
      <rPr>
        <sz val="8"/>
        <color rgb="FF000000"/>
        <rFont val="Arial Narrow"/>
      </rPr>
      <t>,  para la generación de canales de comunicación efectivos  dirigido hacia los grupos de valor de la ST.</t>
    </r>
  </si>
  <si>
    <r>
      <rPr>
        <b/>
        <sz val="8"/>
        <color rgb="FF000000"/>
        <rFont val="Arial Narrow"/>
      </rPr>
      <t>LA01-ACT1-GC</t>
    </r>
    <r>
      <rPr>
        <sz val="8"/>
        <color rgb="FF000000"/>
        <rFont val="Arial Narrow"/>
      </rPr>
      <t xml:space="preserve">  Elaborar, socializar y publicar el plan de comunicaciones </t>
    </r>
  </si>
  <si>
    <t>Plan de trabajo de comunicaciones socializado y publicado</t>
  </si>
  <si>
    <t>Proceso Gestión de Comunicaciones - Grupo de Comunicaciones</t>
  </si>
  <si>
    <t>Todas las dependencias de la Superintendencia de Transporte</t>
  </si>
  <si>
    <t xml:space="preserve">Funcionamiento </t>
  </si>
  <si>
    <t>% cumplimiento de Plan Institucional de Comunicaciones</t>
  </si>
  <si>
    <t>Optimizar la gestión comunicacional de la entidad mediante la ejecución y evaluación trimestral del cumplimiento del Plan Institucional de Comunicaciones, garantizando su alineación con los objetivos estratégicos para el 2025 y contribuyendo al fortalecimiento regional, la transformación digital y el posicionamiento institucional.</t>
  </si>
  <si>
    <t>Resultado</t>
  </si>
  <si>
    <t>Porcentual</t>
  </si>
  <si>
    <t>(Número de actividades ejecutadas del Plan Institucional de Comunicaciones en el periodo/Número total de actividades programadas en el Plan Institucional de Comunicaciones para el periodo)*100</t>
  </si>
  <si>
    <t xml:space="preserve">Enlaces de publicación y pantallazos </t>
  </si>
  <si>
    <t>Cumplir en un 100% las actividades del Plan Institucional de Comunicaciones 2025</t>
  </si>
  <si>
    <t>Trimestre3</t>
  </si>
  <si>
    <r>
      <rPr>
        <b/>
        <sz val="8"/>
        <color rgb="FF000000"/>
        <rFont val="Arial Narrow"/>
      </rPr>
      <t xml:space="preserve">LA01-ACT2-GC </t>
    </r>
    <r>
      <rPr>
        <sz val="8"/>
        <color rgb="FF000000"/>
        <rFont val="Arial Narrow"/>
      </rPr>
      <t xml:space="preserve">Desarrollar las actividades del plan de comunicaciones </t>
    </r>
  </si>
  <si>
    <t>Seguimiento al Plan de trabajo de comunicaciones con evidencias</t>
  </si>
  <si>
    <t xml:space="preserve">Proceso Gestión de Comunicaciones - Grupo de Comunicaciones
</t>
  </si>
  <si>
    <t>Total</t>
  </si>
  <si>
    <r>
      <rPr>
        <b/>
        <sz val="8"/>
        <color rgb="FF000000"/>
        <rFont val="Arial Narrow"/>
      </rPr>
      <t>LA02-GC</t>
    </r>
    <r>
      <rPr>
        <sz val="8"/>
        <color rgb="FF000000"/>
        <rFont val="Arial Narrow"/>
      </rPr>
      <t xml:space="preserve"> Crecimiento en redes sociales</t>
    </r>
  </si>
  <si>
    <t>Incrementar la visibilidad y el posicionamiento de la Superintendencia de Transporte en el ámbito digital mediante el crecimiento sostenido de su comunidad en redes sociales, fomentando una conexión más amplia y efectiva con su audiencia.</t>
  </si>
  <si>
    <r>
      <rPr>
        <b/>
        <sz val="8"/>
        <color rgb="FF000000"/>
        <rFont val="Arial Narrow"/>
      </rPr>
      <t>LA02-ACT1-GC</t>
    </r>
    <r>
      <rPr>
        <sz val="8"/>
        <color rgb="FF000000"/>
        <rFont val="Arial Narrow"/>
      </rPr>
      <t xml:space="preserve"> Diseñar estrategias con terminales, aeropuertos, puertos, gremios y entidades del estado.</t>
    </r>
  </si>
  <si>
    <t xml:space="preserve">  Estudio divulgado o estrategia de divulgación</t>
  </si>
  <si>
    <t>Seguidores en redes sociales</t>
  </si>
  <si>
    <t>Implementar estrategias de crecimiento en redes sociales y medir trimestralmente el número de nuevos seguidores para fortalecer el alcance y el posicionamiento digital de la entidad.</t>
  </si>
  <si>
    <t>Número</t>
  </si>
  <si>
    <t>(Número de seguidores en el trimestre a reportar (Instagram, X, Facebook y TikTok) - (Número de seguidores en el trimestre anterior (Instagram, X, Facebook y TikTok)/1.250 seguidores nuevos</t>
  </si>
  <si>
    <t xml:space="preserve">Pantallazos de número de seguidores </t>
  </si>
  <si>
    <t>Aumentar como mínimo a 5.000 nuevos seguidores de las redes sociales verificadas de la Superintendencia de Transporte.</t>
  </si>
  <si>
    <t>Plan de Estrategia desarrollada</t>
  </si>
  <si>
    <r>
      <rPr>
        <b/>
        <sz val="8"/>
        <color rgb="FF000000"/>
        <rFont val="Arial Narrow"/>
      </rPr>
      <t xml:space="preserve">LA02-ACT3-GC </t>
    </r>
    <r>
      <rPr>
        <sz val="8"/>
        <color rgb="FF000000"/>
        <rFont val="Arial Narrow"/>
      </rPr>
      <t>Realizar en vivo en la redes sociales de la Superintendencia de Transporte</t>
    </r>
  </si>
  <si>
    <t>En vivo redes sociales</t>
  </si>
  <si>
    <r>
      <rPr>
        <b/>
        <sz val="8"/>
        <color rgb="FF000000"/>
        <rFont val="Arial Narrow"/>
      </rPr>
      <t xml:space="preserve">LA03-GC </t>
    </r>
    <r>
      <rPr>
        <sz val="8"/>
        <color rgb="FF000000"/>
        <rFont val="Arial Narrow"/>
      </rPr>
      <t xml:space="preserve">Posicionamiento ST en medios de comunicación </t>
    </r>
    <r>
      <rPr>
        <b/>
        <sz val="8"/>
        <color rgb="FF275317"/>
        <rFont val="Arial Narrow"/>
      </rPr>
      <t>(Externo)</t>
    </r>
    <r>
      <rPr>
        <sz val="8"/>
        <color rgb="FF000000"/>
        <rFont val="Arial Narrow"/>
      </rPr>
      <t>.</t>
    </r>
  </si>
  <si>
    <t>Fortalecer el posicionamiento institucional y la percepción positiva de la Superintendencia de Transporte mediante el monitoreo y análisis del número y alcance de las menciones en medios de comunicación</t>
  </si>
  <si>
    <t>Comunicados de prensa</t>
  </si>
  <si>
    <t>Número de menciones en medios de comunicación</t>
  </si>
  <si>
    <t>Realizar un seguimiento periódico del número de menciones en medios de comunicación, evaluando su alcance y tono, para fortalecer la estrategia de posicionamiento de la entidad y su presencia en la opinión pública.</t>
  </si>
  <si>
    <t>Alcanzar como mínimo 125 menciones trimestrales sobre aspectos relacionados con noticias de la Entidad</t>
  </si>
  <si>
    <t xml:space="preserve">Cuadro en Excel con el monitoreo diario de las menciones en medios </t>
  </si>
  <si>
    <t>Aumentar como mínimo en 500 menciones en medios de comunicación.</t>
  </si>
  <si>
    <r>
      <rPr>
        <b/>
        <sz val="8"/>
        <color rgb="FF000000"/>
        <rFont val="Arial Narrow"/>
      </rPr>
      <t>LA03-ACT2-GC</t>
    </r>
    <r>
      <rPr>
        <sz val="8"/>
        <color rgb="FF000000"/>
        <rFont val="Arial Narrow"/>
      </rPr>
      <t xml:space="preserve">. Desarrollar ruedas de Prensa </t>
    </r>
  </si>
  <si>
    <t>Ruedas de prensa</t>
  </si>
  <si>
    <t>Columnas de opinión</t>
  </si>
  <si>
    <r>
      <rPr>
        <b/>
        <sz val="8"/>
        <color rgb="FF000000"/>
        <rFont val="Arial Narrow"/>
      </rPr>
      <t xml:space="preserve"> LA03-ACT4-GC  </t>
    </r>
    <r>
      <rPr>
        <sz val="8"/>
        <color rgb="FF000000"/>
        <rFont val="Arial Narrow"/>
      </rPr>
      <t>Gestionar con los medios Free Press</t>
    </r>
  </si>
  <si>
    <r>
      <rPr>
        <sz val="8"/>
        <color rgb="FF000000"/>
        <rFont val="Arial Narrow"/>
      </rPr>
      <t xml:space="preserve"> </t>
    </r>
    <r>
      <rPr>
        <b/>
        <sz val="8"/>
        <color rgb="FF000000"/>
        <rFont val="Arial Narrow"/>
      </rPr>
      <t>LA04-GC</t>
    </r>
    <r>
      <rPr>
        <sz val="8"/>
        <color rgb="FF000000"/>
        <rFont val="Arial Narrow"/>
      </rPr>
      <t xml:space="preserve"> Interacción boletines informativos internos.</t>
    </r>
  </si>
  <si>
    <t>Mejorar la comunicación interna de la Superintendencia de Transporte mediante la evaluación de las interacciones de los boletines informativos semanales, asegurando que la información sea relevante, comprensible y contribuya al cumplimiento de los objetivos organizacionales.</t>
  </si>
  <si>
    <r>
      <rPr>
        <b/>
        <sz val="8"/>
        <color rgb="FF000000"/>
        <rFont val="Arial Narrow"/>
      </rPr>
      <t>LA04-ACT1-GC</t>
    </r>
    <r>
      <rPr>
        <sz val="8"/>
        <color rgb="FF000000"/>
        <rFont val="Arial Narrow"/>
      </rPr>
      <t xml:space="preserve"> Desarrollar encuesta para evaluar la efectividad de la información en los boletines </t>
    </r>
  </si>
  <si>
    <t>Estudio resultados encuesta</t>
  </si>
  <si>
    <t>Número de interacciones de funcionarios y contratistas en los boletines informativos.</t>
  </si>
  <si>
    <t>Evaluar periódicamente el nivel de interacciones y efectividad de los boletines informativos semanales en funcionarios y contratistas, fomentando una comunicación interna más efectiva y alineada con los objetivos de la entidad.</t>
  </si>
  <si>
    <t>(Número de interacciones en los boletines informativos de la Entidad por parte de funcionarios y contratistas/Número total de funcionarios y contratistas de la Entidad)*100</t>
  </si>
  <si>
    <t>Boletines informativos enviados al correo electrónico</t>
  </si>
  <si>
    <t>Impactar al menos al 15% de funcionarios y contratistas de la Entidad a través de los boletines informativos</t>
  </si>
  <si>
    <t xml:space="preserve">Campañas realizadas </t>
  </si>
  <si>
    <r>
      <rPr>
        <b/>
        <sz val="8"/>
        <color rgb="FF000000"/>
        <rFont val="Arial Narrow"/>
      </rPr>
      <t xml:space="preserve"> LA03-ACT1-GC</t>
    </r>
    <r>
      <rPr>
        <sz val="8"/>
        <color rgb="FF000000"/>
        <rFont val="Arial Narrow"/>
      </rPr>
      <t xml:space="preserve"> Continuar con el programa radial los 5 de la super para impulsar los boletines semanales</t>
    </r>
  </si>
  <si>
    <t>Programa radial</t>
  </si>
  <si>
    <r>
      <rPr>
        <b/>
        <sz val="8"/>
        <color rgb="FF000000"/>
        <rFont val="Arial Narrow"/>
      </rPr>
      <t xml:space="preserve">OE-03. </t>
    </r>
    <r>
      <rPr>
        <sz val="8"/>
        <color rgb="FF000000"/>
        <rFont val="Arial Narrow"/>
      </rPr>
      <t>Mejorar la capacidad institucional aumentado la cobertura territorial para contribuir a la consolidación de la paz y la protección de los usuarios.</t>
    </r>
  </si>
  <si>
    <t>GF
Gestión Financiera</t>
  </si>
  <si>
    <r>
      <rPr>
        <b/>
        <sz val="8"/>
        <color rgb="FF000000"/>
        <rFont val="Arial Narrow"/>
      </rPr>
      <t xml:space="preserve">LA01-GF </t>
    </r>
    <r>
      <rPr>
        <sz val="8"/>
        <color rgb="FF000000"/>
        <rFont val="Arial Narrow"/>
      </rPr>
      <t>Recaudo contribución Especial de Vigilancia</t>
    </r>
  </si>
  <si>
    <t>Garantizar el financiamiento de la Superintendencia de Transporte, a través del recaudo la Contribución Especial de Vigilancia</t>
  </si>
  <si>
    <r>
      <rPr>
        <b/>
        <sz val="8"/>
        <color rgb="FF000000"/>
        <rFont val="Arial Narrow"/>
      </rPr>
      <t xml:space="preserve">LA01-ACT1-GF </t>
    </r>
    <r>
      <rPr>
        <sz val="8"/>
        <color rgb="FF000000"/>
        <rFont val="Arial Narrow"/>
      </rPr>
      <t>. Revisar los ingresos brutos que perciban y reporten los vigilados  por concepto de ingresos por actividades de transporte -15%</t>
    </r>
  </si>
  <si>
    <t>Base en archivo Excel con la relación de los ingresos revisados</t>
  </si>
  <si>
    <t>Proceso Gestión Financiera -  Dirección Financiera</t>
  </si>
  <si>
    <t>Porcentaje de recaudo por concepto de contribución especial de vigilancia</t>
  </si>
  <si>
    <t>Medir el avance de la gestión para garantizar el recaudo por concepto de contribución especial de vigilancia</t>
  </si>
  <si>
    <t>(RI*15%)+(RT*10%)+(EC*10%)+(RC*65%)
RI=Revisión de Ingresos
RT=Resolución Tarifa
EC=Expedir Cupones 
RC=Recaudo Contribución</t>
  </si>
  <si>
    <t>Ejecución presupuestal de ingresos</t>
  </si>
  <si>
    <t xml:space="preserve">El 100% de la gestión de recaudo, iniciando a partir del segundo trimestre </t>
  </si>
  <si>
    <r>
      <rPr>
        <b/>
        <sz val="8"/>
        <color rgb="FF000000"/>
        <rFont val="Arial Narrow"/>
      </rPr>
      <t xml:space="preserve">LA01-ACT2-GF </t>
    </r>
    <r>
      <rPr>
        <sz val="8"/>
        <color rgb="FF000000"/>
        <rFont val="Arial Narrow"/>
      </rPr>
      <t>Realizar el proyecto de acto administrativo por el cual se establece la tarifa para la liquidación del tributo - 10%</t>
    </r>
  </si>
  <si>
    <t>Resolución de carácter general por la cual se establece la tarifa del tributo; publicada en la página web de la Entidad.</t>
  </si>
  <si>
    <r>
      <rPr>
        <b/>
        <sz val="8"/>
        <color rgb="FF000000"/>
        <rFont val="Arial Narrow"/>
      </rPr>
      <t xml:space="preserve">LA01-ACT3-GF </t>
    </r>
    <r>
      <rPr>
        <sz val="8"/>
        <color rgb="FF000000"/>
        <rFont val="Arial Narrow"/>
      </rPr>
      <t>.Expedir los cupones de pago para el cobro del tributo - 10%</t>
    </r>
  </si>
  <si>
    <t>Cupones de pago</t>
  </si>
  <si>
    <t>Fichas de cobro persuasivo con la indicación de las llamadas realizadas y los correos enviados.</t>
  </si>
  <si>
    <t>TOTAL</t>
  </si>
  <si>
    <r>
      <rPr>
        <strike/>
        <sz val="8"/>
        <color rgb="FF000000"/>
        <rFont val="Arial Narrow"/>
      </rPr>
      <t xml:space="preserve">
</t>
    </r>
    <r>
      <rPr>
        <b/>
        <sz val="8"/>
        <color rgb="FF000000"/>
        <rFont val="Arial Narrow"/>
      </rPr>
      <t xml:space="preserve">LA02- GF </t>
    </r>
    <r>
      <rPr>
        <sz val="8"/>
        <color rgb="FF000000"/>
        <rFont val="Arial Narrow"/>
      </rPr>
      <t xml:space="preserve"> Gestión persuasiva.</t>
    </r>
  </si>
  <si>
    <t>Incrementar el recaudo de la cartera clasificada como corriente de la Superintendencia de Transporte</t>
  </si>
  <si>
    <r>
      <rPr>
        <b/>
        <sz val="8"/>
        <color rgb="FF000000"/>
        <rFont val="Arial Narrow"/>
      </rPr>
      <t>LA02-ACT1-GF</t>
    </r>
    <r>
      <rPr>
        <sz val="8"/>
        <color rgb="FF000000"/>
        <rFont val="Arial Narrow"/>
      </rPr>
      <t xml:space="preserve">  Realizar cobro persuasivo a través de llamadas telefónicas a los vigilados - 40%</t>
    </r>
  </si>
  <si>
    <t>Fichas de cobro persuasivo con la indicación de las llamadas realizadas</t>
  </si>
  <si>
    <t>Medir el porcentaje de recaudo de la cartera corriente</t>
  </si>
  <si>
    <t>(Valor de capital recuperado en etapa persuasiva / total cartera corriente del cierre de la vigencia anterior *30%)*100</t>
  </si>
  <si>
    <t>Informe de recaudo de cartera corriente</t>
  </si>
  <si>
    <t>Recaudar como mínimo el 30% de la cartera clasificada como corriente</t>
  </si>
  <si>
    <r>
      <rPr>
        <b/>
        <sz val="8"/>
        <color rgb="FF000000"/>
        <rFont val="Arial Narrow"/>
      </rPr>
      <t>LA02-ACT2-GF</t>
    </r>
    <r>
      <rPr>
        <sz val="8"/>
        <color rgb="FF000000"/>
        <rFont val="Arial Narrow"/>
      </rPr>
      <t xml:space="preserve"> Realizar cobro persuasivo a través de masivos a los vigilados - 40%</t>
    </r>
  </si>
  <si>
    <t>Fichas de cobro persuasivo con la indicación de los correos masivos</t>
  </si>
  <si>
    <r>
      <rPr>
        <b/>
        <sz val="8"/>
        <color rgb="FF000000"/>
        <rFont val="Arial Narrow"/>
      </rPr>
      <t xml:space="preserve">LA02-ACT3-GF </t>
    </r>
    <r>
      <rPr>
        <sz val="8"/>
        <color rgb="FF000000"/>
        <rFont val="Arial Narrow"/>
      </rPr>
      <t>. Hacer seguimiento a los acuerdos de pago suscritos - 20%</t>
    </r>
  </si>
  <si>
    <t>Acuerdos suscritos</t>
  </si>
  <si>
    <t>GF Gestión Financiera</t>
  </si>
  <si>
    <t xml:space="preserve">Administrar y garantizar el financiamiento de la Superintendencia de Transporte, mediante  la  gestión  presupuestal,  el  recaudo  de ingresos,  el  pago  de  las obligaciones  y  la  generación  de  información  económica,  financiera  y  contable, para el cumplimiento de los fines institucionales.
</t>
  </si>
  <si>
    <t xml:space="preserve">"Dimensión 2da -Direccionamiento Estratégico:
 Dimensión 3ra –Gestión con Valores para Resultados
Dimensión 4ta –Evaluación de Resultados
Dimensión 5ta –Información y Comunicación
Dimensión 6ta- Gestión del Conocimiento"
</t>
  </si>
  <si>
    <r>
      <rPr>
        <b/>
        <sz val="8"/>
        <color rgb="FF000000"/>
        <rFont val="Arial Narrow"/>
      </rPr>
      <t>LA03- GF</t>
    </r>
    <r>
      <rPr>
        <sz val="8"/>
        <color rgb="FF000000"/>
        <rFont val="Arial Narrow"/>
      </rPr>
      <t xml:space="preserve">  Seguimiento a la ejecución del presupuesto </t>
    </r>
  </si>
  <si>
    <t>Realizar un seguimiento mensual detallado a la ejecución presupuestal de gastos para identificar y corregir desviaciones en tiempo real.</t>
  </si>
  <si>
    <r>
      <rPr>
        <b/>
        <sz val="8"/>
        <color rgb="FF000000"/>
        <rFont val="Arial Narrow"/>
      </rPr>
      <t>LA03-ACT1-GF</t>
    </r>
    <r>
      <rPr>
        <sz val="8"/>
        <color rgb="FF000000"/>
        <rFont val="Arial Narrow"/>
      </rPr>
      <t xml:space="preserve">  Realizar informes mensuales de seguimiento a la ejecución del gasto y su respectiva socialización - 60%</t>
    </r>
  </si>
  <si>
    <t>Informes ejecutivos socializados</t>
  </si>
  <si>
    <t>OAP y Dirección Administrativa</t>
  </si>
  <si>
    <t>Realizar un seguimiento mensual detallado a la ejecución presupuestal de gastos para identificar y corregir desviaciones en tiempo real.
 Seguimiento mensual detallado a la ejecución presupuestal de gastos</t>
  </si>
  <si>
    <t>Mensual</t>
  </si>
  <si>
    <t>Informes de seguimiento socializados
Presupuesto ejecutado / total presupuesto asignado</t>
  </si>
  <si>
    <t>Informe de ejecución presupuestal de gasto</t>
  </si>
  <si>
    <t>Enero</t>
  </si>
  <si>
    <t xml:space="preserve"> $ 18.184.838.909 </t>
  </si>
  <si>
    <r>
      <rPr>
        <b/>
        <sz val="8"/>
        <color rgb="FF000000"/>
        <rFont val="Arial Narrow"/>
      </rPr>
      <t>LA03-ACT2-GF</t>
    </r>
    <r>
      <rPr>
        <sz val="8"/>
        <color rgb="FF000000"/>
        <rFont val="Arial Narrow"/>
      </rPr>
      <t xml:space="preserve"> Adelantar mesas de seguimiento con la Oficina Asesora de Planeación para validar el porcentaje de ejecución - 30%</t>
    </r>
  </si>
  <si>
    <t>Informes de ejecución presupuestal</t>
  </si>
  <si>
    <t>OAP y Dirección Financiera</t>
  </si>
  <si>
    <t>Febrero</t>
  </si>
  <si>
    <t xml:space="preserve"> $ 26.999.650.812 </t>
  </si>
  <si>
    <t>Memorando interno con directrices para las dependencias.</t>
  </si>
  <si>
    <t>Marzo</t>
  </si>
  <si>
    <t xml:space="preserve"> $ 31.513.627.622 </t>
  </si>
  <si>
    <t>Abril</t>
  </si>
  <si>
    <t xml:space="preserve"> $ 38.531.399.827 </t>
  </si>
  <si>
    <t>Mayo</t>
  </si>
  <si>
    <t xml:space="preserve"> $ 51.925.451.511 </t>
  </si>
  <si>
    <t>Junio</t>
  </si>
  <si>
    <t xml:space="preserve"> $ 59.096.004.129 </t>
  </si>
  <si>
    <t>Julio</t>
  </si>
  <si>
    <t xml:space="preserve"> $ 62.994.803.893 </t>
  </si>
  <si>
    <t>Agosto</t>
  </si>
  <si>
    <t xml:space="preserve"> $ 67.249.900.393 </t>
  </si>
  <si>
    <t>Septiembre</t>
  </si>
  <si>
    <t xml:space="preserve"> $ 69.916.791.474 </t>
  </si>
  <si>
    <t>Octubre</t>
  </si>
  <si>
    <t xml:space="preserve"> $ 72.933.106.947 </t>
  </si>
  <si>
    <t>Noviembre</t>
  </si>
  <si>
    <t xml:space="preserve"> $ 81.485.998.856 </t>
  </si>
  <si>
    <t>Diciembre</t>
  </si>
  <si>
    <t xml:space="preserve"> $ 91.216.491.980 </t>
  </si>
  <si>
    <r>
      <rPr>
        <b/>
        <sz val="8"/>
        <color rgb="FF000000"/>
        <rFont val="Arial Narrow"/>
      </rPr>
      <t xml:space="preserve">LA04- GF </t>
    </r>
    <r>
      <rPr>
        <sz val="8"/>
        <color rgb="FF000000"/>
        <rFont val="Arial Narrow"/>
      </rPr>
      <t>Gestión de pago de obligaciones</t>
    </r>
  </si>
  <si>
    <t>Optimizar el tiempo de gestión de las cuentas por pagar contraídas por la Entidad.</t>
  </si>
  <si>
    <t xml:space="preserve">Órdenes de pago </t>
  </si>
  <si>
    <t>Medir la rotación de días para el pago de las cuentas por pagar</t>
  </si>
  <si>
    <t>Numérico</t>
  </si>
  <si>
    <t xml:space="preserve">6 días hábiles </t>
  </si>
  <si>
    <t>6 días</t>
  </si>
  <si>
    <t>Correos enviados a los contratistas y/o supervisores</t>
  </si>
  <si>
    <t>OE-03. Mejorar la capacidad institucional aumentado la cobertura territorial para contribuir a la consolidación de la paz y la protección de los usuarios.</t>
  </si>
  <si>
    <t>GTH
Gestión del Talento Humano</t>
  </si>
  <si>
    <t>Gestionar el ciclo de los servidores públicos por medio de la ejecución de planes, programas y procedimientos, con el fin de fortalecer su desarrollo integral encaminado al cumplimiento de la misión de la Entidad.</t>
  </si>
  <si>
    <t xml:space="preserve">Dimensión 1a  Talento Humano 
Dimensión 4ta –Evaluación de Resultados
Dimensión 6: Gestión del Conocimiento y la Innovación </t>
  </si>
  <si>
    <r>
      <rPr>
        <b/>
        <sz val="8"/>
        <color rgb="FF000000"/>
        <rFont val="Arial Narrow"/>
      </rPr>
      <t>LA01- GTH</t>
    </r>
    <r>
      <rPr>
        <sz val="8"/>
        <color rgb="FF000000"/>
        <rFont val="Arial Narrow"/>
      </rPr>
      <t xml:space="preserve">  Fortalecer el bienestar físico, mental y emocional de las y los servidores públicos de la Entidad</t>
    </r>
  </si>
  <si>
    <t>Fortalecer la implementación del Plan Estratégico de Talento Humano, el cual está conformado por: Plan de Bienestar Social e Incentivos (PBSI), Plan Institucional de Capacitación (PIC), Plan de trabajo del Sistema de Gestión de Seguridad y Salud en el Trabajo (SGSST) y el Plan Anual de Vacantes y de Previsión de Recursos Humanos.</t>
  </si>
  <si>
    <r>
      <rPr>
        <sz val="8"/>
        <color rgb="FF000000"/>
        <rFont val="Arial Narrow"/>
      </rPr>
      <t xml:space="preserve">  </t>
    </r>
    <r>
      <rPr>
        <b/>
        <sz val="8"/>
        <color rgb="FF000000"/>
        <rFont val="Arial Narrow"/>
      </rPr>
      <t xml:space="preserve">LA01-ACT1-GTH </t>
    </r>
    <r>
      <rPr>
        <sz val="8"/>
        <color rgb="FF000000"/>
        <rFont val="Arial Narrow"/>
      </rPr>
      <t xml:space="preserve">  Estructurar, actualizar la información de los empleos vacantes de la Superintendencia de Transporte y Proveer las vacantes de la planta de personal   (Plan Anual de Vacantes y de Previsión de Recursos Humanos)  70%</t>
    </r>
  </si>
  <si>
    <t xml:space="preserve">Actos administrativos y actas de posesión. </t>
  </si>
  <si>
    <t>Grupo de Talento Humano</t>
  </si>
  <si>
    <t>Secretaría General</t>
  </si>
  <si>
    <t>% de cumplimiento del Plan Estratégico de Talento Humano</t>
  </si>
  <si>
    <t>Medir el % de cumplimiento de implementación del Plan Estratégico de Talento Humano y sus planes anexos</t>
  </si>
  <si>
    <t>Cuadro de control de vacantes- actividades ejecutadas del Sistema de seguridad y salud  en el trabajo, PIC, Plan de bienestar e inclusión laboral</t>
  </si>
  <si>
    <t xml:space="preserve">Cumplir como mínimo el siguiente porcentaje por plan:
* Plan Anual de Vacantes y de Previsión de Recursos Humanos 70%. Nota: con excepción de aquellas vacantes donde existan servidores de carrera con derecho preferente a ser encargados.
*Contados a partir de la aprobación del Despacho o la Secretaría General y de los términos establecidos  en el proceso de Selección Superintendencias de la Comisión Nacional del Servicio Civil CNSC.
 * Plan de Trabajo del Sistema de Gestión de Seguridad y Salud en el Trabajo 92%.
 * Plan Institución de Capacitación 100%.
 * Plan de Bienestar Social e Incentivos 85%  </t>
  </si>
  <si>
    <r>
      <rPr>
        <b/>
        <sz val="8"/>
        <color rgb="FF000000"/>
        <rFont val="Arial Narrow"/>
      </rPr>
      <t xml:space="preserve"> LA01-ACT2-GTH </t>
    </r>
    <r>
      <rPr>
        <sz val="8"/>
        <color rgb="FF000000"/>
        <rFont val="Arial Narrow"/>
      </rPr>
      <t xml:space="preserve">  Ejecutar las actividades del plan de trabajo anual del Sistema de Gestión de Seguridad y Salud en el Trabajo, conforme el cronograma definido - 92%</t>
    </r>
  </si>
  <si>
    <t>Condiciones de trabajo seguras y saludables en el desarrollo de las diferentes actividades realizadas en la Superintendencia de Transporte</t>
  </si>
  <si>
    <r>
      <rPr>
        <sz val="8"/>
        <color rgb="FF000000"/>
        <rFont val="Arial Narrow"/>
      </rPr>
      <t xml:space="preserve">  </t>
    </r>
    <r>
      <rPr>
        <b/>
        <sz val="8"/>
        <color rgb="FF000000"/>
        <rFont val="Arial Narrow"/>
      </rPr>
      <t>LA01-ACT14GTH</t>
    </r>
    <r>
      <rPr>
        <sz val="8"/>
        <color rgb="FF000000"/>
        <rFont val="Arial Narrow"/>
      </rPr>
      <t xml:space="preserve">   Ejecutar todas las actividades del Plan de Bienestar Social e Incentivos - 85%</t>
    </r>
  </si>
  <si>
    <t>EI
Evaluación Independiente</t>
  </si>
  <si>
    <t>Verificar el estado del Sistema de Control Interno  por medio de la realización de auditorías, evaluaciones o seguimientos con enfoque en riesgos, para aportar al cumplimiento de la misión, los objetivos estratégicos,  el desempeño de los procesos, la mejora continua y la toma de decisiones.</t>
  </si>
  <si>
    <t>Dimensión 4ta –Evaluación de Resultados
Dimensión 7a - Control Interno</t>
  </si>
  <si>
    <t xml:space="preserve">Involucrar la auditoria a los sistemas de información </t>
  </si>
  <si>
    <t>Fortalecer la estrategia (Automatizando) transformación digital incorporando componentes de auditoría y seguimiento de forma independiente</t>
  </si>
  <si>
    <t>1.Establecer sistemas de información de los procesos</t>
  </si>
  <si>
    <t>Informe de insumo</t>
  </si>
  <si>
    <t>Oficina de Control Interno</t>
  </si>
  <si>
    <t>sistemas de información auditados</t>
  </si>
  <si>
    <t>Porcentaje</t>
  </si>
  <si>
    <t>Numero de procesos evaluados /Numero de procesos identificados</t>
  </si>
  <si>
    <t>2.Realizar auditoria a los procesos identificados basada en riesgos, bajo la metodología de función pública.</t>
  </si>
  <si>
    <t>Informe de auditoría</t>
  </si>
  <si>
    <t>3. Informe definitivo con resultados</t>
  </si>
  <si>
    <t>Informe definitivo</t>
  </si>
  <si>
    <t>Fortalecer (Aportar) el proceso de inspección</t>
  </si>
  <si>
    <t>Identificar las debilidades y mejoras del proceso a través de procedimientos de auditoría independiente, bajo los parameros de la ley 87 del 93</t>
  </si>
  <si>
    <t>1.Identificar dentro del plan de inspección o visitas de las áreas misionales, los vigilados a los cuales se les aplicara procesos de auditoría independiente</t>
  </si>
  <si>
    <t>Informe de identificación de vigilados</t>
  </si>
  <si>
    <t>planes de mejoramiento auditorias especiales</t>
  </si>
  <si>
    <t>Numero</t>
  </si>
  <si>
    <t>Planes de mejoramiento recibidos/número de auditorías especiales</t>
  </si>
  <si>
    <t>2.auditar especial a la inspección</t>
  </si>
  <si>
    <t>Informe consolidado de resultados</t>
  </si>
  <si>
    <t>3.comunicar al comité institucional de control interno</t>
  </si>
  <si>
    <t>Acta del comité</t>
  </si>
  <si>
    <t>Fortalecer el componente de monitoreo del MECI</t>
  </si>
  <si>
    <t>Realizar seguimiento a las líneas de acción relacionadas con los territorios a través del mapa de aseguramiento</t>
  </si>
  <si>
    <t>1. Idéntica las líneas de acción relacionadas con el territorio</t>
  </si>
  <si>
    <t>Diagnostico</t>
  </si>
  <si>
    <t>Priorización de líneas de acción</t>
  </si>
  <si>
    <t>Realizar una priorización de procesos para la siguiente vigencia</t>
  </si>
  <si>
    <t>líneas de acción analizadas en su totalidad /líneas de acción seleccionadas enfocadas en el territorio</t>
  </si>
  <si>
    <t>2. Realizar seguimiento en un determinado periodo de acuerdo al PAA</t>
  </si>
  <si>
    <t>el PAA</t>
  </si>
  <si>
    <t>3. Realizar informe de seguimiento</t>
  </si>
  <si>
    <t>Informe de seguimiento</t>
  </si>
  <si>
    <t>GA
Gestión Administrativa</t>
  </si>
  <si>
    <t>Administrar los bienes y servicios necesarios para el funcionamiento de la entidad mediante la implementación de estrategias y procedimientos, con el fin de satisfacer las necesidades y el efectivo funcionamiento de la Entidad, promoviendo buenas prácticas ambientales que conlleven al mejoramiento continuo del desempeño ambiental institucional.</t>
  </si>
  <si>
    <t>Dimensión 2: Direccionamiento Estratégico y Planeación.
Dimensión 3ra: Gestión con valores para resultados
Política de Servicio al Ciudadano; Política de Racionalización de trámites y Política de Participación Ciudadana en la Gestión Pública
Dimensión 4ta –Evaluación de Resultados
Dimensión 5ta: Información y Comunicación</t>
  </si>
  <si>
    <t>tiempos de respuesta de las solicitudes administrativas</t>
  </si>
  <si>
    <t xml:space="preserve">Establecer los tiempos de respuesta de las solicitudes administrativas recibidas en la Dirección Administrativa
</t>
  </si>
  <si>
    <t>1. Establecer línea base de tiempos de respuesta</t>
  </si>
  <si>
    <t>tiempos de respuesta</t>
  </si>
  <si>
    <t>Dirección Administrativa</t>
  </si>
  <si>
    <t>medición de eficiencia del tiempo de gestión</t>
  </si>
  <si>
    <t>Medir la eficiencia en la gestión de tramites</t>
  </si>
  <si>
    <t>número</t>
  </si>
  <si>
    <t>Promedio de tiempo tramite/línea base calculada</t>
  </si>
  <si>
    <t xml:space="preserve">2. Parametrizar a través de formato la solicitud de tramites </t>
  </si>
  <si>
    <t>formato</t>
  </si>
  <si>
    <t>3. Consolidación y revisión de las solicitudes allegadas a la Dirección Administrativa</t>
  </si>
  <si>
    <t>base de datos</t>
  </si>
  <si>
    <t xml:space="preserve">desempeño ambiental institucional </t>
  </si>
  <si>
    <t>Alcanzar un desempeño ambiental institucional superior al 82%, mediante la implementación de prácticas sostenibles, el cumplimiento de normativas ambientales y la promoción de una cultura ecológica dentro de la organización.</t>
  </si>
  <si>
    <t>1.Elaboración de informes trimestrales</t>
  </si>
  <si>
    <t>Informe trimestral</t>
  </si>
  <si>
    <t>medición de desempeño ambiental</t>
  </si>
  <si>
    <t xml:space="preserve">medir el cumplimiento de la política ambiental </t>
  </si>
  <si>
    <t>porcentaje</t>
  </si>
  <si>
    <t>(Promedio de calificación de indicadores/82%)*100</t>
  </si>
  <si>
    <t>Tablero de control de desempeño ambiental</t>
  </si>
  <si>
    <t>cuatrimestre 1</t>
  </si>
  <si>
    <t>2. Medición del desempeño ambiental</t>
  </si>
  <si>
    <t>Tablero de control de indicadores de sistema de gestión ambiental semestral</t>
  </si>
  <si>
    <t>cuatrimestre 2</t>
  </si>
  <si>
    <t>3. Actualización y seguimiento de la matriz de aspectos e impactos ambientales</t>
  </si>
  <si>
    <t>matriz de aspectos e impactos ambientales semestral</t>
  </si>
  <si>
    <t>cuatrimestre 3</t>
  </si>
  <si>
    <t>4. Actualización y seguimiento de la matriz de requisitos legales</t>
  </si>
  <si>
    <t>Matriz actualizada de requisitos legales semestral</t>
  </si>
  <si>
    <t>5. Desarrollo de estrategias de promoción de cultura ambiental</t>
  </si>
  <si>
    <t xml:space="preserve">Estrategias de promoción de cultura ambiental trimestral </t>
  </si>
  <si>
    <t xml:space="preserve">Implementar un sistema automatizado para la recepción y validación de solicitudes de tiquetes, </t>
  </si>
  <si>
    <t>Implementar un sistema automatizado para la recepción y validación de solicitudes de tiquetes, con monitoreo y revisión periódica de resultados para identificar y corregir errores, optimizar el proceso y garantizar la atención del 100% de las solicitudes.</t>
  </si>
  <si>
    <t xml:space="preserve">1.Elaborar un formulario que permita realizar la recepción de solicitudes </t>
  </si>
  <si>
    <t xml:space="preserve">Formulario </t>
  </si>
  <si>
    <t>gestión de actividades</t>
  </si>
  <si>
    <t>medir el número de actividades realizadas correctamente</t>
  </si>
  <si>
    <t>mensual</t>
  </si>
  <si>
    <t>(Número de solicitudes atendidas correctamente / Número de solicitudes recibidas)*100</t>
  </si>
  <si>
    <t xml:space="preserve">2. Realizar mensualmente informe con relación a la cantidad de tiquetes expedidos </t>
  </si>
  <si>
    <t xml:space="preserve">Informe </t>
  </si>
  <si>
    <t>3. Realizar análisis consolidado para informes de gestión</t>
  </si>
  <si>
    <t>Informe consolidado</t>
  </si>
  <si>
    <t>INDICE DE SATISFACCION DE GESTION</t>
  </si>
  <si>
    <t>Asegurar satisfacción del 85% en los servicios brindados a los colaboradores de la entidad, por parte de la Dirección Administrativa, mediante la mejora continua de la calidad y atención en los servicios internos.</t>
  </si>
  <si>
    <t xml:space="preserve">1. Implementar una encuesta de medición de satisfacción cuatrimestral </t>
  </si>
  <si>
    <t>Encuesta</t>
  </si>
  <si>
    <t>satisfacción gestión administrativa</t>
  </si>
  <si>
    <t>medir la satisfacción del cliente interno</t>
  </si>
  <si>
    <t>Promedio de satisfacción de usuarios/100</t>
  </si>
  <si>
    <t>2. Elaborar informe cuatrimestral con relación a los resultados obtenidos en la encuesta</t>
  </si>
  <si>
    <t>Informe cuatrimestral</t>
  </si>
  <si>
    <t>3. Identificar y aplicar acciones de mejora teniendo en cuenta los resultados obtenidos</t>
  </si>
  <si>
    <t xml:space="preserve">OE-02-M02 Verificar la implementación del  Plan Estratégico de Seguridad Vial de los sujetos obligados a su cumplimiento 
</t>
  </si>
  <si>
    <t>GCI 
Gestión del Conocimiento y la Innovación</t>
  </si>
  <si>
    <t xml:space="preserve">Identificar, generar, distribuir y retener el conocimiento organizacional, a través del uso y apropiación de acciones, mecanismos o instrumentos, 	para difundir y preservar el conocimiento, fortalecer los procesos de innovación y contribuir en la construcción de la cultura organizacional. </t>
  </si>
  <si>
    <t>Dimensión 2da -Direccionamiento Estratégico 
Dimensión 3ra –Gestión con Valores para Resultados
Dimensión 4ta –Evaluación de Resultados
Dimensión 5ta –Información y Comunicación
Dimensión 6ta- Gestión del Conocimiento
Dimensión 7: Control Interno</t>
  </si>
  <si>
    <t>Proceso de Gestión del Conocimiento y la Innovación</t>
  </si>
  <si>
    <t>Lograr al actualización la retención del conocimiento tácito, y su proyección a través de herramientas y metodologías de conservación</t>
  </si>
  <si>
    <t>Actualizar y/o crear al menos un 30% de los documentos de valor, con enfoque en conocimiento tácito</t>
  </si>
  <si>
    <t>PRAD</t>
  </si>
  <si>
    <t>Valor agregado PRAD</t>
  </si>
  <si>
    <t>medir el porcentaje de documentos del PRAD que se actualizan con un valor agregado</t>
  </si>
  <si>
    <t>documentos gestionados con mejoras cualitativas/total de documentos</t>
  </si>
  <si>
    <t>Proponer convenios de cooperación nacional e internacional para el desarrollo de las dependencias de la entidad</t>
  </si>
  <si>
    <t>Documentos relacionados a la firma de convenios</t>
  </si>
  <si>
    <t>Realizar el mapa de conocimiento y las guías administrativas de proceso</t>
  </si>
  <si>
    <t>Mapa de conocimiento</t>
  </si>
  <si>
    <t>Realizar el Rally del conocimiento</t>
  </si>
  <si>
    <t>Documentos asociados</t>
  </si>
  <si>
    <t xml:space="preserve">
OE-03-M01  Fortalecer el Modelo Integrado de Planeación y Gestión MIPG - Implementar, operar, asegurar procesos . Procedimientos</t>
  </si>
  <si>
    <t>Innovación pública</t>
  </si>
  <si>
    <t>Implementar metodologías de innovación en mejores prácticas y lecciones aprendidas de otras entidades</t>
  </si>
  <si>
    <t>1. Desarrollar mesas de trabajo  con diferentes entidades públicas para intercambiar conocimientos, mejores prácticas, lecciones aprendidas</t>
  </si>
  <si>
    <t>informe</t>
  </si>
  <si>
    <t>Innovación en mejores prácticas y lecciones aprendidas</t>
  </si>
  <si>
    <t>Implementar al menos 4 mejores prácticas o lecciones aprendidas en los diferentes procesos</t>
  </si>
  <si>
    <t>lecciones aprendidas + mejores prácticas /4</t>
  </si>
  <si>
    <t>2.Crear un repositorio centralizado para documentar y compartir propuestas de innovaciones.</t>
  </si>
  <si>
    <t>Alternativas documentadas</t>
  </si>
  <si>
    <t>3. Proponer herramientas de innovación y vincular las mismas a la cadena de valor de la entidad, ya sea a nivel metodológico o productos concretos.</t>
  </si>
  <si>
    <t>Documentos con Herramientas de innovación publicados</t>
  </si>
  <si>
    <t>Compromiso con el ministerio Gestión de políticas y estrategias sectoriales</t>
  </si>
  <si>
    <t>Fortalecer el plan de Acción de GCI, alineándolo a la gestión de las políticas sectoriales, y los compromisos con el Ministerio de Transporte del autodiagnóstico</t>
  </si>
  <si>
    <t>1. Elaborar un diagnóstico de situación actual de los acuerdos y compromisos 2024, con el sector transporte y Ministerio que se tengan a nivel sector</t>
  </si>
  <si>
    <t>Diagnóstico</t>
  </si>
  <si>
    <t>Plan de trabajo sectorial</t>
  </si>
  <si>
    <t>Medir el avance del plan de trabajo sectorial de GCI</t>
  </si>
  <si>
    <t>Porcentaje de avance plan de trabajo</t>
  </si>
  <si>
    <t>2.Articulacion del plan de acción a políticas y líneas del sector transporte</t>
  </si>
  <si>
    <t>plan de acción GCI</t>
  </si>
  <si>
    <t xml:space="preserve">3. Ejecutar del plan de acción institucional </t>
  </si>
  <si>
    <t>4. Realizar la evaluación por ítems de la implementación del plan</t>
  </si>
  <si>
    <t>Evaluación</t>
  </si>
  <si>
    <t>Apoyo, fomento y creación de Investigaciones</t>
  </si>
  <si>
    <t>Realizar, fomentar y apoyar investigaciones de forma que generen valor a los procesos de la entidad</t>
  </si>
  <si>
    <t>1. Realizar el levantamiento de temáticas y construcción de investigaciones propias</t>
  </si>
  <si>
    <t>Trabajos de investigación</t>
  </si>
  <si>
    <t>Banco de iniciativas de proyectos funcionarios</t>
  </si>
  <si>
    <t>medir la implementación metodológica del banco de iniciativas</t>
  </si>
  <si>
    <t>numero</t>
  </si>
  <si>
    <t>Proyectos evaluados/proyectos postulados</t>
  </si>
  <si>
    <t>2. Brindar apoyo metodológico a investigaciones de la entidad (tesis, mejor equipo, etc.)</t>
  </si>
  <si>
    <t>trabajos apoyados y producto de mejor equipo</t>
  </si>
  <si>
    <t>Publicación de investigaciones relevantes en intranet</t>
  </si>
  <si>
    <t xml:space="preserve">Publicación </t>
  </si>
  <si>
    <t>3. Enviar al proceso de direccionamiento estratégico, los proyectos de investigación para que sean evaluados por la metodología del  banco de iniciativas y trabajar de manera coordinada</t>
  </si>
  <si>
    <t>Correo de envió y seguimiento</t>
  </si>
  <si>
    <t>OAP- grupo GCI</t>
  </si>
  <si>
    <t>GESTION</t>
  </si>
  <si>
    <t>DE Direccionamiento Estratégico</t>
  </si>
  <si>
    <t>Establecer los lineamientos estratégicos y de operación de la Entidad, mediante la identificación y definición concertada de metodologías y procedimientos, con el fin de cumplir los objetivos estratégicos institucionales y del Gobierno Nacional.</t>
  </si>
  <si>
    <t>Dimensión 2da -Direccionamiento Estratégico:
 Dimensión 3ra –Gestión con Valores para Resultados
Dimensión 4ta –Evaluación de Resultados
Dimensión 5ta –Información y Comunicación
Dimensión 6ta- Gestión del Conocimiento</t>
  </si>
  <si>
    <r>
      <rPr>
        <b/>
        <sz val="8"/>
        <color rgb="FF000000"/>
        <rFont val="Arial"/>
      </rPr>
      <t xml:space="preserve">LA01-DE </t>
    </r>
    <r>
      <rPr>
        <sz val="8"/>
        <color rgb="FF000000"/>
        <rFont val="Arial"/>
      </rPr>
      <t xml:space="preserve"> Sistema Integral de Gestión Institucional</t>
    </r>
    <r>
      <rPr>
        <sz val="8"/>
        <color rgb="FF275317"/>
        <rFont val="Arial"/>
      </rPr>
      <t xml:space="preserve"> (Fase I) </t>
    </r>
  </si>
  <si>
    <r>
      <rPr>
        <sz val="8"/>
        <color rgb="FF000000"/>
        <rFont val="Arial"/>
      </rPr>
      <t>Implementar sistema Integral de Gestión Institucional en la Superintendencia de Transporte -</t>
    </r>
    <r>
      <rPr>
        <sz val="8"/>
        <color rgb="FF275317"/>
        <rFont val="Arial"/>
      </rPr>
      <t xml:space="preserve"> Fase I</t>
    </r>
  </si>
  <si>
    <t xml:space="preserve">Diagnostico - único entregable  </t>
  </si>
  <si>
    <t>Proceso Direccionamiento Estratégico - Oficina Asesora de Planeación</t>
  </si>
  <si>
    <t>Proyecto de mejoramiento</t>
  </si>
  <si>
    <t>Porcentaje de avance  implementación del sistema integral de gestión institucional
(Fase I)</t>
  </si>
  <si>
    <t>Medir el porcentaje de avance de implementación del sistema integral de gestión institucional (fase I)</t>
  </si>
  <si>
    <t xml:space="preserve">CUATRIMESTRAL </t>
  </si>
  <si>
    <t>Repositorio de evidencias- Plan de trabajo. Seguimiento al Plan.</t>
  </si>
  <si>
    <t xml:space="preserve">Plan de trabajo - Único entregable </t>
  </si>
  <si>
    <t>Proceso Direccionamiento Estratégico  Oficina Asesora de Planeación</t>
  </si>
  <si>
    <t xml:space="preserve">%  avance de actividades formuladas </t>
  </si>
  <si>
    <t xml:space="preserve">Total año </t>
  </si>
  <si>
    <r>
      <rPr>
        <b/>
        <sz val="8"/>
        <color rgb="FF000000"/>
        <rFont val="Arial"/>
      </rPr>
      <t>LA02-DE</t>
    </r>
    <r>
      <rPr>
        <sz val="8"/>
        <color rgb="FF000000"/>
        <rFont val="Arial"/>
      </rPr>
      <t xml:space="preserve">  Formular  la planeación estadística </t>
    </r>
  </si>
  <si>
    <t>Establecer las herramientas 
de implementación de Planeación  estadística y fortalecimiento de registros administrativos de  la política de gestión de la información estadística en la Superintendencia de Transporte</t>
  </si>
  <si>
    <t>Documento diagnóstico del contexto estadístico</t>
  </si>
  <si>
    <t xml:space="preserve">Porcentaje de implementación del mecanismo de planeación estadística 
</t>
  </si>
  <si>
    <t>Implementar el plan de trabajo estadístico en  un 25% que corresponde a la Fase I</t>
  </si>
  <si>
    <t>Actividad</t>
  </si>
  <si>
    <t>TRIMESTRAL</t>
  </si>
  <si>
    <t xml:space="preserve">% de avance de implementación de la fase I / 100% </t>
  </si>
  <si>
    <t>Política estadística - único entregable</t>
  </si>
  <si>
    <t>Proceso Direccionamiento Estratégico  Oficina Asesora de planeación -</t>
  </si>
  <si>
    <t>Plan de trabajo para la implementación de la planeación estadística - Único entregable</t>
  </si>
  <si>
    <t>Plan Estadístico ejecutado - Fase I</t>
  </si>
  <si>
    <t xml:space="preserve">5. Convergencia Regional </t>
  </si>
  <si>
    <t>OE-03. Mejorar la capacidad institucional aumentado la cobertura territorial para contribuir a la consolidación de la paz y la protección de los usuarios.</t>
  </si>
  <si>
    <t>OE-03-M01  Fortalecer el Modelo Integrado de Planeación y Gestión MIPG - Implementar, operar, asegurar procesos . Procedimientos</t>
  </si>
  <si>
    <r>
      <rPr>
        <b/>
        <sz val="8"/>
        <color rgb="FF000000"/>
        <rFont val="Arial"/>
      </rPr>
      <t xml:space="preserve">LA03- DE  </t>
    </r>
    <r>
      <rPr>
        <sz val="8"/>
        <color rgb="FF000000"/>
        <rFont val="Arial"/>
      </rPr>
      <t>Programa de  Transparencia y, Acceso a la Información Pública y lucha contra la corrupción y</t>
    </r>
    <r>
      <rPr>
        <b/>
        <sz val="8"/>
        <color rgb="FF196B24"/>
        <rFont val="Arial"/>
      </rPr>
      <t xml:space="preserve"> Plan de Participación Ciudadana</t>
    </r>
  </si>
  <si>
    <r>
      <rPr>
        <sz val="8"/>
        <color rgb="FF000000"/>
        <rFont val="Arial"/>
      </rPr>
      <t xml:space="preserve">Cumplir el programa de Transparencia y Acceso a la Información en todos sus componentes en  la   Superintendencia de Transporte y </t>
    </r>
    <r>
      <rPr>
        <b/>
        <sz val="8"/>
        <color rgb="FF275317"/>
        <rFont val="Arial"/>
      </rPr>
      <t>Plan de Participación Ciudadana</t>
    </r>
  </si>
  <si>
    <t>cumplimiento ponderado de  los parámetros /100</t>
  </si>
  <si>
    <t>100% Cumplir el 100% del Programa de Transparencia y Participación Ciudadana</t>
  </si>
  <si>
    <t>Cuatrimestre1</t>
  </si>
  <si>
    <t>Seguimiento al Programa de Transparencia y Ética Pública y  Plan del Plan de Participación Ciudadana</t>
  </si>
  <si>
    <t>Cuatrimestre2</t>
  </si>
  <si>
    <t>Herramientas implementadas</t>
  </si>
  <si>
    <t>Cuatrimestre3</t>
  </si>
  <si>
    <r>
      <rPr>
        <b/>
        <sz val="8"/>
        <color rgb="FF000000"/>
        <rFont val="Arial"/>
      </rPr>
      <t xml:space="preserve">LA04- DE :  </t>
    </r>
    <r>
      <rPr>
        <sz val="8"/>
        <color rgb="FF000000"/>
        <rFont val="Arial"/>
      </rPr>
      <t xml:space="preserve">Implementación del SARLAFT  Sistema de Administración del Riesgo de Lavado de Activos y Financiación del Terrorismo (SARLAFT)  </t>
    </r>
  </si>
  <si>
    <t xml:space="preserve">Aplicar las mejores prácticas  para implementar el sistema de riesgos de lavado de activos y financiación de terrorismo (SARLAFT) en la Superintendencia de Transporte </t>
  </si>
  <si>
    <t>Documento diagnóstico</t>
  </si>
  <si>
    <t xml:space="preserve">Porcentaje de implementación del Sistema de Administración del
Riesgo de Lavado de Activos y Financiación del Terrorismo (SARLAFT) </t>
  </si>
  <si>
    <t>Medir el cumplimiento o de las disposiciones, elementos y etapas
establecidas por la ST para la implementación y ejecución del Sistema de Administración del
Riesgo de Lavado de Activos y Financiación del Terrorismo (SARLAFT), verificando los procedimientos,
actividades y recursos dispuestos para su adecuado desarrollo.</t>
  </si>
  <si>
    <t xml:space="preserve"># de evaluaciones aprobadas / Total de evaluaciones efectuadas </t>
  </si>
  <si>
    <t>Repositorio de evidencias : Plan de trabajo formulado, pantallazos, procedimientos</t>
  </si>
  <si>
    <t>e identificara en el primer trimestre del año    25%</t>
  </si>
  <si>
    <t xml:space="preserve">Política actualizada </t>
  </si>
  <si>
    <t>he identificara en el primer trimestre del año    50%</t>
  </si>
  <si>
    <t>Plan de trabajo actualizado y ejecutado</t>
  </si>
  <si>
    <t>he identificara en el primer trimestre del año    70%</t>
  </si>
  <si>
    <t>e identificara en el primer trimestre del año    100%</t>
  </si>
  <si>
    <r>
      <rPr>
        <b/>
        <sz val="8"/>
        <color rgb="FF000000"/>
        <rFont val="Arial"/>
      </rPr>
      <t>OE-03</t>
    </r>
    <r>
      <rPr>
        <sz val="8"/>
        <color rgb="FF000000"/>
        <rFont val="Arial"/>
      </rPr>
      <t>. Mejorar la capacidad institucional aumentado la cobertura territorial para contribuir a la consolidación de la paz y la protección de los usuarios.</t>
    </r>
  </si>
  <si>
    <t>Estratégico</t>
  </si>
  <si>
    <r>
      <rPr>
        <b/>
        <sz val="8"/>
        <color rgb="FF000000"/>
        <rFont val="Arial"/>
      </rPr>
      <t>LA05-DE</t>
    </r>
    <r>
      <rPr>
        <sz val="8"/>
        <color rgb="FF000000"/>
        <rFont val="Arial"/>
      </rPr>
      <t xml:space="preserve">  Fortalecer la gestión de la Superintendencia de Transporte </t>
    </r>
  </si>
  <si>
    <t>Fortalecer la gestión de la Superintendencia  de Transporte mediante la  organización  y simplificación de procesos, planeación institucional, seguimiento y evaluación del desempeño.</t>
  </si>
  <si>
    <t xml:space="preserve">Cumplimiento de las actividades del Plan de Acción 2025 asociados a Forcate la Gestión Institucional para mejorar la prestación del servicio en la Superintendencia de Transporte .  
</t>
  </si>
  <si>
    <t xml:space="preserve">Calcular el porcentaje de actividades cumplidas en el Plan de Acción Institucional asociadas a fortalecer la Gestión, teniendo en cuenta la ejecución de las actividades programadas en el periodo a reportar con el fin de identificar a lo largo del año posibles alertas o desviaciones que puedan llegar a afectar el cumplimiento de las metas y por tanto los objetivos definidos en la Superintendencia de Transporte </t>
  </si>
  <si>
    <t>(Número de actividades ejecutadas en los planes asociadas a fortalecer la gestión en el trimestre / Total de actividades de los Planes asociados a fortalecer la gestión a lo largo del año</t>
  </si>
  <si>
    <t xml:space="preserve">Repositorio de Evidencias  </t>
  </si>
  <si>
    <t>Planeación Institucional 2026 formulada</t>
  </si>
  <si>
    <t>Procesos y/o  Dependencias de la ST</t>
  </si>
  <si>
    <t>e identificara en el primer trimestre del año    50%</t>
  </si>
  <si>
    <t>Informes de seguimiento PAI</t>
  </si>
  <si>
    <t>e identificara en el primer trimestre del año    75%</t>
  </si>
  <si>
    <t xml:space="preserve">Seguimiento a los Planes de acción de los autodiagnósticos aplicados </t>
  </si>
  <si>
    <t>GC
Gestión Contractual</t>
  </si>
  <si>
    <t>Gestionar   la   adquisición   de   Bienes,   Productos,   Recursos   y Servicios  en  estricta  observancia  de  la  normatividad  vigente  a través  de  la aplicación  de  las  herramientas  dispuestas  por  el Gobierno   Nacional   de   forma   eficiente   y   oportuna   para   el cumplimiento del Plan Anual de Adquisiciones y así satisfacer las necesidades institucionales.</t>
  </si>
  <si>
    <t>Dimensión 2da -Direccionamiento Estratégico 
Dimensión 3ra –Gestión con Valores para el Resultado
Dimensión 4ta –Evaluación de Resultados
Dimensión 5ta –Información y Comunicación</t>
  </si>
  <si>
    <t xml:space="preserve">Mantener la observancia de la normatividad dada por el Gobierno Nacional para el cumplimiento del Plan Anual de Adquisiciones para satisfacer las necesidades de la entidad </t>
  </si>
  <si>
    <t>Gestionar el 90% del  Plan Anual de Adquisiciones para satisfacer las necesidades de la entidad dentro de la vigencia</t>
  </si>
  <si>
    <t xml:space="preserve"> Proyecto del Plan Anual de Adquisiciones</t>
  </si>
  <si>
    <t xml:space="preserve">Secretaria General
Dirección Administrativa
Oficina Asesora de Planeación
Dirección Financiera
</t>
  </si>
  <si>
    <t xml:space="preserve">Plan anual de adquisición </t>
  </si>
  <si>
    <t>gestionar en el mayor porcentaje posible el PAA</t>
  </si>
  <si>
    <t xml:space="preserve">número de líneas contratadas 
/ 
número de líneas planeadas  </t>
  </si>
  <si>
    <t>Matriz plan anual de adquisiciones</t>
  </si>
  <si>
    <t xml:space="preserve"> Plan Anual de Adquisiciones</t>
  </si>
  <si>
    <t>Comité de Contratación
Dirección Administrativa
Oficina Asesora de Planeación
Dirección Financiera</t>
  </si>
  <si>
    <t xml:space="preserve">Proceso Gestión Contractual </t>
  </si>
  <si>
    <t>Tiempo de gestión de contratos de modalidad directa</t>
  </si>
  <si>
    <t>Mantener el tiempo de gestión de los contratos de modalidad de Contratación Directa menores a 8 días hábiles desde la fecha de generación en secop hasta la firma del ordenador del gasto</t>
  </si>
  <si>
    <t xml:space="preserve">1. Crear el proceso contractual con los requisitos exigidos por la entidad </t>
  </si>
  <si>
    <t xml:space="preserve">Matriz Excel verificada en plataforma SECOP II (fecha de generación del estado) </t>
  </si>
  <si>
    <t>suscripción de contratos</t>
  </si>
  <si>
    <t>medir la eficiencia de la suscripción de contratos</t>
  </si>
  <si>
    <t>MENSUAL</t>
  </si>
  <si>
    <t xml:space="preserve">((Contratos suscritos en el mes por modalidad directa menores a 8 días hábiles  / ((el  Numero de procesos  por modalidad directa  cargados al secop II ) - ( los rechazados por el contratista  o subsanados por el contratista)))*100 </t>
  </si>
  <si>
    <t>matriz contratos</t>
  </si>
  <si>
    <t xml:space="preserve">2. Publicar el proceso contractual con los requisitos exigidos por la entidad </t>
  </si>
  <si>
    <t xml:space="preserve">Matriz Excel verificada en plataforma SECOP II (enlace del proceso contractual plataforma SECOP II) </t>
  </si>
  <si>
    <t xml:space="preserve">3. Gestionar el flujo de aprobadores autorizados en plataforma SECCOP II, para su suscripción. </t>
  </si>
  <si>
    <t xml:space="preserve">Matriz Excel verificada en plataforma SECOP II (fecha de suscripción) </t>
  </si>
  <si>
    <t xml:space="preserve">Flujos aprobadores </t>
  </si>
  <si>
    <t>Git de Gestión Contractual 
Dirección Administrativa
Oficina Asesora de Planeación
Proveedor
Secretaria General</t>
  </si>
  <si>
    <t xml:space="preserve">
</t>
  </si>
  <si>
    <t>GD
Gestión Documental</t>
  </si>
  <si>
    <t>Proporcionar directrices y lineamientos generales que conlleven a la estandarización y normalización de cada uno de los procedimientos relacionados con la producción, recepción, trámite, organización, conservación y disposición final de los documentos de la Superintendencia, desde su origen hasta su destino final, así como realizar las notificaciones, comunicaciones y publicaciones de los actos administrativos expedidos por la Entidad, a través de la aplicación de la normatividad vigente, políticas, programas y planes documentales en los sistemas y aplicativos que disponga la entidad para facilitar su consulta, conservación y utilización en el tiempo, así como propender por el cumplimiento de los principios de publicidad, transparencia y celeridad.</t>
  </si>
  <si>
    <r>
      <rPr>
        <b/>
        <sz val="8"/>
        <color rgb="FF000000"/>
        <rFont val="Arial"/>
      </rPr>
      <t>LA01-GD</t>
    </r>
    <r>
      <rPr>
        <sz val="8"/>
        <color rgb="FF000000"/>
        <rFont val="Arial"/>
      </rPr>
      <t xml:space="preserve"> Sistema de Gestión de Documentos Electrónicos de Archivos SGDEA en la Superintendencia de Transporte </t>
    </r>
  </si>
  <si>
    <t>Estructurar el proceso de contratación e instalar el Sistema de Gestión de Documentos Electrónicos de Archivos SGDEA en la Superintendencia de Transporte</t>
  </si>
  <si>
    <r>
      <rPr>
        <b/>
        <sz val="8"/>
        <color rgb="FF000000"/>
        <rFont val="Arial"/>
      </rPr>
      <t xml:space="preserve">LA01-ACT1-GD  </t>
    </r>
    <r>
      <rPr>
        <sz val="8"/>
        <color rgb="FF000000"/>
        <rFont val="Arial"/>
      </rPr>
      <t xml:space="preserve">Elaborar el anexo técnico para la adquisición  de un Sistema de Gestión Documental Electrónico de Archivos - SGDEA     15%.
</t>
    </r>
  </si>
  <si>
    <t xml:space="preserve">Anexo técnico </t>
  </si>
  <si>
    <t>Proceso Gestión Documental - Dirección Administrativa - GIT Gestión Documental</t>
  </si>
  <si>
    <t>Oficina de Tecnologías de la Información y las Comunicaciones</t>
  </si>
  <si>
    <t>Mejoramiento</t>
  </si>
  <si>
    <t xml:space="preserve">Porcentaje de  estructuración del Sistema de Gestión de Documentos Electrónicos de Archivos SGDEA en la Superintendencia de Transporte </t>
  </si>
  <si>
    <t>Medir el porcentaje de estructuración  el proceso de contratación e instalación del Sistema de Gestión de Documentos Electrónicos de Archivos SGDEA en la Superintendencia de Transporte</t>
  </si>
  <si>
    <t xml:space="preserve">número de actividades ejecutadas en el plan de trabajo para la estructuración e instalación del SGDE / Total de actividades contempladas en el plan de trabajo para la  estructuración e instalación del SGDE </t>
  </si>
  <si>
    <t xml:space="preserve">1. Ficha técnica
2. Estudios previos 
3. Plan de trabajo ejecución del proceso del Sistema de Gestión Documental Electrónicos de Archivo - SGDEA </t>
  </si>
  <si>
    <t>Estructurar e instala el sistema de gestión documental electrónicos de archivos - SGDEA.</t>
  </si>
  <si>
    <r>
      <rPr>
        <b/>
        <sz val="8"/>
        <color rgb="FF000000"/>
        <rFont val="Arial"/>
      </rPr>
      <t>LA01-ACT2-GD</t>
    </r>
    <r>
      <rPr>
        <sz val="8"/>
        <color rgb="FF000000"/>
        <rFont val="Arial"/>
      </rPr>
      <t xml:space="preserve"> . Presentar las Tablas de Retención Documental - TRD actualizadas ante el Comité Institucional de Gestión y Desempeño para su aprobación.</t>
    </r>
  </si>
  <si>
    <t>Tablas de Retención Documental - TRD aprobadas</t>
  </si>
  <si>
    <t>Proceso Gestión Documental  Dirección Administrativa - GIT Gestión Documental</t>
  </si>
  <si>
    <t>funcionamiento</t>
  </si>
  <si>
    <r>
      <rPr>
        <b/>
        <sz val="8"/>
        <color rgb="FF000000"/>
        <rFont val="Arial"/>
      </rPr>
      <t>LA01-ACT3-GD</t>
    </r>
    <r>
      <rPr>
        <sz val="8"/>
        <color rgb="FF000000"/>
        <rFont val="Arial"/>
      </rPr>
      <t xml:space="preserve">  Proyectar los documentos de la etapa precontractual del proceso  15%</t>
    </r>
  </si>
  <si>
    <t xml:space="preserve">Estudios previos </t>
  </si>
  <si>
    <t>Proceso Gestión Documental Dirección Administrativa - GIT Gestión Documental</t>
  </si>
  <si>
    <t>Proceso Gestión de Tecnologías de la Información y las Comunicaciones</t>
  </si>
  <si>
    <t>"GD
Gestión Documental"</t>
  </si>
  <si>
    <r>
      <rPr>
        <b/>
        <sz val="8"/>
        <color rgb="FF000000"/>
        <rFont val="Arial"/>
      </rPr>
      <t xml:space="preserve">LA02- GD </t>
    </r>
    <r>
      <rPr>
        <sz val="8"/>
        <color rgb="FF000000"/>
        <rFont val="Arial"/>
      </rPr>
      <t xml:space="preserve"> Implementar las actividades a desarrollar en la vigencia 2025 del Plan Institucional de Archivos - PINAR</t>
    </r>
  </si>
  <si>
    <t>Ejecutar  las actividades propuestas en el Plan Institucional de Archivos PINAR en la vigencia 2025</t>
  </si>
  <si>
    <t>Documento alcance del proyecto</t>
  </si>
  <si>
    <t>Proceso Gestión Documental  Proceso Gestión Documental Dirección Administrativa - GIT Gestión Documental</t>
  </si>
  <si>
    <t>Informe de aplicación del procedimiento de eliminación documental.</t>
  </si>
  <si>
    <t xml:space="preserve">Porcentaje de implementación de las actividades en la aplicación de la disposición final en el PINAR 2025
</t>
  </si>
  <si>
    <t>Medir el porcentaje de implementación de las actividades en la aplicación de la disposición final en el PINAR 2025
.</t>
  </si>
  <si>
    <t xml:space="preserve">
Producto</t>
  </si>
  <si>
    <t>porcentual</t>
  </si>
  <si>
    <t>(Actividades desarrolladas en la aplicación de la disposición final en el PINAR 2025 / total de actividades formuladas en la aplicación de la disposición final en el PINAR 2025)</t>
  </si>
  <si>
    <r>
      <rPr>
        <b/>
        <sz val="8"/>
        <color rgb="FF000000"/>
        <rFont val="Arial"/>
      </rPr>
      <t xml:space="preserve">L02ACT2-GD   </t>
    </r>
    <r>
      <rPr>
        <sz val="8"/>
        <color rgb="FF000000"/>
        <rFont val="Arial"/>
      </rPr>
      <t xml:space="preserve">Identificar las actividades a desarrollar de acuerdo con el informe de alcance del proyecto    </t>
    </r>
  </si>
  <si>
    <t xml:space="preserve"> Ficha Técnica</t>
  </si>
  <si>
    <t xml:space="preserve">  Informe y evidencias del cumplimento de las actividades formuladas en la ficha técnica .
Estudios previos</t>
  </si>
  <si>
    <r>
      <rPr>
        <b/>
        <sz val="8"/>
        <color rgb="FF000000"/>
        <rFont val="Arial"/>
      </rPr>
      <t xml:space="preserve">LA03- GD  </t>
    </r>
    <r>
      <rPr>
        <sz val="8"/>
        <color rgb="FF000000"/>
        <rFont val="Arial"/>
      </rPr>
      <t>Cumplir el Plan de Mejoramiento Archivístico suscrito con el Archivo General de la Nación.</t>
    </r>
  </si>
  <si>
    <t>Ejecutar las actividades del Plan de Mejoramiento Archivístico suscrito con el Archivo General de la Nación, asegurando la organización, traslado y conservación de los archivos en cumplimiento de la normatividad archivística vigente.</t>
  </si>
  <si>
    <r>
      <rPr>
        <b/>
        <sz val="8"/>
        <color rgb="FF000000"/>
        <rFont val="Arial"/>
      </rPr>
      <t xml:space="preserve">LA03-ACT1-GD </t>
    </r>
    <r>
      <rPr>
        <sz val="8"/>
        <color rgb="FF000000"/>
        <rFont val="Arial"/>
      </rPr>
      <t xml:space="preserve"> Realizar el acompañamiento técnico al proceso de Gestión Documental para cumplir las metas y actividades descritas en el Plan de Mejoramiento Archivístico (PMA) suscrito con el Archivo General de la Nación (AGN).</t>
    </r>
  </si>
  <si>
    <t>Actas e informes</t>
  </si>
  <si>
    <t>Porcentaje de cumplimiento del Plan de Mejoramiento Archivístico suscrito con el Archivo General de la Nación - AGN</t>
  </si>
  <si>
    <t>Medir el porcentaje de avance del Plan de Mejoramiento Archivístico suscrito con el AGN.</t>
  </si>
  <si>
    <t xml:space="preserve">Actas  e informes de seguimiento del PMA
</t>
  </si>
  <si>
    <t>Cumplir con el 100% de las metas establecidas en el Plan de Mejoramiento Archivístico - PMA suscrito con el Archivo General de la Nación para la subsanación de los hallazgos correspondientes.</t>
  </si>
  <si>
    <r>
      <rPr>
        <b/>
        <sz val="8"/>
        <color rgb="FF000000"/>
        <rFont val="Arial"/>
      </rPr>
      <t>LA03-ACT2-GD</t>
    </r>
    <r>
      <rPr>
        <sz val="8"/>
        <color rgb="FF000000"/>
        <rFont val="Arial"/>
      </rPr>
      <t xml:space="preserve"> Conformar y organizar los expedientes que integran el archivo de gestión del GIT de Notificaciones correspondientes a las vigencias 2009 a 2024.</t>
    </r>
  </si>
  <si>
    <t>Formato Únicos de Inventario Documental, Hojas de Control y/o Índices Electrónicos</t>
  </si>
  <si>
    <t>Proceso Gestión Documental Dirección Administrativa - GIT Notificaciones</t>
  </si>
  <si>
    <r>
      <rPr>
        <b/>
        <sz val="8"/>
        <color rgb="FF000000"/>
        <rFont val="Arial"/>
      </rPr>
      <t>LA03-ACT3-GD</t>
    </r>
    <r>
      <rPr>
        <sz val="8"/>
        <color rgb="FF000000"/>
        <rFont val="Arial"/>
      </rPr>
      <t xml:space="preserve">  Realizar la conformación y organización de los expedientes que conforman el archivo de gestión del GIT de Gestión Contractual de las vigencias 2020 a 2024 </t>
    </r>
  </si>
  <si>
    <t>Proceso Gestión Documental Dirección Administrativa - GIT Gestión Contractual</t>
  </si>
  <si>
    <r>
      <rPr>
        <b/>
        <sz val="8"/>
        <color rgb="FF000000"/>
        <rFont val="Arial"/>
      </rPr>
      <t xml:space="preserve">LA03-ACT4-GD </t>
    </r>
    <r>
      <rPr>
        <sz val="8"/>
        <color rgb="FF000000"/>
        <rFont val="Arial"/>
      </rPr>
      <t xml:space="preserve"> Trasladar los archivos que reposan en la sede Estación de la Sabana a una bodega que cumpla con la normatividad archivística</t>
    </r>
  </si>
  <si>
    <t>Inventario general de la bodega de archivo</t>
  </si>
  <si>
    <r>
      <rPr>
        <b/>
        <sz val="8"/>
        <color rgb="FF000000"/>
        <rFont val="Arial"/>
      </rPr>
      <t xml:space="preserve">LA04- GD </t>
    </r>
    <r>
      <rPr>
        <sz val="8"/>
        <color rgb="FF000000"/>
        <rFont val="Arial"/>
      </rPr>
      <t xml:space="preserve">Fortalecer los temas de Gestión Documental en la Superintendencia de Transporte.
</t>
    </r>
  </si>
  <si>
    <t>Optimizar la administración y manejo de documentos dentro de la Superintendencia de Transporte a través de capacitaciones.</t>
  </si>
  <si>
    <r>
      <rPr>
        <b/>
        <sz val="8"/>
        <color rgb="FF000000"/>
        <rFont val="Arial"/>
      </rPr>
      <t xml:space="preserve">LA04-ACT1-GD </t>
    </r>
    <r>
      <rPr>
        <sz val="8"/>
        <color rgb="FF000000"/>
        <rFont val="Arial"/>
      </rPr>
      <t xml:space="preserve"> Identificar los puntos a mejorar en temas de Gestión Documental a partir de los mecanismos de control en materia archivística.</t>
    </r>
  </si>
  <si>
    <t>Plan de fortalecimiento de temas de Gestión Documental.</t>
  </si>
  <si>
    <t xml:space="preserve">Porcentaje de cumplimiento del Plan de Fortalecimiento en temas de gestión documental de la Superintendencia de Transporte
</t>
  </si>
  <si>
    <t>Medir el % de cumplimiento del Plan de fortalecimiento de temas de Gestión Documental.</t>
  </si>
  <si>
    <t>(Número de actividades realizadas dentro del plan de fortalecimiento en temas de gestión documental) / (Número de actividades programadas en el plan de fortalecimiento en temas de gestión documental) * 100</t>
  </si>
  <si>
    <t>Cronograma de actividades  Plan Institucional de Capacitación de los temas de gestión documental.</t>
  </si>
  <si>
    <t>Cumplir con el 100% de las actividades del Plan Institucional de Capacitación en los temas relacionados con el proceso de Gestión Documental de la Superintendencia de Transporte.</t>
  </si>
  <si>
    <r>
      <rPr>
        <b/>
        <sz val="8"/>
        <color rgb="FF000000"/>
        <rFont val="Arial"/>
      </rPr>
      <t>LA04-ACT2-GD</t>
    </r>
    <r>
      <rPr>
        <sz val="8"/>
        <color rgb="FF000000"/>
        <rFont val="Arial"/>
      </rPr>
      <t xml:space="preserve"> Remitir los temas de Gestión Documental al GIT de Talento Humano, para la inclusión en el Plan Institucional de Capacitación - (PIC).</t>
    </r>
  </si>
  <si>
    <t>Memorando</t>
  </si>
  <si>
    <t>Sí, Grupo Interno de Trabajo GIT Talento Humano</t>
  </si>
  <si>
    <r>
      <rPr>
        <b/>
        <sz val="8"/>
        <color rgb="FF000000"/>
        <rFont val="Arial"/>
      </rPr>
      <t>LA04-ACT3-GD</t>
    </r>
    <r>
      <rPr>
        <sz val="8"/>
        <color rgb="FF000000"/>
        <rFont val="Arial"/>
      </rPr>
      <t xml:space="preserve"> Desarrollar sesiones de capacitación presenciales y/o virtuales de los funcionarios y contratistas enfocadas en las buenas prácticas de gestión documental y los procedimientos archivísticas.</t>
    </r>
  </si>
  <si>
    <t>Listas de asistencia</t>
  </si>
  <si>
    <t>Sí, todas las dependencias</t>
  </si>
  <si>
    <t xml:space="preserve">Notificar, comunicar y/o publicar las resoluciones emitidas, así como emitir constancias de ejecutoria a las resoluciones  susceptibles de este trámite de la Ley 1437 CPACA </t>
  </si>
  <si>
    <t xml:space="preserve">Actos administrativos radicado y numerado </t>
  </si>
  <si>
    <t>Grupo Interno de notificaciones</t>
  </si>
  <si>
    <t xml:space="preserve">
Actos administrativos notificados, comunicados y/o publicados dentro del término legal</t>
  </si>
  <si>
    <t>Medir el número de actos administrativos notificados, comunicados y/o publicados dentro del término legal.</t>
  </si>
  <si>
    <t xml:space="preserve">- Orfeo 
- Base de datos general </t>
  </si>
  <si>
    <t xml:space="preserve"> Cumplir como mínimo 85% </t>
  </si>
  <si>
    <t>Actos administrativos notificados, comunicados y/o publicados.</t>
  </si>
  <si>
    <t xml:space="preserve">Bases de datos consolidadas con las observaciones y número de Constancia ejecutoria expedidas </t>
  </si>
  <si>
    <t>5. Instituciones fortalecidas, confiables e incluyente</t>
  </si>
  <si>
    <r>
      <rPr>
        <b/>
        <sz val="8"/>
        <color rgb="FF000000"/>
        <rFont val="Arial Narrow"/>
      </rPr>
      <t>OE-03</t>
    </r>
    <r>
      <rPr>
        <sz val="8"/>
        <color rgb="FF000000"/>
        <rFont val="Arial Narrow"/>
      </rPr>
      <t>. Mejorar la capacidad institucional aumentado la cobertura territorial para contribuir a la consolidación de la paz y la protección de los usuarios.</t>
    </r>
  </si>
  <si>
    <t>GJ
Gestión Jurídica</t>
  </si>
  <si>
    <r>
      <rPr>
        <b/>
        <sz val="8"/>
        <color rgb="FF000000"/>
        <rFont val="Arial Narrow"/>
      </rPr>
      <t xml:space="preserve">LA01- GJ  </t>
    </r>
    <r>
      <rPr>
        <sz val="8"/>
        <color rgb="FF000000"/>
        <rFont val="Arial Narrow"/>
      </rPr>
      <t>Fortalecer la defensa judicial y extrajudicial de los intereses de la Superintendencia de Transporte</t>
    </r>
  </si>
  <si>
    <t xml:space="preserve"> Garantizar la representación oportuna y eficiente de la entidad en procesos judiciales y extrajudiciales, minimizando los riesgos jurídicos.</t>
  </si>
  <si>
    <r>
      <rPr>
        <b/>
        <sz val="8"/>
        <color rgb="FF000000"/>
        <rFont val="Arial Narrow"/>
      </rPr>
      <t xml:space="preserve">LA01-ACT01-GJ </t>
    </r>
    <r>
      <rPr>
        <sz val="8"/>
        <color rgb="FF000000"/>
        <rFont val="Arial Narrow"/>
      </rPr>
      <t xml:space="preserve"> Revisar y actualizar el procedimiento de la representación judicial. (20%)</t>
    </r>
  </si>
  <si>
    <t>Procedimiento de representación judicial</t>
  </si>
  <si>
    <t>Proceso Gestión Jurídica Oficina Asesora Jurídica</t>
  </si>
  <si>
    <t>Porcentaje de acciones ejecutadas dentro del término para fortalecer la defensa judicial y extrajudicial de los intereses de la Superintendencia de Transporte</t>
  </si>
  <si>
    <t>Calcular  el porcentaje de actividades cumplidas según la línea de acción, teniendo en cuenta la ejecución de las actividades programadas dentro del término para fortalecer la defensa judicial y extrajudicial de los intereses de la Superintendencia de Transporte</t>
  </si>
  <si>
    <t xml:space="preserve">Número de actividades ejecutadas en el trimestre asociadas a las actividades de defensa judicial y extrajudicial  / Total de actividades programadas en el trimestre asociadas a las actividades de defensa judicial y extrajudicial </t>
  </si>
  <si>
    <t xml:space="preserve"> Acciones registrados en la base de datos de procesos activos de la vigencia
 Base de datos de procesos activos de la vigencia de sistema de información EKOGUI"</t>
  </si>
  <si>
    <t xml:space="preserve">Gestionar dentro de los términos el 80% de las acciones de defensa judicial, extrajudicial y acciones de tutela
</t>
  </si>
  <si>
    <r>
      <rPr>
        <b/>
        <sz val="8"/>
        <color rgb="FF000000"/>
        <rFont val="Arial Narrow"/>
      </rPr>
      <t>LA01-ACT02-GJ</t>
    </r>
    <r>
      <rPr>
        <sz val="8"/>
        <color rgb="FF000000"/>
        <rFont val="Arial Narrow"/>
      </rPr>
      <t xml:space="preserve"> Revisar periódicamente el correo electrónico de notificación judicial, asignarlo y proyectar el poder al abogado externo. (25%)</t>
    </r>
  </si>
  <si>
    <t>Asignación y poder</t>
  </si>
  <si>
    <t xml:space="preserve">3/01/2025
</t>
  </si>
  <si>
    <r>
      <rPr>
        <b/>
        <sz val="8"/>
        <color rgb="FF000000"/>
        <rFont val="Arial Narrow"/>
      </rPr>
      <t xml:space="preserve">LA01-ACT03-GJ </t>
    </r>
    <r>
      <rPr>
        <sz val="8"/>
        <color rgb="FF000000"/>
        <rFont val="Arial Narrow"/>
      </rPr>
      <t>Otorgar poderes y suscribir contratos con abogados externos para asumir la representación prejudicial,  judicial y extrajudicial en las acciones en las que la entidad sea parte. (25%)</t>
    </r>
  </si>
  <si>
    <t xml:space="preserve">Poderes y contratos - Base de datos </t>
  </si>
  <si>
    <t>Grupo Interno de Trabajo de Gestión Contractual</t>
  </si>
  <si>
    <t xml:space="preserve">07/01/2025
</t>
  </si>
  <si>
    <t>Documento estrategia</t>
  </si>
  <si>
    <t>Proceso Gestión Jurídica - Oficina Asesora Jurídica</t>
  </si>
  <si>
    <r>
      <rPr>
        <b/>
        <sz val="8"/>
        <color rgb="FF000000"/>
        <rFont val="Arial Narrow"/>
      </rPr>
      <t>LA02-ACT01-GJ</t>
    </r>
    <r>
      <rPr>
        <sz val="8"/>
        <color rgb="FF000000"/>
        <rFont val="Arial Narrow"/>
      </rPr>
      <t xml:space="preserve">   Elaborar y notificar los mandamientos de pago cumpliendo con los plazos, requisitos legales y normativos. (40%)</t>
    </r>
  </si>
  <si>
    <t>Dar inicio al proceso de cobro de los  expedientes remitidos por la Dirección financiera dentro del término estipulado según manual de cartera.
Documentos legales elaborados y firmados.
Base de datos actualizada con los mandamientos emitidos.</t>
  </si>
  <si>
    <t xml:space="preserve">Proceso Gestión Jurídica - Oficina Asesora Jurídica/ Grupo de Cobro por Jurisdicción Coactiva </t>
  </si>
  <si>
    <t>Porcentaje de recuperación de acreencias gestionadas</t>
  </si>
  <si>
    <t>Medir el porcentaje de recuperación de acreencias gestionadas</t>
  </si>
  <si>
    <t xml:space="preserve"> Resultado</t>
  </si>
  <si>
    <t xml:space="preserve">(Procesos recibidos / Procesos iniciados)*100
</t>
  </si>
  <si>
    <t>Consola TAUX y base de datos Excel</t>
  </si>
  <si>
    <r>
      <rPr>
        <b/>
        <sz val="8"/>
        <color rgb="FF000000"/>
        <rFont val="Arial Narrow"/>
      </rPr>
      <t>LA02-ACT02-GJ</t>
    </r>
    <r>
      <rPr>
        <sz val="8"/>
        <color rgb="FF000000"/>
        <rFont val="Arial Narrow"/>
      </rPr>
      <t xml:space="preserve">  Decretar las medidas cautelares y librar los oficios a las entidades bancarias en los procesos a que haya lugar. (40%)</t>
    </r>
  </si>
  <si>
    <t>Autos y oficios</t>
  </si>
  <si>
    <t xml:space="preserve">Proceso Gestión Jurídica - Oficina Asesora Jurídica/ Grupo de cobro por jurisdicción coactiva </t>
  </si>
  <si>
    <r>
      <rPr>
        <b/>
        <sz val="8"/>
        <color rgb="FF000000"/>
        <rFont val="Arial Narrow"/>
      </rPr>
      <t>LA02-ACT03-GJ</t>
    </r>
    <r>
      <rPr>
        <sz val="8"/>
        <color rgb="FF000000"/>
        <rFont val="Arial Narrow"/>
      </rPr>
      <t xml:space="preserve">   Gestionar la terminación de los procesos de cobro por jurisdicción coactiva correspondientes a aquellos procesos que hayan sido pagados o revocados. (20%)</t>
    </r>
  </si>
  <si>
    <t>Autos de Terminación y Comunicación de los Procesos Finalizados</t>
  </si>
  <si>
    <t xml:space="preserve">Proceso Gestión Jurídica -  Oficina Asesora Jurídica/ Grupo de cobro por jurisdicción coactiva </t>
  </si>
  <si>
    <r>
      <rPr>
        <b/>
        <sz val="8"/>
        <color rgb="FF000000"/>
        <rFont val="Arial Narrow"/>
      </rPr>
      <t xml:space="preserve">LA03- GJ </t>
    </r>
    <r>
      <rPr>
        <sz val="8"/>
        <color rgb="FF000000"/>
        <rFont val="Arial Narrow"/>
      </rPr>
      <t xml:space="preserve"> Tramitar solicitudes de conciliación presentadas ante el Centro de Arbitraje, Conciliación y Amigable Composición</t>
    </r>
    <r>
      <rPr>
        <b/>
        <sz val="8"/>
        <color rgb="FF000000"/>
        <rFont val="Arial Narrow"/>
      </rPr>
      <t>.</t>
    </r>
  </si>
  <si>
    <t xml:space="preserve">Resolver las solicitudes de conciliación presentadas ante el Centro de Arbitraje, Conciliación y Amigable Composición
</t>
  </si>
  <si>
    <r>
      <rPr>
        <b/>
        <sz val="8"/>
        <color rgb="FF000000"/>
        <rFont val="Arial Narrow"/>
      </rPr>
      <t xml:space="preserve">LA03-ACT01-GJ </t>
    </r>
    <r>
      <rPr>
        <sz val="8"/>
        <color rgb="FF000000"/>
        <rFont val="Arial Narrow"/>
      </rPr>
      <t xml:space="preserve">  . Recepcionar y analizar la procedencia de las solicitudes de conciliación con base en criterios normativos establecidos, garantizando el registro adecuado en el sistema. (25%)</t>
    </r>
  </si>
  <si>
    <t xml:space="preserve">Admisiones, citaciones y requerimientos por falta de requisitos mínimos y rechazos </t>
  </si>
  <si>
    <t>Proceso Gestión Jurídica -  Oficina Asesora Jurídica / Grupo Centro de Arbitraje, Conciliación y Amigable Composición</t>
  </si>
  <si>
    <t>Porcentaje de solicitudes de conciliación resueltas dentro del término.</t>
  </si>
  <si>
    <t xml:space="preserve">Medir el porcentaje de solicitudes de conciliación resueltas dentro del término 
</t>
  </si>
  <si>
    <t xml:space="preserve">Resultado
</t>
  </si>
  <si>
    <t>(Solicitudes de conciliación resueltas / Solicitudes de conciliación recibidas)*100</t>
  </si>
  <si>
    <t>Bases de datos y reportes SICCAC</t>
  </si>
  <si>
    <t>Atender el 100% de las solicitudes de conciliación</t>
  </si>
  <si>
    <r>
      <rPr>
        <b/>
        <sz val="8"/>
        <color rgb="FF000000"/>
        <rFont val="Arial Narrow"/>
      </rPr>
      <t>LA03-ACT02-GJ</t>
    </r>
    <r>
      <rPr>
        <sz val="8"/>
        <color rgb="FF000000"/>
        <rFont val="Arial Narrow"/>
      </rPr>
      <t xml:space="preserve"> Emitir respuestas formalmente  sobre la falta de competencia del centro, asegurando su notificación oportuna y registro en el sistema. (25%)</t>
    </r>
  </si>
  <si>
    <t>Oficios de salida</t>
  </si>
  <si>
    <t>Proceso Gestión Jurídica - Oficina Asesora Jurídica / Grupo Centro de Arbitraje, Conciliación y Amigable Composición</t>
  </si>
  <si>
    <r>
      <rPr>
        <b/>
        <sz val="8"/>
        <color rgb="FF000000"/>
        <rFont val="Arial Narrow"/>
      </rPr>
      <t xml:space="preserve">LA03-ACT03-GJ  </t>
    </r>
    <r>
      <rPr>
        <sz val="8"/>
        <color rgb="FF000000"/>
        <rFont val="Arial Narrow"/>
      </rPr>
      <t>Proyectar actas y constancias sobre el resultado de la conciliación adelantada. (25%)</t>
    </r>
  </si>
  <si>
    <t xml:space="preserve">Actas y constancias </t>
  </si>
  <si>
    <r>
      <rPr>
        <b/>
        <sz val="8"/>
        <color rgb="FF000000"/>
        <rFont val="Arial Narrow"/>
      </rPr>
      <t xml:space="preserve">LA03-ACT04-GJ </t>
    </r>
    <r>
      <rPr>
        <sz val="8"/>
        <color rgb="FF000000"/>
        <rFont val="Arial Narrow"/>
      </rPr>
      <t>Reportar la información de los casos conciliatorios en el aplicativo SICAAC - Sistema de Información de la Conciliación, el Arbitraje y la Amigable Composición (Ministerio de Justicia). (25%)</t>
    </r>
  </si>
  <si>
    <t>Reportes que arroja SICCAC</t>
  </si>
  <si>
    <r>
      <rPr>
        <b/>
        <sz val="8"/>
        <color rgb="FF000000"/>
        <rFont val="Arial Narrow"/>
      </rPr>
      <t>LA04- GJ</t>
    </r>
    <r>
      <rPr>
        <sz val="8"/>
        <color rgb="FF000000"/>
        <rFont val="Arial Narrow"/>
      </rPr>
      <t xml:space="preserve">  Resolución de conceptos jurídicos y requerimientos de entes de control y otras entidades, asignados.</t>
    </r>
  </si>
  <si>
    <t>Garantizar la resolución oportuna de las solicitudes de conceptos jurídicos y requerimiento de entes de control y otras entidades.</t>
  </si>
  <si>
    <t>Requerimientos asignados registrados en la base de datos</t>
  </si>
  <si>
    <t>Proceso Gestión Jurídica -  Oficina Asesora Jurídica</t>
  </si>
  <si>
    <t xml:space="preserve">Porcentaje de solicitudes de conceptos jurídicos y/o requerimientos de entes de control y otras entidades.
</t>
  </si>
  <si>
    <t>Medir Porcentaje de solicitudes de conceptos jurídicos y/o requerimientos y requerimiento de entes de control y otras entidades.</t>
  </si>
  <si>
    <t>((Número de solicitudes resueltas dentro del término + Número total de solicitudes dentro de términos )/ Número total de solicitudes clasificadas ) * 100</t>
  </si>
  <si>
    <t xml:space="preserve"> Registro de solicitudes en el sistema de gestión documental.
Informes de cumplimiento generados por la Oficina Asesora Jurídica.</t>
  </si>
  <si>
    <t xml:space="preserve">Resolver oportunamente el 100% </t>
  </si>
  <si>
    <r>
      <rPr>
        <b/>
        <sz val="8"/>
        <color rgb="FF000000"/>
        <rFont val="Arial Narrow"/>
      </rPr>
      <t>LA03-ACT02-GJ</t>
    </r>
    <r>
      <rPr>
        <sz val="8"/>
        <color rgb="FF000000"/>
        <rFont val="Arial Narrow"/>
      </rPr>
      <t xml:space="preserve"> Atender conceptos jurídicos, requerimientos de entes de control y otras entidades y posterior registro en el sistema de gestión documental.  (35%)</t>
    </r>
  </si>
  <si>
    <t>Sistema de seguimiento y control</t>
  </si>
  <si>
    <t xml:space="preserve">Proceso Tecnologías de la Información y las Comunicaciones </t>
  </si>
  <si>
    <r>
      <rPr>
        <b/>
        <sz val="8"/>
        <color rgb="FF000000"/>
        <rFont val="Arial Narrow"/>
      </rPr>
      <t>LA05-GJ</t>
    </r>
    <r>
      <rPr>
        <sz val="8"/>
        <color rgb="FF000000"/>
        <rFont val="Arial Narrow"/>
      </rPr>
      <t xml:space="preserve">  Evaluar procesos de sometimiento a control.</t>
    </r>
  </si>
  <si>
    <t>Apoyo al Despacho en procesos de sometimiento a control.</t>
  </si>
  <si>
    <t>Proyectos de Resolución</t>
  </si>
  <si>
    <t xml:space="preserve">Evaluación de procesos de sometimiento a control </t>
  </si>
  <si>
    <t xml:space="preserve">Controlar el avance y cumplimiento del Plan de Mejoramiento para conjurar las  situaciones críticas. Medir el nivel de avance en la implementación de los planes de mejoramiento aprobados para las empresas sometidas a control, garantizando su alineación con las medidas administrativas </t>
  </si>
  <si>
    <t xml:space="preserve"> Resultado
</t>
  </si>
  <si>
    <t xml:space="preserve">Número de actividades ejecutadas en el trimestre asociadas a las actividades de  evaluación de procesos de sometimiento a control   / Total de actividades programadas en el trimestre asociadas a las actividades de sometimiento a control. </t>
  </si>
  <si>
    <t>seguimiento y evidencias de cada empresa sometida a control.
Informes de seguimiento a planes de mejoramiento.
Acta de los comités
Registro documental de actividades realizadas por las empresas sometidas a control.</t>
  </si>
  <si>
    <t>Generar el 100% de los informes</t>
  </si>
  <si>
    <r>
      <rPr>
        <b/>
        <sz val="8"/>
        <color rgb="FF000000"/>
        <rFont val="Arial Narrow"/>
      </rPr>
      <t>LA04-ACT02-GJ</t>
    </r>
    <r>
      <rPr>
        <sz val="8"/>
        <color rgb="FF000000"/>
        <rFont val="Arial Narrow"/>
      </rPr>
      <t xml:space="preserve"> .Convocar a comités de dirección de sometimiento a control. (10%)</t>
    </r>
  </si>
  <si>
    <t>Convocatorias instadas desde el Despacho</t>
  </si>
  <si>
    <t xml:space="preserve">Oficina Despacho Superintendente de Transporte </t>
  </si>
  <si>
    <r>
      <rPr>
        <b/>
        <sz val="8"/>
        <color rgb="FF000000"/>
        <rFont val="Arial Narrow"/>
      </rPr>
      <t xml:space="preserve">LA04-ACT03-GJ </t>
    </r>
    <r>
      <rPr>
        <sz val="8"/>
        <color rgb="FF000000"/>
        <rFont val="Arial Narrow"/>
      </rPr>
      <t xml:space="preserve"> Realizar seguimiento a planes de mejoramiento  aprobados en el marco de sometimiento a control. (20%)</t>
    </r>
  </si>
  <si>
    <t>Informes de seguimiento y matriz actualizada</t>
  </si>
  <si>
    <r>
      <rPr>
        <b/>
        <sz val="8"/>
        <color rgb="FF000000"/>
        <rFont val="Arial Narrow"/>
      </rPr>
      <t>LA04-ACT04-GJ</t>
    </r>
    <r>
      <rPr>
        <sz val="8"/>
        <color rgb="FF000000"/>
        <rFont val="Arial Narrow"/>
      </rPr>
      <t xml:space="preserve">  Realizar el seguimiento al cumplimiento de las medidas administrativas dispuestas en el marco de sometimiento a control.  (20%)</t>
    </r>
  </si>
  <si>
    <t>GRC
Gestión del Relacionamiento con el Ciudadano</t>
  </si>
  <si>
    <t>Propender por la debida implementación de las políticas de relación Estado-Ciudadano y contribuir con el cumplimiento de la cultura del servicio en todos los canales dispuestos para los grupos de valor a través de la orientación y atención clara y oportuna de las solicitudes realizadas por los ciudadanos y grupos de interés, así como la adecuada aplicación y ejecución de actividades de participación ciudadana con el fin de lograr la satisfacción de los grupos de valor e interés y promover el acceso a los trámites y servicios de la Entidad.</t>
  </si>
  <si>
    <t>PQRSD resuelta fuera del término en la Superintendencia de Transporte</t>
  </si>
  <si>
    <r>
      <rPr>
        <sz val="8"/>
        <color rgb="FF000000"/>
        <rFont val="Arial Narrow"/>
      </rPr>
      <t xml:space="preserve"> </t>
    </r>
    <r>
      <rPr>
        <b/>
        <sz val="8"/>
        <color rgb="FF000000"/>
        <rFont val="Arial Narrow"/>
      </rPr>
      <t>LA01- GRC</t>
    </r>
    <r>
      <rPr>
        <sz val="8"/>
        <color rgb="FF000000"/>
        <rFont val="Arial Narrow"/>
      </rPr>
      <t xml:space="preserve"> Reducir en un 30% el porcentaje de PQRSD que se encuentran por fuera de término</t>
    </r>
  </si>
  <si>
    <t>Diagnóstico de PQRSD por fuera de términos. - 1 vez</t>
  </si>
  <si>
    <t>Proceso Gestión del Relacionamiento con el Ciudadano</t>
  </si>
  <si>
    <t>Porcentaje de PQRSD tramitadas que se encuentran por fuera de término</t>
  </si>
  <si>
    <t>Medir y evaluar el porcentaje de reducción de  PQRSD que se encuentran  fuera de término y fueron tramitadas por las diferente dependencias de la Supertransporte</t>
  </si>
  <si>
    <t>Bimestral</t>
  </si>
  <si>
    <t>Reducir en un 20% el número de PQRSD por fuera de termino</t>
  </si>
  <si>
    <t>Bimestre 1</t>
  </si>
  <si>
    <t>Bimestre 2</t>
  </si>
  <si>
    <t>Acta de la mesa de trabajo por área (1 vez al mes con los procesos para un total de 25 mesas al mes)</t>
  </si>
  <si>
    <t>Todos los procesos y/o dependencias de la Superintendencia de Transporte</t>
  </si>
  <si>
    <t>Bimestre 3</t>
  </si>
  <si>
    <t>Bimestre 4</t>
  </si>
  <si>
    <t>Memorandos por dependencias ( 25 memorandos al mes)</t>
  </si>
  <si>
    <t>Bimestre 5</t>
  </si>
  <si>
    <t>Informes de peticiones, quejas, reclamos y sugerencias (12 informes)</t>
  </si>
  <si>
    <t>Bimestre 6</t>
  </si>
  <si>
    <t>Consolidar a la Superintendencia Transporte como una entidad allegada a la ciudadanía</t>
  </si>
  <si>
    <r>
      <rPr>
        <b/>
        <sz val="8"/>
        <color theme="1"/>
        <rFont val="Arial Narrow"/>
      </rPr>
      <t>LA02-ACT1-GRC</t>
    </r>
    <r>
      <rPr>
        <sz val="8"/>
        <color theme="1"/>
        <rFont val="Arial Narrow"/>
      </rPr>
      <t xml:space="preserve">  Construir la Política de Participación Ciudadana (30%)</t>
    </r>
  </si>
  <si>
    <t>Política de Participación Ciudadana</t>
  </si>
  <si>
    <t>OAP- Oficina Asesora de Planeación</t>
  </si>
  <si>
    <t>Medir el grado de satisfacción que tienen los ciudadanos frente a los servicios brindados por los canales de atención de la Superintendencia de Transporte.</t>
  </si>
  <si>
    <t>Seguimiento al Plan y Estrategia de Participación Ciudadana</t>
  </si>
  <si>
    <t>Lograr desarrollar  el 100% de las actividades del Plan de  Participación Ciudadana</t>
  </si>
  <si>
    <r>
      <rPr>
        <b/>
        <sz val="8"/>
        <color theme="1"/>
        <rFont val="Arial Narrow"/>
      </rPr>
      <t>LA02-ACT2-GRC</t>
    </r>
    <r>
      <rPr>
        <sz val="8"/>
        <color theme="1"/>
        <rFont val="Arial Narrow"/>
      </rPr>
      <t xml:space="preserve">  Publicar y socializar la política de Participación Ciudadanía 10%</t>
    </r>
  </si>
  <si>
    <t>Política de Participación Ciudadana publicada y socializada</t>
  </si>
  <si>
    <t>Todos los procesos y/o Dependencias de la SuperTransporte</t>
  </si>
  <si>
    <r>
      <rPr>
        <b/>
        <sz val="8"/>
        <color rgb="FF000000"/>
        <rFont val="Arial Narrow"/>
      </rPr>
      <t>LA02-ACT3-GRC  I</t>
    </r>
    <r>
      <rPr>
        <sz val="8"/>
        <color rgb="FF000000"/>
        <rFont val="Arial Narrow"/>
      </rPr>
      <t>mplementar las actividades del Plan de Participación 60%</t>
    </r>
  </si>
  <si>
    <t>Plan de participación Ciudadana desarrollado (40 actividades)</t>
  </si>
  <si>
    <t xml:space="preserve">Proceso Gestión del Relacionamiento con el Ciudadano
</t>
  </si>
  <si>
    <t>OE-01-M02 Transformar Digitalmente a la Supertransporte a través de la Política de Gobierno Digital</t>
  </si>
  <si>
    <t>TIC
Gestión de las TIC</t>
  </si>
  <si>
    <t>Liderar y fortalecer la estrategia y el gobierno de las tecnologías de la información por medio de la apropiación e implementación de la política de gobierno digital, y la gestión de  recursos tecnológicos que contribuya con la transformación digital, la toma de decisiones y el cumplimiento de los objetivos de la Entidad</t>
  </si>
  <si>
    <t>Dimensión 3ra –Gestión con Valores para el Resultado
Dimensión 4ta –Evaluación de Resultados
Dimensión 5ta –Información y Comunicación</t>
  </si>
  <si>
    <r>
      <rPr>
        <b/>
        <sz val="8"/>
        <color rgb="FF000000"/>
        <rFont val="Arial Narrow"/>
      </rPr>
      <t>LA01-TIC</t>
    </r>
    <r>
      <rPr>
        <sz val="8"/>
        <color rgb="FF000000"/>
        <rFont val="Arial Narrow"/>
      </rPr>
      <t xml:space="preserve"> Usar y apropiar las herramientas tecnológicas de la Superintendencia de Transporte</t>
    </r>
  </si>
  <si>
    <t>Promover el uso y apropiación de las herramientas tecnológicas de la Superintendencia de Transporte.</t>
  </si>
  <si>
    <t>Plan de Socialización</t>
  </si>
  <si>
    <t>Proceso Gestión Tecnología de la Información y las Comunicaciones</t>
  </si>
  <si>
    <t>Proyecto de inversión mejoramiento de la gestión y capacidad institucional para la supervisión integral a los vigilados a nivel nacional</t>
  </si>
  <si>
    <t>Encuestas y listados de asistencia</t>
  </si>
  <si>
    <t>Listas de asistencia y actas de reunión</t>
  </si>
  <si>
    <t>Demás dependencias de la entidad</t>
  </si>
  <si>
    <t xml:space="preserve">Informes de análisis y seguimiento.
</t>
  </si>
  <si>
    <t>TIC
Gestión de las TICs</t>
  </si>
  <si>
    <r>
      <rPr>
        <b/>
        <sz val="8"/>
        <color rgb="FF000000"/>
        <rFont val="Arial Narrow"/>
      </rPr>
      <t xml:space="preserve">LA02- TIC </t>
    </r>
    <r>
      <rPr>
        <sz val="8"/>
        <color rgb="FF000000"/>
        <rFont val="Arial Narrow"/>
      </rPr>
      <t>Implementar la base de datos de carácter Multipropósito</t>
    </r>
  </si>
  <si>
    <t>Implementar la base de datos y las herramientas de intercambio de carácter Multipropósito.</t>
  </si>
  <si>
    <r>
      <rPr>
        <b/>
        <sz val="8"/>
        <color rgb="FF000000"/>
        <rFont val="Arial Narrow"/>
      </rPr>
      <t>LA02-ACT1-TIC</t>
    </r>
    <r>
      <rPr>
        <sz val="8"/>
        <color rgb="FF000000"/>
        <rFont val="Arial Narrow"/>
      </rPr>
      <t xml:space="preserve">  Elaborar el plan de trabajo para implementar la base de datos. 10%</t>
    </r>
  </si>
  <si>
    <t>Delegatura de Tránsito y TTA, Delegatura de Concesiones y
Delegatura de Puertos</t>
  </si>
  <si>
    <t>API (conjunto de definiciones y protocolos que se utiliza para desarrollar e integrar el software de las aplicaciones)</t>
  </si>
  <si>
    <t>Base de datos Multipropósito</t>
  </si>
  <si>
    <t>Otras entidades del sector</t>
  </si>
  <si>
    <t>API de intercambio</t>
  </si>
  <si>
    <t>Direccionamiento Estratégico</t>
  </si>
  <si>
    <t xml:space="preserve">Rediseño Institucional </t>
  </si>
  <si>
    <t xml:space="preserve">Presentación, socialización del rediseño institucional e implementación de las fases viabilizadas </t>
  </si>
  <si>
    <t>1. Presentación y socialización del rediseño institucional al DAFP, Min Hacienda, Mintransporte y Presidencia de la República</t>
  </si>
  <si>
    <t>Presentación</t>
  </si>
  <si>
    <t xml:space="preserve">Proceso Direccionamiento Estratégico - Proceso Gestión Talento Humano - </t>
  </si>
  <si>
    <t>OAP, Secretaría General, despacho ST</t>
  </si>
  <si>
    <t>A020202008002</t>
  </si>
  <si>
    <t>Porcentaje de avance en las fases rediseño institucional</t>
  </si>
  <si>
    <t>Medir el porcentaje de avance en las fases rediseño institucional</t>
  </si>
  <si>
    <t xml:space="preserve">Número etapas cursadas/número total de etapas programadas para la vigencia 2025
</t>
  </si>
  <si>
    <t>One drive despacho</t>
  </si>
  <si>
    <t>100% a partir del según trimestre (presentación a entidades y entes)</t>
  </si>
  <si>
    <t>2. Realizar ajustes propuestos por parte de las entidades aprobadoras</t>
  </si>
  <si>
    <t>Propuesta ajustada</t>
  </si>
  <si>
    <t>3. Implementación de las fases viabilizadas de acuerdo a la viabilidad presupuestal</t>
  </si>
  <si>
    <t>Decreto y manual aprobados</t>
  </si>
  <si>
    <t xml:space="preserve">Proceso Direccinamiento Estratégico - Proceso Gestión Talento Humano - </t>
  </si>
  <si>
    <t>OE-02-M01   Efectuar análisis y desarrollar metodologías e instrumentos para implementar las políticas del sector transporte.</t>
  </si>
  <si>
    <r>
      <t>Evaluar y medir de actividades de autogestión que se les realiza a los vigilados que les aplica los programas especiales (PESCRI, PECSO, PAFYCI, IP/REV y PESV), (CONECTAR-TTE y CONECTAR-TE) a los que se les realizó actividades de autogestión, así como para promover las áreas</t>
    </r>
    <r>
      <rPr>
        <b/>
        <sz val="8"/>
        <color theme="1"/>
        <rFont val="Arial Narrow"/>
        <family val="2"/>
      </rPr>
      <t xml:space="preserve"> </t>
    </r>
    <r>
      <rPr>
        <strike/>
        <sz val="8"/>
        <color theme="1"/>
        <rFont val="Arial Narrow"/>
        <family val="2"/>
      </rPr>
      <t>salas</t>
    </r>
    <r>
      <rPr>
        <sz val="8"/>
        <color theme="1"/>
        <rFont val="Arial Narrow"/>
        <family val="2"/>
      </rPr>
      <t xml:space="preserve"> de lactancia en las  </t>
    </r>
    <r>
      <rPr>
        <b/>
        <sz val="8"/>
        <color theme="1"/>
        <rFont val="Arial Narrow"/>
        <family val="2"/>
      </rPr>
      <t>zonas</t>
    </r>
    <r>
      <rPr>
        <sz val="8"/>
        <color theme="1"/>
        <rFont val="Arial Narrow"/>
        <family val="2"/>
      </rPr>
      <t xml:space="preserve"> </t>
    </r>
    <r>
      <rPr>
        <strike/>
        <sz val="8"/>
        <color theme="1"/>
        <rFont val="Arial Narrow"/>
        <family val="2"/>
      </rPr>
      <t>área</t>
    </r>
    <r>
      <rPr>
        <sz val="8"/>
        <color theme="1"/>
        <rFont val="Arial Narrow"/>
        <family val="2"/>
      </rPr>
      <t>s de servicio de la infraestructura de transporte</t>
    </r>
  </si>
  <si>
    <r>
      <t>(Informes gestionados * 40%) + (Resoluciones de apertura proyectadas * 40%) + (</t>
    </r>
    <r>
      <rPr>
        <b/>
        <sz val="8"/>
        <color theme="1"/>
        <rFont val="Arial Narrow"/>
        <family val="2"/>
      </rPr>
      <t>Requerir la ampliación de información del insumo allegado</t>
    </r>
    <r>
      <rPr>
        <sz val="8"/>
        <color theme="1"/>
        <rFont val="Arial Narrow"/>
        <family val="2"/>
      </rPr>
      <t xml:space="preserve"> </t>
    </r>
    <r>
      <rPr>
        <b/>
        <sz val="8"/>
        <color theme="1"/>
        <rFont val="Arial Narrow"/>
        <family val="2"/>
      </rPr>
      <t>Resoluciones de apertura proyectados</t>
    </r>
    <r>
      <rPr>
        <sz val="8"/>
        <color theme="1"/>
        <rFont val="Arial Narrow"/>
        <family val="2"/>
      </rPr>
      <t xml:space="preserve">*20%) </t>
    </r>
  </si>
  <si>
    <r>
      <t xml:space="preserve">(# RES PERIODO PROBATORIO * </t>
    </r>
    <r>
      <rPr>
        <b/>
        <sz val="8"/>
        <color theme="1"/>
        <rFont val="Arial Narrow"/>
        <family val="2"/>
      </rPr>
      <t>30%</t>
    </r>
    <r>
      <rPr>
        <sz val="8"/>
        <color theme="1"/>
        <rFont val="Arial Narrow"/>
        <family val="2"/>
      </rPr>
      <t>) + (# RES INCORPORA PRUEBA</t>
    </r>
    <r>
      <rPr>
        <b/>
        <sz val="8"/>
        <color theme="1"/>
        <rFont val="Arial Narrow"/>
        <family val="2"/>
      </rPr>
      <t>*30%)</t>
    </r>
    <r>
      <rPr>
        <sz val="8"/>
        <color theme="1"/>
        <rFont val="Arial Narrow"/>
        <family val="2"/>
      </rPr>
      <t xml:space="preserve"> + (# RES ACT ADM*</t>
    </r>
    <r>
      <rPr>
        <b/>
        <sz val="8"/>
        <color theme="1"/>
        <rFont val="Arial Narrow"/>
        <family val="2"/>
      </rPr>
      <t>30%</t>
    </r>
    <r>
      <rPr>
        <sz val="8"/>
        <color theme="1"/>
        <rFont val="Arial Narrow"/>
        <family val="2"/>
      </rPr>
      <t>) + (# REQUERIMIENTOS S</t>
    </r>
    <r>
      <rPr>
        <b/>
        <sz val="8"/>
        <color theme="1"/>
        <rFont val="Arial Narrow"/>
        <family val="2"/>
      </rPr>
      <t>OLICITUD EXPLICACIONES +</t>
    </r>
    <r>
      <rPr>
        <sz val="8"/>
        <color theme="1"/>
        <rFont val="Arial Narrow"/>
        <family val="2"/>
      </rPr>
      <t>10%)</t>
    </r>
  </si>
  <si>
    <r>
      <t xml:space="preserve">Número de solicitudes de investigación resueltas </t>
    </r>
    <r>
      <rPr>
        <b/>
        <sz val="8"/>
        <color theme="1"/>
        <rFont val="Arial Narrow"/>
        <family val="2"/>
      </rPr>
      <t>/</t>
    </r>
    <r>
      <rPr>
        <sz val="8"/>
        <color theme="1"/>
        <rFont val="Arial Narrow"/>
        <family val="2"/>
      </rPr>
      <t>Total de solicitudes de investigación de las vigencias 2022, 2023 y 2024.</t>
    </r>
  </si>
  <si>
    <r>
      <t xml:space="preserve">Número de solicitudes de investigación del 2025 resueltas </t>
    </r>
    <r>
      <rPr>
        <b/>
        <sz val="8"/>
        <color theme="1"/>
        <rFont val="Arial Narrow"/>
        <family val="2"/>
      </rPr>
      <t>/</t>
    </r>
    <r>
      <rPr>
        <sz val="8"/>
        <color theme="1"/>
        <rFont val="Arial Narrow"/>
        <family val="2"/>
      </rPr>
      <t>Total de solicitudes de investigación de la vigencias 2025.</t>
    </r>
  </si>
  <si>
    <t>Realizar la verificación del 35% de los PESV reportados por las empresas de transporte obligadas en término</t>
  </si>
  <si>
    <t>Realizar al menos 10 sensibilizaciones a los vigilados obligados a implementar el PECCIT</t>
  </si>
  <si>
    <t>Número de sensibilizaciones realizadas / 10</t>
  </si>
  <si>
    <r>
      <rPr>
        <strike/>
        <sz val="8"/>
        <color theme="1"/>
        <rFont val="Arial Narrow"/>
        <family val="2"/>
      </rPr>
      <t>Índice</t>
    </r>
    <r>
      <rPr>
        <sz val="8"/>
        <color theme="1"/>
        <rFont val="Arial Narrow"/>
        <family val="2"/>
      </rPr>
      <t xml:space="preserve"> Número de acciones implementadas para superar las causas de denuncia.
</t>
    </r>
  </si>
  <si>
    <t xml:space="preserve">Denuncias y peticiones gestionadas  para el ejercicio de  las funciones de Inspección, vigilancia y control 
</t>
  </si>
  <si>
    <r>
      <t xml:space="preserve">Medir </t>
    </r>
    <r>
      <rPr>
        <strike/>
        <sz val="8"/>
        <color theme="1"/>
        <rFont val="Arial Narrow"/>
        <family val="2"/>
      </rPr>
      <t>Gestionar como mínimo el 70% d</t>
    </r>
    <r>
      <rPr>
        <sz val="8"/>
        <color theme="1"/>
        <rFont val="Arial Narrow"/>
        <family val="2"/>
      </rPr>
      <t>e las denuncias y peticiones gestionadas en materia de protección a usuarios recibidas durante el periodo de evaluación.</t>
    </r>
  </si>
  <si>
    <t>insumo.
  Resultado</t>
  </si>
  <si>
    <r>
      <t xml:space="preserve"> (Número de denuncias y peticiones gestionadas </t>
    </r>
    <r>
      <rPr>
        <strike/>
        <sz val="8"/>
        <color theme="1"/>
        <rFont val="Arial Narrow"/>
        <family val="2"/>
      </rPr>
      <t>bajo la priorización de criterios</t>
    </r>
    <r>
      <rPr>
        <sz val="8"/>
        <color theme="1"/>
        <rFont val="Arial Narrow"/>
        <family val="2"/>
      </rPr>
      <t xml:space="preserve"> en el periodo /  total de denuncias y peticiones recibidas en el periodo de evaluación) *100</t>
    </r>
  </si>
  <si>
    <r>
      <t xml:space="preserve"> Cumplir como mínimo 70% </t>
    </r>
    <r>
      <rPr>
        <strike/>
        <sz val="8"/>
        <color theme="1"/>
        <rFont val="Arial Narrow"/>
        <family val="2"/>
      </rPr>
      <t>por capacidad instalada</t>
    </r>
  </si>
  <si>
    <r>
      <rPr>
        <strike/>
        <sz val="8"/>
        <color theme="1"/>
        <rFont val="Arial Narrow"/>
        <family val="2"/>
      </rPr>
      <t xml:space="preserve">Empresas involucradas en los espacios de formulación de acciones autónomas.
</t>
    </r>
    <r>
      <rPr>
        <sz val="8"/>
        <color theme="1"/>
        <rFont val="Arial Narrow"/>
        <family val="2"/>
      </rPr>
      <t xml:space="preserve">
Espacios generados para publicitar el comportamiento de las denuncias.</t>
    </r>
  </si>
  <si>
    <r>
      <t xml:space="preserve"> Número de empresas participantes en los espacios generados en el periodo / </t>
    </r>
    <r>
      <rPr>
        <strike/>
        <sz val="8"/>
        <color theme="1"/>
        <rFont val="Arial Narrow"/>
        <family val="2"/>
      </rPr>
      <t xml:space="preserve"> que se involucran en los espacios de formulación de acciones autónomas</t>
    </r>
    <r>
      <rPr>
        <sz val="8"/>
        <color theme="1"/>
        <rFont val="Arial Narrow"/>
        <family val="2"/>
      </rPr>
      <t xml:space="preserve"> / Total de empresas invitadas.</t>
    </r>
  </si>
  <si>
    <r>
      <rPr>
        <strike/>
        <sz val="8"/>
        <color theme="1"/>
        <rFont val="Arial Narrow"/>
        <family val="2"/>
      </rPr>
      <t>actividad</t>
    </r>
    <r>
      <rPr>
        <sz val="8"/>
        <color theme="1"/>
        <rFont val="Arial Narrow"/>
        <family val="2"/>
      </rPr>
      <t>.
Resultado</t>
    </r>
  </si>
  <si>
    <t>PORCUENTUAL
NUMERICA</t>
  </si>
  <si>
    <t xml:space="preserve">Calificación de las sensibilizaciones / Total de sensibilizaciones
 Número de actividades realizadas en el período / Número total de actividades programadas </t>
  </si>
  <si>
    <t xml:space="preserve">Bases de datos actuaciones expedidas </t>
  </si>
  <si>
    <r>
      <rPr>
        <strike/>
        <sz val="8"/>
        <color theme="1"/>
        <rFont val="Arial Narrow"/>
        <family val="2"/>
      </rPr>
      <t xml:space="preserve">Trimestral
</t>
    </r>
    <r>
      <rPr>
        <sz val="8"/>
        <color theme="1"/>
        <rFont val="Arial Narrow"/>
        <family val="2"/>
      </rPr>
      <t xml:space="preserve">
Semestral</t>
    </r>
  </si>
  <si>
    <r>
      <rPr>
        <strike/>
        <sz val="8"/>
        <color theme="1"/>
        <rFont val="Arial Narrow"/>
        <family val="2"/>
      </rPr>
      <t xml:space="preserve">Incrementar el recaudo de la cartera clasificada como corriente de la Superintendencia de Transporte
</t>
    </r>
    <r>
      <rPr>
        <sz val="8"/>
        <color theme="1"/>
        <rFont val="Arial Narrow"/>
        <family val="2"/>
      </rPr>
      <t xml:space="preserve">
Porcentaje de recaudo de la cartera corriente</t>
    </r>
  </si>
  <si>
    <r>
      <rPr>
        <strike/>
        <sz val="8"/>
        <color theme="1"/>
        <rFont val="Arial Narrow"/>
        <family val="2"/>
      </rPr>
      <t xml:space="preserve">11221716956,2
</t>
    </r>
    <r>
      <rPr>
        <sz val="8"/>
        <color theme="1"/>
        <rFont val="Arial Narrow"/>
        <family val="2"/>
      </rPr>
      <t xml:space="preserve">
$ 13.293.703.046,00 </t>
    </r>
  </si>
  <si>
    <r>
      <rPr>
        <strike/>
        <sz val="8"/>
        <color theme="1"/>
        <rFont val="Arial Narrow"/>
        <family val="2"/>
      </rPr>
      <t xml:space="preserve">5610858478,1
</t>
    </r>
    <r>
      <rPr>
        <sz val="8"/>
        <color theme="1"/>
        <rFont val="Arial Narrow"/>
        <family val="2"/>
      </rPr>
      <t xml:space="preserve"> $ 5.697.301.305,00 </t>
    </r>
  </si>
  <si>
    <r>
      <rPr>
        <strike/>
        <sz val="8"/>
        <color theme="1"/>
        <rFont val="Arial Narrow"/>
        <family val="2"/>
      </rPr>
      <t xml:space="preserve">16832575434,3
</t>
    </r>
    <r>
      <rPr>
        <sz val="8"/>
        <color theme="1"/>
        <rFont val="Arial Narrow"/>
        <family val="2"/>
      </rPr>
      <t xml:space="preserve"> $ 18.991.004.351,00</t>
    </r>
  </si>
  <si>
    <r>
      <rPr>
        <strike/>
        <sz val="8"/>
        <color theme="1"/>
        <rFont val="Arial Narrow"/>
        <family val="2"/>
      </rPr>
      <t>Medir el porcentaje de ejecución del presupuesto de la Entidad en la vigencia</t>
    </r>
    <r>
      <rPr>
        <sz val="8"/>
        <color theme="1"/>
        <rFont val="Arial Narrow"/>
        <family val="2"/>
      </rPr>
      <t>.
Medir el porcentaje de ejecución del presupuesto de gastos para identificar y corregir desviaciones en tiempo real</t>
    </r>
  </si>
  <si>
    <r>
      <rPr>
        <strike/>
        <sz val="8"/>
        <color theme="1"/>
        <rFont val="Arial Narrow"/>
        <family val="2"/>
      </rPr>
      <t xml:space="preserve">12 informes de ejecución presupuestal socializados
</t>
    </r>
    <r>
      <rPr>
        <sz val="8"/>
        <color theme="1"/>
        <rFont val="Arial Narrow"/>
        <family val="2"/>
      </rPr>
      <t xml:space="preserve">
 90% Ejecución Presupuestal</t>
    </r>
  </si>
  <si>
    <r>
      <rPr>
        <strike/>
        <sz val="8"/>
        <color theme="1"/>
        <rFont val="Arial Narrow"/>
        <family val="2"/>
      </rPr>
      <t xml:space="preserve">Optimizar el tiempo de gestión de las cuentas por pagar contraídas por la Entidad.
</t>
    </r>
    <r>
      <rPr>
        <sz val="8"/>
        <color theme="1"/>
        <rFont val="Arial Narrow"/>
        <family val="2"/>
      </rPr>
      <t xml:space="preserve">
Rotación de días para el pago de las cuentas por pagar</t>
    </r>
  </si>
  <si>
    <r>
      <rPr>
        <strike/>
        <sz val="8"/>
        <color theme="1"/>
        <rFont val="Arial Narrow"/>
        <family val="2"/>
      </rPr>
      <t xml:space="preserve">Tiempo promedio de pago para el procesamiento de las cuentas por pagar.
</t>
    </r>
    <r>
      <rPr>
        <sz val="8"/>
        <color theme="1"/>
        <rFont val="Arial Narrow"/>
        <family val="2"/>
      </rPr>
      <t xml:space="preserve">
 Rotación de días para gestionar el pago de las cuentas por pagar / 6</t>
    </r>
  </si>
  <si>
    <r>
      <t xml:space="preserve">% de avance de implementación del Sistema de Gestión Fase 1 / 100  </t>
    </r>
    <r>
      <rPr>
        <strike/>
        <sz val="8"/>
        <color theme="1"/>
        <rFont val="Arial"/>
        <family val="2"/>
      </rPr>
      <t>(Línea Base  + 20%</t>
    </r>
    <r>
      <rPr>
        <sz val="8"/>
        <color theme="1"/>
        <rFont val="Arial"/>
        <family val="2"/>
      </rPr>
      <t>)</t>
    </r>
  </si>
  <si>
    <t>100% Implementar el 100% del Sistema de Gestión de su  Fase I</t>
  </si>
  <si>
    <t>Repositorio de evidencias con los soportes de los productos formulados en las actividades</t>
  </si>
  <si>
    <r>
      <rPr>
        <strike/>
        <sz val="8"/>
        <color theme="1"/>
        <rFont val="Arial"/>
        <family val="2"/>
      </rPr>
      <t>100%</t>
    </r>
    <r>
      <rPr>
        <sz val="8"/>
        <color theme="1"/>
        <rFont val="Arial"/>
        <family val="2"/>
      </rPr>
      <t xml:space="preserve"> Implementar el Plan Estadístico -en un 25% que corresponde a la Fase 1</t>
    </r>
  </si>
  <si>
    <t xml:space="preserve">Porcentaje de cumplimiento del programa de Transparencia y Plan de Participación Ciudadana  en la Superintendencia de Transporte
</t>
  </si>
  <si>
    <t>Medir el cumplimiento ponderado del programa de Transparencia y Participación Ciudadana  en la Superintendencia de Transporte</t>
  </si>
  <si>
    <t>Política de Transparencia y Participación ciudadana con las  actividades a desarrollar - Repositorio de evidencias</t>
  </si>
  <si>
    <r>
      <rPr>
        <strike/>
        <sz val="8"/>
        <color theme="1"/>
        <rFont val="Arial"/>
        <family val="2"/>
      </rPr>
      <t xml:space="preserve">100% </t>
    </r>
    <r>
      <rPr>
        <sz val="8"/>
        <color theme="1"/>
        <rFont val="Arial"/>
        <family val="2"/>
      </rPr>
      <t xml:space="preserve"> Cumplir el 100%  de las disposiciones, elementos y etapas
establecidas por la ST para la implementación y ejecución del Sistema de Administración del
Riesgo de Lavado de Activos y Financiación del Terrorismo (SARLAFT), verificando los procedimientos,
actividades y recursos dispuestos para su adecuado desarrollo.
</t>
    </r>
  </si>
  <si>
    <r>
      <t xml:space="preserve">Cuadro de seguimiento </t>
    </r>
    <r>
      <rPr>
        <strike/>
        <sz val="8"/>
        <color theme="1"/>
        <rFont val="Arial"/>
        <family val="2"/>
      </rPr>
      <t xml:space="preserve">Plan Institucional de Archivos - PINAR
</t>
    </r>
    <r>
      <rPr>
        <sz val="8"/>
        <color theme="1"/>
        <rFont val="Arial"/>
        <family val="2"/>
      </rPr>
      <t xml:space="preserve">Informes de seguimiento </t>
    </r>
  </si>
  <si>
    <r>
      <rPr>
        <strike/>
        <sz val="8"/>
        <color theme="1"/>
        <rFont val="Arial"/>
        <family val="2"/>
      </rPr>
      <t xml:space="preserve">Producto 
</t>
    </r>
    <r>
      <rPr>
        <sz val="8"/>
        <color theme="1"/>
        <rFont val="Arial"/>
        <family val="2"/>
      </rPr>
      <t xml:space="preserve">
Resultado</t>
    </r>
  </si>
  <si>
    <t xml:space="preserve">(Avance de la tarea 1 de la acción 2 del PMA &lt;comprende cantidad de contratos organizados y conformados/total contratos pendientes por organizar y conformar&gt; + Avance de la tarea 3 de la acción 2 del PMA &lt;comprende la cantidad  de  resoluciones organizadas y conformadas/total de resoluciones de 2009 a 2024&gt;+ Avance de la tarea 1 de la acción 3 del PMA &lt;comprende el avance del traslado de archivos&gt;)/3
</t>
  </si>
  <si>
    <r>
      <t xml:space="preserve"> (∑  PQRSD por fuera de término en el periodo evaluado  -  Número de PQRSD por fuera de término tramitadas)  /  Total de  PQRSD por fuera de término en el periodo evaluado
</t>
    </r>
    <r>
      <rPr>
        <sz val="8"/>
        <color theme="1"/>
        <rFont val="Arial Narrow"/>
        <family val="2"/>
      </rPr>
      <t xml:space="preserve">Reporte. PQRSDF* 50%  + Mt PQRSDF*20% + 
Memos PQRSDF* 20% + 
Inf. Pu PQRSDF*10%
</t>
    </r>
  </si>
  <si>
    <r>
      <t xml:space="preserve">
Orfeo (vigencias 2024 hacia atrás) </t>
    </r>
    <r>
      <rPr>
        <strike/>
        <sz val="8"/>
        <color theme="1"/>
        <rFont val="Arial Narrow"/>
        <family val="2"/>
      </rPr>
      <t xml:space="preserve">y Dynamic (vigencia 2025).
</t>
    </r>
  </si>
  <si>
    <r>
      <t xml:space="preserve">Porcentaje de implementación de la cultura </t>
    </r>
    <r>
      <rPr>
        <strike/>
        <sz val="8"/>
        <color theme="1"/>
        <rFont val="Arial Narrow"/>
        <family val="2"/>
      </rPr>
      <t>del plan</t>
    </r>
    <r>
      <rPr>
        <sz val="8"/>
        <color theme="1"/>
        <rFont val="Arial Narrow"/>
        <family val="2"/>
      </rPr>
      <t xml:space="preserve"> de participación ciudadana.</t>
    </r>
  </si>
  <si>
    <r>
      <t xml:space="preserve">Número de actividades desarrolladas  del Plan de Participación Ciudadana / total de las actividades planteadas en el  Plan de Participación Ciudadano
</t>
    </r>
    <r>
      <rPr>
        <sz val="8"/>
        <color theme="1"/>
        <rFont val="Arial Narrow"/>
        <family val="2"/>
      </rPr>
      <t>(Polí * 30%  + PuS * 10%  + Act. Plan * 60% )</t>
    </r>
  </si>
  <si>
    <r>
      <t xml:space="preserve">Porcentaje de API implementadas.
</t>
    </r>
    <r>
      <rPr>
        <sz val="8"/>
        <color theme="1"/>
        <rFont val="Arial Narrow"/>
        <family val="2"/>
      </rPr>
      <t xml:space="preserve">Porcentaje de elementos creados en la base de datos </t>
    </r>
  </si>
  <si>
    <r>
      <t xml:space="preserve">Medir el porcentaje de </t>
    </r>
    <r>
      <rPr>
        <strike/>
        <sz val="8"/>
        <color theme="1"/>
        <rFont val="Arial Narrow"/>
        <family val="2"/>
      </rPr>
      <t xml:space="preserve">implementación de API. </t>
    </r>
    <r>
      <rPr>
        <sz val="8"/>
        <color theme="1"/>
        <rFont val="Arial Narrow"/>
        <family val="2"/>
      </rPr>
      <t>elementos creados en la base de datos.</t>
    </r>
  </si>
  <si>
    <t xml:space="preserve">  Número de acciones implementadas por las empresas / Número de acciones solicitadas por la Superintendencia de Transporte.</t>
  </si>
  <si>
    <t xml:space="preserve">
NUMERICA</t>
  </si>
  <si>
    <r>
      <rPr>
        <strike/>
        <sz val="8"/>
        <color theme="1"/>
        <rFont val="Arial Narrow"/>
        <family val="2"/>
      </rPr>
      <t xml:space="preserve"> </t>
    </r>
    <r>
      <rPr>
        <sz val="8"/>
        <color theme="1"/>
        <rFont val="Arial Narrow"/>
        <family val="2"/>
      </rPr>
      <t xml:space="preserve"> Resultado</t>
    </r>
  </si>
  <si>
    <t>80% de las empresas identificadas en los informes de la Dirección de Investigaciones.</t>
  </si>
  <si>
    <t>OE-02-M01 Efectuar análisis y desarrollar metodologías e instrumentos para implementar las políticas del sector transporte.</t>
  </si>
  <si>
    <t xml:space="preserve">OE-02-M02 Verificar la implementación y cumplimiento de Planes Estratégicos, para fortalecer  la seguridad vial de los sujetos obligados  
</t>
  </si>
  <si>
    <t xml:space="preserve">OE-02-M02Verificar la implementación y cumplimiento de Planes Estratégicos, para fortalecer  la seguridad vial de los sujetos obligados 
</t>
  </si>
  <si>
    <t xml:space="preserve">OE-02-M02 Verificar la implementación y cumplimiento de Planes Estratégicos, para fortalecer  la seguridad vial de los sujetos obligados </t>
  </si>
  <si>
    <t>OE-01-M03 Estructurar, analizar, procesar, monitorear,  definir y divulgar información estratégica de la Superintendencia de Transporte.</t>
  </si>
  <si>
    <t xml:space="preserve">OE-02-M02 Verificar la implementación y cumplimiento de Planes Estratégicos, para fortalecer  la seguridad vial de los sujetos obligados 
</t>
  </si>
  <si>
    <r>
      <rPr>
        <b/>
        <sz val="8"/>
        <color theme="1"/>
        <rFont val="Arial Narrow"/>
        <family val="2"/>
      </rPr>
      <t xml:space="preserve"> OE- 03- M01</t>
    </r>
    <r>
      <rPr>
        <sz val="8"/>
        <color theme="1"/>
        <rFont val="Arial Narrow"/>
        <family val="2"/>
      </rPr>
      <t xml:space="preserve">  Fortalecer el Modelo Integrado de Planeación y Gestión MIPG - Implementar, operar, asegurar procesos , procedimientos</t>
    </r>
  </si>
  <si>
    <r>
      <rPr>
        <b/>
        <sz val="8"/>
        <color theme="1"/>
        <rFont val="Arial Narrow"/>
        <family val="2"/>
      </rPr>
      <t xml:space="preserve">OE-03-M01  </t>
    </r>
    <r>
      <rPr>
        <sz val="8"/>
        <color theme="1"/>
        <rFont val="Arial Narrow"/>
        <family val="2"/>
      </rPr>
      <t>Fortalecer el Modelo Integrado de Planeación y Gestión MIPG - Implementar, operar, asegurar procesos , procedimientos</t>
    </r>
  </si>
  <si>
    <r>
      <t xml:space="preserve">OE-02-M02 Verificar la implementación del  Plan Estratégico de Seguridad Vial de los sujetos obligados a su cumplimiento 
</t>
    </r>
    <r>
      <rPr>
        <sz val="8"/>
        <color theme="1"/>
        <rFont val="Arial Narrow"/>
        <family val="2"/>
      </rPr>
      <t>OE-03-M01  Fortalecer el Modelo Integrado de Planeación y Gestión MIPG - Implementar, operar, asegurar procesos . Procedimientos</t>
    </r>
  </si>
  <si>
    <r>
      <rPr>
        <b/>
        <sz val="8"/>
        <color theme="1"/>
        <rFont val="Arial"/>
        <family val="2"/>
      </rPr>
      <t xml:space="preserve">OE-03-M01 </t>
    </r>
    <r>
      <rPr>
        <sz val="8"/>
        <color theme="1"/>
        <rFont val="Arial"/>
        <family val="2"/>
      </rPr>
      <t xml:space="preserve"> Fortalecer el Modelo Integrado de Planeación y Gestión MIPG - Implementar, operar, asegurar procesos , procedimientos</t>
    </r>
  </si>
  <si>
    <r>
      <rPr>
        <b/>
        <sz val="8"/>
        <color theme="1"/>
        <rFont val="Arial"/>
        <family val="2"/>
      </rPr>
      <t>OE-03-M01</t>
    </r>
    <r>
      <rPr>
        <sz val="8"/>
        <color theme="1"/>
        <rFont val="Arial"/>
        <family val="2"/>
      </rPr>
      <t xml:space="preserve"> Fortalecer el Modelo Integrado de Planeación y Gestión MIPG - Implementar, operar, asegurar procesos . Procedimientos</t>
    </r>
  </si>
  <si>
    <r>
      <rPr>
        <b/>
        <sz val="8"/>
        <color theme="1"/>
        <rFont val="Arial Narrow"/>
        <family val="2"/>
      </rPr>
      <t>OE-03-M01</t>
    </r>
    <r>
      <rPr>
        <sz val="8"/>
        <color theme="1"/>
        <rFont val="Arial Narrow"/>
        <family val="2"/>
      </rPr>
      <t xml:space="preserve"> Fortalecer el Modelo Integrado de Planeación y Gestión MIPG - Implementar, operar, asegurar procesos . Procedimientos</t>
    </r>
  </si>
  <si>
    <t>OE-03-M02  Gestionar un rediseño institucional en la Superintendencia de Transporte</t>
  </si>
  <si>
    <t>OE-02-M01 Efectuar análisis y desarrollar metodologías e instrumentos para implementar las políticas del sector transporte.
OE-02-M03  Implementar la estrategia de seguimiento al cumplimiento de los componentes de accesibilidad e inclusión</t>
  </si>
  <si>
    <t xml:space="preserve">3. Desarrollar campañas para fomentar la debida prestación del servicio público de transporte y sus servicios conexos </t>
  </si>
  <si>
    <t>Reporte obtenido de la herramienta de las empresas que reportaron los PESV</t>
  </si>
  <si>
    <t>Listado de Archivos frente a los IUIT de la vigencia 2022</t>
  </si>
  <si>
    <t>(ACT1*15%) + (ACT2*15%) + (ACT3*15%)+ (ACT4*40%) + (ACT5*15%)</t>
  </si>
  <si>
    <r>
      <rPr>
        <sz val="8"/>
        <color rgb="FFFF0000"/>
        <rFont val="Arial Narrow"/>
      </rPr>
      <t xml:space="preserve"> </t>
    </r>
    <r>
      <rPr>
        <sz val="8"/>
        <color rgb="FF000000"/>
        <rFont val="Arial Narrow"/>
      </rPr>
      <t>Documento metodológico formulado y el instrumento de medición.</t>
    </r>
  </si>
  <si>
    <r>
      <rPr>
        <sz val="8"/>
        <color theme="1"/>
        <rFont val="Arial Narrow"/>
        <family val="2"/>
      </rPr>
      <t>L</t>
    </r>
    <r>
      <rPr>
        <sz val="8"/>
        <color rgb="FF275317"/>
        <rFont val="Arial Narrow"/>
      </rPr>
      <t>ograr la documentación de las visitas de inspección, y el diseño de su metodología e instrumentos, para el ejercicio de la función de inspección al cumplimiento normativo en materia de protección a usuarios</t>
    </r>
  </si>
  <si>
    <r>
      <rPr>
        <b/>
        <sz val="8"/>
        <color rgb="FF000000"/>
        <rFont val="Arial Narrow"/>
      </rPr>
      <t xml:space="preserve">LA01-IN-DP </t>
    </r>
    <r>
      <rPr>
        <sz val="8"/>
        <color rgb="FF275317"/>
        <rFont val="Arial Narrow"/>
      </rPr>
      <t>Implementar metodologías e instrumentos para fortalecer las actividades de visitas de inspección.</t>
    </r>
  </si>
  <si>
    <r>
      <rPr>
        <b/>
        <sz val="8"/>
        <color theme="1"/>
        <rFont val="Arial Narrow"/>
        <family val="2"/>
      </rPr>
      <t>LA01-ACT4-I-DPU</t>
    </r>
    <r>
      <rPr>
        <sz val="8"/>
        <color theme="1"/>
        <rFont val="Arial Narrow"/>
        <family val="2"/>
      </rPr>
      <t xml:space="preserve">  Evaluar la implementación y el grado de conformidad de las visitas de inspección con la metodología y sus instrumentos.  40%</t>
    </r>
  </si>
  <si>
    <r>
      <rPr>
        <b/>
        <sz val="8"/>
        <color rgb="FF000000"/>
        <rFont val="Arial Narrow"/>
        <family val="2"/>
      </rPr>
      <t>LA01-ACT2-I-DPU</t>
    </r>
    <r>
      <rPr>
        <sz val="8"/>
        <color rgb="FF000000"/>
        <rFont val="Arial Narrow"/>
      </rPr>
      <t xml:space="preserve">  Diseñar Formular la metodología y su instrumento de medición para el desarrollo de visitas de inspección. 15%</t>
    </r>
  </si>
  <si>
    <t>FORMULACIÓN PLAN ACCIÓN INSTITUCIONAL 2025 VERSION 2</t>
  </si>
  <si>
    <r>
      <rPr>
        <b/>
        <sz val="8"/>
        <color rgb="FF000000"/>
        <rFont val="Arial Narrow"/>
        <family val="2"/>
      </rPr>
      <t xml:space="preserve">LA01-ACT1-VI-DCI  </t>
    </r>
    <r>
      <rPr>
        <sz val="8"/>
        <color rgb="FF000000"/>
        <rFont val="Arial Narrow"/>
        <family val="2"/>
      </rPr>
      <t>Verificar el cargue de la información financiera, administrativa, societaria y jurídica de los vigilados de la Delegatura de Concesiones e Infraestructura DCI en el medio dispuesto por la entidad. (25%)</t>
    </r>
  </si>
  <si>
    <r>
      <rPr>
        <b/>
        <sz val="8"/>
        <color rgb="FF000000"/>
        <rFont val="Arial Narrow"/>
        <family val="2"/>
      </rPr>
      <t xml:space="preserve">LA01-ACT2-VI-DCI </t>
    </r>
    <r>
      <rPr>
        <sz val="8"/>
        <color rgb="FF000000"/>
        <rFont val="Arial Narrow"/>
        <family val="2"/>
      </rPr>
      <t>Realizar evaluaciones en aspectos subjetivos a los sujetos vigilados de la Delegatura de Concesiones e Infraestructura DCI, priorizados en el instrumento Plan de Acción de Promoción y Prevención - PAPP 2025.  (50%)</t>
    </r>
  </si>
  <si>
    <r>
      <rPr>
        <b/>
        <sz val="8"/>
        <color rgb="FF000000"/>
        <rFont val="Arial Narrow"/>
        <family val="2"/>
      </rPr>
      <t xml:space="preserve">LA01-ACT 3-VI-DCI. </t>
    </r>
    <r>
      <rPr>
        <sz val="8"/>
        <color rgb="FF000000"/>
        <rFont val="Arial Narrow"/>
        <family val="2"/>
      </rPr>
      <t>Realizar requerimientos derivados del monitoreo de la información subjetiva entregada a la entidad por parte de los sujetos vigilados de la Delegatura de Concesiones e Infraestructura.  (25%)</t>
    </r>
  </si>
  <si>
    <t xml:space="preserve">OE-02-M01 Efectuar análisis y desarrollar metodologías e instrumentos para implementar las políticas del sector transporte. </t>
  </si>
  <si>
    <r>
      <rPr>
        <b/>
        <sz val="8"/>
        <color rgb="FF000000"/>
        <rFont val="Arial Narrow"/>
        <family val="2"/>
      </rPr>
      <t xml:space="preserve">LA02-ACT1-V-DCI </t>
    </r>
    <r>
      <rPr>
        <sz val="8"/>
        <color rgb="FF000000"/>
        <rFont val="Arial Narrow"/>
        <family val="2"/>
      </rPr>
      <t>Diseñar, desarrollar los tableros de control para la vigilancia e inspección a los sujetos vigilados de la Delegatura de Concesiones e Infraestructura DCI. (40%)</t>
    </r>
  </si>
  <si>
    <r>
      <rPr>
        <b/>
        <sz val="8"/>
        <color theme="1"/>
        <rFont val="Arial Narrow"/>
        <family val="2"/>
      </rPr>
      <t>LA03-ACT3-V-DCI</t>
    </r>
    <r>
      <rPr>
        <sz val="8"/>
        <color theme="1"/>
        <rFont val="Arial Narrow"/>
        <family val="2"/>
      </rPr>
      <t xml:space="preserve"> .Realizar actividades de autogestión para promover las </t>
    </r>
    <r>
      <rPr>
        <b/>
        <sz val="8"/>
        <color theme="1"/>
        <rFont val="Arial Narrow"/>
        <family val="2"/>
      </rPr>
      <t xml:space="preserve">áreas </t>
    </r>
    <r>
      <rPr>
        <sz val="8"/>
        <color theme="1"/>
        <rFont val="Arial Narrow"/>
        <family val="2"/>
      </rPr>
      <t xml:space="preserve">de lactancia en las </t>
    </r>
    <r>
      <rPr>
        <b/>
        <sz val="8"/>
        <color theme="1"/>
        <rFont val="Arial Narrow"/>
        <family val="2"/>
      </rPr>
      <t>zonas</t>
    </r>
    <r>
      <rPr>
        <sz val="8"/>
        <color theme="1"/>
        <rFont val="Arial Narrow"/>
        <family val="2"/>
      </rPr>
      <t xml:space="preserve"> de servicio de las infraestructuras de transporte 20%</t>
    </r>
  </si>
  <si>
    <r>
      <rPr>
        <b/>
        <sz val="8"/>
        <color theme="1"/>
        <rFont val="Arial Narrow"/>
        <family val="2"/>
      </rPr>
      <t>LA01-VI-DPU</t>
    </r>
    <r>
      <rPr>
        <sz val="8"/>
        <color theme="1"/>
        <rFont val="Arial Narrow"/>
        <family val="2"/>
      </rPr>
      <t xml:space="preserve">
Fortalecer la vigilancia preventiva con base en el análisis de la reclamación por parte de los usuarios del sector transporte.
</t>
    </r>
  </si>
  <si>
    <r>
      <rPr>
        <strike/>
        <sz val="8"/>
        <color theme="1"/>
        <rFont val="Arial Narrow"/>
        <family val="2"/>
      </rPr>
      <t xml:space="preserve">
</t>
    </r>
    <r>
      <rPr>
        <sz val="8"/>
        <color theme="1"/>
        <rFont val="Arial Narrow"/>
        <family val="2"/>
      </rPr>
      <t xml:space="preserve">
Promover la implementación de acciones correctivas por parte de las empresas frente a las causas que dieron origen a las reclamaciones de los usuarios del sector transporte</t>
    </r>
  </si>
  <si>
    <t>Informe por empresa de denuncias.</t>
  </si>
  <si>
    <t xml:space="preserve">Comunicación de solicitud del Plan de Acción por empresa. </t>
  </si>
  <si>
    <r>
      <rPr>
        <b/>
        <sz val="8"/>
        <color theme="1"/>
        <rFont val="Arial Narrow"/>
        <family val="2"/>
      </rPr>
      <t>LA01-ACT3-V-DPU</t>
    </r>
    <r>
      <rPr>
        <sz val="8"/>
        <color theme="1"/>
        <rFont val="Arial Narrow"/>
        <family val="2"/>
      </rPr>
      <t xml:space="preserve"> </t>
    </r>
    <r>
      <rPr>
        <strike/>
        <sz val="8"/>
        <color theme="1"/>
        <rFont val="Arial Narrow"/>
        <family val="2"/>
      </rPr>
      <t xml:space="preserve"> </t>
    </r>
    <r>
      <rPr>
        <sz val="8"/>
        <color theme="1"/>
        <rFont val="Arial Narrow"/>
        <family val="2"/>
      </rPr>
      <t>Capacitar a las empresas de transporte sobre los temas en los que se deben implementar mejoras, según el resultado del análisis de los informes trasladados por parte de la Dirección de Investigaciones</t>
    </r>
  </si>
  <si>
    <t>Fortalecer la identificación de causas o hechos que ameriten el despliegue de las funciones de inspección, vigilancia y control.</t>
  </si>
  <si>
    <r>
      <rPr>
        <b/>
        <sz val="8"/>
        <color rgb="FF000000"/>
        <rFont val="Arial Narrow"/>
      </rPr>
      <t xml:space="preserve">LA02-ACT1-VI-DPU  </t>
    </r>
    <r>
      <rPr>
        <sz val="8"/>
        <color rgb="FF000000"/>
        <rFont val="Arial Narrow"/>
      </rPr>
      <t xml:space="preserve"> Gestionar el trámite de las denuncias en protección de usuarios</t>
    </r>
    <r>
      <rPr>
        <strike/>
        <sz val="8"/>
        <color rgb="FFFF0000"/>
        <rFont val="Arial Narrow"/>
      </rPr>
      <t>,</t>
    </r>
  </si>
  <si>
    <r>
      <rPr>
        <b/>
        <sz val="8"/>
        <color rgb="FF000000"/>
        <rFont val="Arial Narrow"/>
      </rPr>
      <t>LA02-ACT2-VI-DPU</t>
    </r>
    <r>
      <rPr>
        <sz val="8"/>
        <color rgb="FF000000"/>
        <rFont val="Arial Narrow"/>
      </rPr>
      <t xml:space="preserve">  Caracterizar la tipología de las denuncias administrativas, </t>
    </r>
  </si>
  <si>
    <r>
      <rPr>
        <b/>
        <sz val="8"/>
        <color rgb="FF000000"/>
        <rFont val="Arial Narrow"/>
      </rPr>
      <t>LA02-ACT3-VI-DPU</t>
    </r>
    <r>
      <rPr>
        <sz val="8"/>
        <color rgb="FF000000"/>
        <rFont val="Arial Narrow"/>
      </rPr>
      <t xml:space="preserve">  Depuración de denuncias y peticiones por la naturaleza del asunto, </t>
    </r>
  </si>
  <si>
    <t xml:space="preserve">Publicitar el comportamiento de las denuncias para la formulación de acciones autónomas para la mejora de la prestación de servicios en materia de  Protección a Usuarios del Sector Transporte </t>
  </si>
  <si>
    <r>
      <rPr>
        <b/>
        <sz val="8"/>
        <color theme="1"/>
        <rFont val="Arial Narrow"/>
        <family val="2"/>
      </rPr>
      <t xml:space="preserve">LA02-VI-DPU </t>
    </r>
    <r>
      <rPr>
        <sz val="8"/>
        <color theme="1"/>
        <rFont val="Arial Narrow"/>
        <family val="2"/>
      </rPr>
      <t xml:space="preserve">
Identificación de causas o hechos para la implementación de acciones de inspección vigilancia y control </t>
    </r>
  </si>
  <si>
    <t>Sensibilizar y capacitar a los vigilados de la Delegatura para la Protección de Usuarios del Sector Transporte de acuerdo con los lineamientos en materia de equidad de género de la Superintendencia de Transporte y del Ministerio de Transporte.</t>
  </si>
  <si>
    <r>
      <rPr>
        <b/>
        <sz val="8"/>
        <color theme="1"/>
        <rFont val="Arial Narrow"/>
        <family val="2"/>
      </rPr>
      <t>LA05-VI-DPU</t>
    </r>
    <r>
      <rPr>
        <sz val="8"/>
        <color theme="1"/>
        <rFont val="Arial Narrow"/>
        <family val="2"/>
      </rPr>
      <t xml:space="preserve">  Apoyar en la implementación de la política de Género para los vigilados de la Delegatura para la Protección de Usuarios del Sector Transporte.</t>
    </r>
  </si>
  <si>
    <r>
      <rPr>
        <b/>
        <sz val="8"/>
        <color theme="1"/>
        <rFont val="Arial Narrow"/>
        <family val="2"/>
      </rPr>
      <t>LA05-ACT1-VI-DPU</t>
    </r>
    <r>
      <rPr>
        <strike/>
        <sz val="8"/>
        <color theme="1"/>
        <rFont val="Arial Narrow"/>
        <family val="2"/>
      </rPr>
      <t xml:space="preserve">
</t>
    </r>
    <r>
      <rPr>
        <sz val="8"/>
        <color theme="1"/>
        <rFont val="Arial Narrow"/>
        <family val="2"/>
      </rPr>
      <t xml:space="preserve">Realizar un diagnóstico sobre el nivel de implementación de  la Política de Género por parte de los vigilados de la Delegatura para la Protección de Usuarios del Sector Transporte. 
</t>
    </r>
  </si>
  <si>
    <r>
      <rPr>
        <b/>
        <sz val="8"/>
        <color theme="1"/>
        <rFont val="Arial Narrow"/>
        <family val="2"/>
      </rPr>
      <t xml:space="preserve">LA05-ACT2VI-DPU </t>
    </r>
    <r>
      <rPr>
        <sz val="8"/>
        <color theme="1"/>
        <rFont val="Arial Narrow"/>
        <family val="2"/>
      </rPr>
      <t xml:space="preserve">Crear el contenido del taller de "Género y   estereotipos en el transporte" de la Delegatura para la Protección de Usuarios del Sector Transporte de acuerdo con los lineamientos de la Oficina Asesora de Planeación.
</t>
    </r>
  </si>
  <si>
    <r>
      <rPr>
        <strike/>
        <sz val="8"/>
        <color theme="1"/>
        <rFont val="Arial Narrow"/>
        <family val="2"/>
      </rPr>
      <t xml:space="preserve">
</t>
    </r>
    <r>
      <rPr>
        <sz val="8"/>
        <color theme="1"/>
        <rFont val="Arial Narrow"/>
        <family val="2"/>
      </rPr>
      <t xml:space="preserve">
Presentación </t>
    </r>
  </si>
  <si>
    <r>
      <rPr>
        <b/>
        <sz val="8"/>
        <color theme="1"/>
        <rFont val="Arial Narrow"/>
        <family val="2"/>
      </rPr>
      <t>LA05-ACT3-VI-DPU</t>
    </r>
    <r>
      <rPr>
        <sz val="8"/>
        <color theme="1"/>
        <rFont val="Arial Narrow"/>
        <family val="2"/>
      </rPr>
      <t xml:space="preserve">  Diseño de  una herramienta de apoyo y consulta sobre temas de género y estereotipos de acuerdo con los lineamientos de la Oficina Asesora de Planeación</t>
    </r>
  </si>
  <si>
    <r>
      <rPr>
        <b/>
        <sz val="8"/>
        <color theme="1"/>
        <rFont val="Arial Narrow"/>
        <family val="2"/>
      </rPr>
      <t xml:space="preserve">LA05-ACT4-VI-DPU </t>
    </r>
    <r>
      <rPr>
        <sz val="8"/>
        <color theme="1"/>
        <rFont val="Arial Narrow"/>
        <family val="2"/>
      </rPr>
      <t>Diseñar campaña de sensibilización para redes sociales en asuntos de género y estereotipos de acuerdo con los lineamientos de la  Oficina Asesora de Planeación</t>
    </r>
  </si>
  <si>
    <r>
      <rPr>
        <b/>
        <sz val="8"/>
        <color theme="1"/>
        <rFont val="Arial Narrow"/>
        <family val="2"/>
      </rPr>
      <t>LA05-ACT5-VI-DPU</t>
    </r>
    <r>
      <rPr>
        <sz val="8"/>
        <color theme="1"/>
        <rFont val="Arial Narrow"/>
        <family val="2"/>
      </rPr>
      <t xml:space="preserve"> Formar a empresas </t>
    </r>
    <r>
      <rPr>
        <strike/>
        <sz val="8"/>
        <color theme="1"/>
        <rFont val="Arial Narrow"/>
        <family val="2"/>
      </rPr>
      <t>de todos los modo</t>
    </r>
    <r>
      <rPr>
        <sz val="8"/>
        <color theme="1"/>
        <rFont val="Arial Narrow"/>
        <family val="2"/>
      </rPr>
      <t>s del sector transporte en materia de género y estereotipos.</t>
    </r>
  </si>
  <si>
    <t>Dirección PPAU.
OAP (en la revisión de la estructuración del taller y/o material a socializar)</t>
  </si>
  <si>
    <t>Dirección PPAU.
OAP (lineamientos en el tema de género)</t>
  </si>
  <si>
    <t>Dirección PPAU.
OAP</t>
  </si>
  <si>
    <r>
      <t xml:space="preserve">Acciones en la implementación de la Política de Género </t>
    </r>
    <r>
      <rPr>
        <strike/>
        <sz val="8"/>
        <color theme="1"/>
        <rFont val="Arial Narrow"/>
        <family val="2"/>
      </rPr>
      <t xml:space="preserve"> </t>
    </r>
    <r>
      <rPr>
        <sz val="8"/>
        <color theme="1"/>
        <rFont val="Arial Narrow"/>
        <family val="2"/>
      </rPr>
      <t xml:space="preserve"> para los vigilados de la Delegatura para la Protección de Usuarios del Sector Transporte.
</t>
    </r>
  </si>
  <si>
    <r>
      <rPr>
        <b/>
        <sz val="8"/>
        <color rgb="FF000000"/>
        <rFont val="Arial Narrow"/>
      </rPr>
      <t>LA01-ACT1-CO-DPU</t>
    </r>
    <r>
      <rPr>
        <sz val="8"/>
        <color rgb="FF000000"/>
        <rFont val="Arial Narrow"/>
      </rPr>
      <t xml:space="preserve">   Formular pliegos de cargos por posible infracción al cumplimiento normativo</t>
    </r>
  </si>
  <si>
    <r>
      <rPr>
        <b/>
        <sz val="8"/>
        <color rgb="FF000000"/>
        <rFont val="Arial Narrow"/>
      </rPr>
      <t xml:space="preserve">LA01-ACT2-CO-DPU </t>
    </r>
    <r>
      <rPr>
        <sz val="8"/>
        <color rgb="FF000000"/>
        <rFont val="Arial Narrow"/>
      </rPr>
      <t>Expedir actos administrativos de pruebas y trámite dentro de los procedimientos,</t>
    </r>
  </si>
  <si>
    <r>
      <rPr>
        <b/>
        <sz val="8"/>
        <color rgb="FF000000"/>
        <rFont val="Arial Narrow"/>
      </rPr>
      <t>LA01-ACT3-CO-DPU</t>
    </r>
    <r>
      <rPr>
        <sz val="8"/>
        <color rgb="FF000000"/>
        <rFont val="Arial Narrow"/>
      </rPr>
      <t xml:space="preserve">  Emitir actos administrativos de decisión de fondo y de recursos administrativos</t>
    </r>
  </si>
  <si>
    <r>
      <rPr>
        <b/>
        <sz val="8"/>
        <color rgb="FF000000"/>
        <rFont val="Arial Narrow"/>
      </rPr>
      <t xml:space="preserve">LA01-ACT4-CO-DPU  </t>
    </r>
    <r>
      <rPr>
        <sz val="8"/>
        <color rgb="FF000000"/>
        <rFont val="Arial Narrow"/>
      </rPr>
      <t>Emitir medidas administrativas con órdenes preventivas y correctivas,</t>
    </r>
  </si>
  <si>
    <t xml:space="preserve">Matriz consolidada de evaluación de impacto y satisfacción. </t>
  </si>
  <si>
    <t xml:space="preserve"> Matriz consolidada de satisfacción</t>
  </si>
  <si>
    <r>
      <rPr>
        <strike/>
        <sz val="8"/>
        <color theme="1"/>
        <rFont val="Arial Narrow"/>
        <family val="2"/>
      </rPr>
      <t xml:space="preserve"> </t>
    </r>
    <r>
      <rPr>
        <sz val="8"/>
        <color theme="1"/>
        <rFont val="Arial Narrow"/>
        <family val="2"/>
      </rPr>
      <t xml:space="preserve">Gestión del conocimiento tácito
</t>
    </r>
    <r>
      <rPr>
        <strike/>
        <sz val="8"/>
        <color theme="1"/>
        <rFont val="Arial Narrow"/>
        <family val="2"/>
      </rPr>
      <t xml:space="preserve">
</t>
    </r>
  </si>
  <si>
    <t xml:space="preserve">  Promedio del porcentaje de  cumplimiento de los planes que conforman el plan Estratégico de Talento Humano</t>
  </si>
  <si>
    <t xml:space="preserve">( ACT 1*30%) + (ACT2 * 40%) + (ACT 3*30%) = 100% </t>
  </si>
  <si>
    <t>API = Conjunto de definiciones y protocolos que se utiliza para desarrollar e integrar el software de las aplicaciones
Pla Dtos = Elaborar el plan de trabajo para implementar la base de datos y las herramientas de intercambio. 10%
Gt. Dtos = Gestionar los datos que tienen un carácter multipropósito para la vigilancia, inspección y control. 30%
Inter Dtos = Lograr el intercambio de datos y proveer a las entidades del sector canales de presentación y consulta de la información multipropósito. 40%
Cptar = Capacitar a entidades del sector en el uso de los canales de presentación y consulta. 10%
Ana Seg Dtos = Realizar un análisis y seguimiento de la implementación de la base de datos y las herramientas de intercambio. 10%
( Pla Dtos * 0.10% + Gt. Dtos  * 0.30% + Inter Dtos * 0.40% + Cptar *0.10% + Ana Seg Dtos * 0.10% )</t>
  </si>
  <si>
    <t xml:space="preserve">Medir el porcentaje de uso y apropiación de las  herramientas tecnológicas </t>
  </si>
  <si>
    <t xml:space="preserve">Porcentaje de uso y apropiación de las  herramientas tecnológicas </t>
  </si>
  <si>
    <r>
      <rPr>
        <b/>
        <sz val="8"/>
        <color theme="1"/>
        <rFont val="Arial Narrow"/>
        <family val="2"/>
      </rPr>
      <t xml:space="preserve">LA01- ACT1-TIC </t>
    </r>
    <r>
      <rPr>
        <sz val="8"/>
        <color theme="1"/>
        <rFont val="Arial Narrow"/>
        <family val="2"/>
      </rPr>
      <t xml:space="preserve"> Elaborar un plan de socialización hacia los usuarios alineado al Plan de Uso y Apropiación  de la  Entidad. 30%</t>
    </r>
  </si>
  <si>
    <r>
      <rPr>
        <b/>
        <sz val="8"/>
        <color theme="1"/>
        <rFont val="Arial Narrow"/>
        <family val="2"/>
      </rPr>
      <t>LA01- ACT2-TIC</t>
    </r>
    <r>
      <rPr>
        <sz val="8"/>
        <color theme="1"/>
        <rFont val="Arial Narrow"/>
        <family val="2"/>
      </rPr>
      <t xml:space="preserve"> . Socializar en el uso de las herramientas y los datos tanto usuarios internos como externos. 40%</t>
    </r>
  </si>
  <si>
    <r>
      <rPr>
        <b/>
        <sz val="8"/>
        <color theme="1"/>
        <rFont val="Arial Narrow"/>
        <family val="2"/>
      </rPr>
      <t>LA01- ACT3-TIC</t>
    </r>
    <r>
      <rPr>
        <sz val="8"/>
        <color theme="1"/>
        <rFont val="Arial Narrow"/>
        <family val="2"/>
      </rPr>
      <t xml:space="preserve"> Realizar un análisis y seguimiento del uso y apropiación las herramientas tecnológicas . 30%</t>
    </r>
  </si>
  <si>
    <t xml:space="preserve">Informes de análisis y seguimiento de acuerdo al periodo reportado
</t>
  </si>
  <si>
    <r>
      <rPr>
        <strike/>
        <sz val="8"/>
        <color rgb="FFFF0000"/>
        <rFont val="Arial Narrow"/>
      </rPr>
      <t xml:space="preserve">
</t>
    </r>
    <r>
      <rPr>
        <sz val="8"/>
        <color rgb="FF000000"/>
        <rFont val="Arial Narrow"/>
      </rPr>
      <t xml:space="preserve">
01-04-2025</t>
    </r>
  </si>
  <si>
    <r>
      <rPr>
        <b/>
        <sz val="8"/>
        <color theme="1"/>
        <rFont val="Arial Narrow"/>
        <family val="2"/>
      </rPr>
      <t>LA02-ACT2-TIC</t>
    </r>
    <r>
      <rPr>
        <sz val="8"/>
        <color theme="1"/>
        <rFont val="Arial Narrow"/>
        <family val="2"/>
      </rPr>
      <t xml:space="preserve">
Gestionar los datos que tienen un carácter multipropósito para la vigilancia, inspección y control. 30%
</t>
    </r>
  </si>
  <si>
    <t>a. Conexiones con las fuentes de información
b. Tableros de control de información
c. Reportes automáticos</t>
  </si>
  <si>
    <r>
      <rPr>
        <b/>
        <sz val="8"/>
        <color theme="1"/>
        <rFont val="Arial Narrow"/>
        <family val="2"/>
      </rPr>
      <t xml:space="preserve">LA02-ACT3-TIC </t>
    </r>
    <r>
      <rPr>
        <sz val="8"/>
        <color theme="1"/>
        <rFont val="Arial Narrow"/>
        <family val="2"/>
      </rPr>
      <t xml:space="preserve">Lograr el intercambio de datos y proveer a las entidades del sector canales de presentación y consulta de la información multipropósito. 40%
</t>
    </r>
  </si>
  <si>
    <r>
      <rPr>
        <b/>
        <sz val="8"/>
        <color theme="1"/>
        <rFont val="Arial Narrow"/>
        <family val="2"/>
      </rPr>
      <t>LA02-ACT4-TIC</t>
    </r>
    <r>
      <rPr>
        <sz val="8"/>
        <color theme="1"/>
        <rFont val="Arial Narrow"/>
        <family val="2"/>
      </rPr>
      <t xml:space="preserve">
Capacitar a entidades del sector en el uso de los canales de presentación y consulta. 10%</t>
    </r>
  </si>
  <si>
    <r>
      <rPr>
        <b/>
        <sz val="8"/>
        <color theme="1"/>
        <rFont val="Arial Narrow"/>
        <family val="2"/>
      </rPr>
      <t xml:space="preserve">LA02-ACT5-TIC </t>
    </r>
    <r>
      <rPr>
        <sz val="8"/>
        <color theme="1"/>
        <rFont val="Arial Narrow"/>
        <family val="2"/>
      </rPr>
      <t>Realizar un análisis y seguimiento de la implementación de la base de datos y las herramientas de intercambio. 10%</t>
    </r>
  </si>
  <si>
    <r>
      <rPr>
        <b/>
        <sz val="8"/>
        <color theme="1"/>
        <rFont val="Arial Narrow"/>
        <family val="2"/>
      </rPr>
      <t xml:space="preserve">LA02- GRC </t>
    </r>
    <r>
      <rPr>
        <sz val="8"/>
        <color theme="1"/>
        <rFont val="Arial Narrow"/>
        <family val="2"/>
      </rPr>
      <t>Fortalecer la cultura de Participación Ciudadana en la Superintendencia de Transporte</t>
    </r>
  </si>
  <si>
    <r>
      <rPr>
        <b/>
        <sz val="8"/>
        <color theme="1"/>
        <rFont val="Arial Narrow"/>
        <family val="2"/>
      </rPr>
      <t xml:space="preserve">LA01-ACT2-GRC. </t>
    </r>
    <r>
      <rPr>
        <sz val="8"/>
        <color theme="1"/>
        <rFont val="Arial Narrow"/>
        <family val="2"/>
      </rPr>
      <t>Desarrollar mesas de trabajo con las dependencias que tengan PQRSD fuera de términos teniendo en cuenta el diagnostico 20%</t>
    </r>
  </si>
  <si>
    <r>
      <rPr>
        <b/>
        <sz val="8"/>
        <color theme="1"/>
        <rFont val="Arial Narrow"/>
        <family val="2"/>
      </rPr>
      <t>LA01-ACT4-GRC</t>
    </r>
    <r>
      <rPr>
        <sz val="8"/>
        <color theme="1"/>
        <rFont val="Arial Narrow"/>
        <family val="2"/>
      </rPr>
      <t xml:space="preserve">   Elaborar y publicar mensualmente  Informe de peticiones, quejas, reclamos y sugerencias - 10%</t>
    </r>
  </si>
  <si>
    <r>
      <rPr>
        <b/>
        <sz val="8"/>
        <color theme="1"/>
        <rFont val="Arial Narrow"/>
        <family val="2"/>
      </rPr>
      <t>LA03-ACT03-GJ</t>
    </r>
    <r>
      <rPr>
        <sz val="8"/>
        <color theme="1"/>
        <rFont val="Arial Narrow"/>
        <family val="2"/>
      </rPr>
      <t xml:space="preserve">  Hacer seguimiento a los requerimientos de entes de control y otras entidades.  (35%)</t>
    </r>
  </si>
  <si>
    <r>
      <rPr>
        <b/>
        <sz val="8"/>
        <color theme="1"/>
        <rFont val="Arial Narrow"/>
        <family val="2"/>
      </rPr>
      <t>LA04-ACT01-GJ</t>
    </r>
    <r>
      <rPr>
        <sz val="8"/>
        <color theme="1"/>
        <rFont val="Arial Narrow"/>
        <family val="2"/>
      </rPr>
      <t xml:space="preserve">  Proyectar actos administrativos relativos a sometimiento a control. (50%)</t>
    </r>
  </si>
  <si>
    <r>
      <rPr>
        <b/>
        <sz val="8"/>
        <color theme="1"/>
        <rFont val="Arial Narrow"/>
        <family val="2"/>
      </rPr>
      <t>LA02- GJ</t>
    </r>
    <r>
      <rPr>
        <sz val="8"/>
        <color theme="1"/>
        <rFont val="Arial Narrow"/>
        <family val="2"/>
      </rPr>
      <t xml:space="preserve">  Recuperar acreencias mayores a 180 días de mora.</t>
    </r>
  </si>
  <si>
    <t xml:space="preserve">Recuperar las acreencias mayores a 180 días de mora, notificadas al área a favor de Superintendencia de Transporte.  </t>
  </si>
  <si>
    <r>
      <rPr>
        <b/>
        <sz val="8"/>
        <color theme="1"/>
        <rFont val="Arial Narrow"/>
        <family val="2"/>
      </rPr>
      <t xml:space="preserve">LA05-GD  </t>
    </r>
    <r>
      <rPr>
        <sz val="8"/>
        <color theme="1"/>
        <rFont val="Arial Narrow"/>
        <family val="2"/>
      </rPr>
      <t>Gestionar las actividades encaminadas a dar conocer los actos administrativos expedidos por la entidad  dentro del término legal.</t>
    </r>
  </si>
  <si>
    <r>
      <rPr>
        <b/>
        <sz val="8"/>
        <color theme="1"/>
        <rFont val="Arial"/>
        <family val="2"/>
      </rPr>
      <t>LA05-ACT1-GD</t>
    </r>
    <r>
      <rPr>
        <sz val="8"/>
        <color theme="1"/>
        <rFont val="Arial"/>
        <family val="2"/>
      </rPr>
      <t xml:space="preserve">   Radicar y numerar los actos administrativos expedidos por las diferentes dependencias de la entidad en el periodo. (40%)    
</t>
    </r>
  </si>
  <si>
    <r>
      <rPr>
        <b/>
        <sz val="8"/>
        <color theme="1"/>
        <rFont val="Arial"/>
        <family val="2"/>
      </rPr>
      <t>LA05-ACT2-GD</t>
    </r>
    <r>
      <rPr>
        <sz val="8"/>
        <color theme="1"/>
        <rFont val="Arial"/>
        <family val="2"/>
      </rPr>
      <t xml:space="preserve">   Notificar, comunicar y/o publicar  los actos administrativos expedidos por las diferentes dependencias de la entidad susceptibles de estos trámites en el período.  (30%)</t>
    </r>
  </si>
  <si>
    <r>
      <rPr>
        <b/>
        <sz val="8"/>
        <color theme="1"/>
        <rFont val="Arial Narrow"/>
        <family val="2"/>
      </rPr>
      <t xml:space="preserve">LA05-AC3-GD </t>
    </r>
    <r>
      <rPr>
        <sz val="8"/>
        <color theme="1"/>
        <rFont val="Arial Narrow"/>
        <family val="2"/>
      </rPr>
      <t xml:space="preserve"> Revisión - verificación  sobre la viabilidad de la expedición de la constancia de ejecutoria y emisión de esta. (30%)</t>
    </r>
  </si>
  <si>
    <t>1. Construir el  Plan Anual de Adquisiciones</t>
  </si>
  <si>
    <t>2. Aprobar  del Plan Anual de Adquisiciones</t>
  </si>
  <si>
    <t>3.Seguimiento al cumplimiento de los términos dados en el  Plan Anual de Adquisiciones</t>
  </si>
  <si>
    <r>
      <rPr>
        <b/>
        <sz val="8"/>
        <color rgb="FF000000"/>
        <rFont val="Arial"/>
      </rPr>
      <t>LA05-ACT4-DE</t>
    </r>
    <r>
      <rPr>
        <sz val="8"/>
        <color rgb="FF000000"/>
        <rFont val="Arial"/>
      </rPr>
      <t xml:space="preserve">   Hacer seguimiento al Modelo Integrado de Planeación y Gestión  MIPG</t>
    </r>
    <r>
      <rPr>
        <strike/>
        <sz val="8"/>
        <color rgb="FFFF0000"/>
        <rFont val="Arial"/>
      </rPr>
      <t xml:space="preserve">
</t>
    </r>
  </si>
  <si>
    <r>
      <rPr>
        <b/>
        <sz val="8"/>
        <color rgb="FF000000"/>
        <rFont val="Arial"/>
      </rPr>
      <t>LA05-ACT3-DE</t>
    </r>
    <r>
      <rPr>
        <sz val="8"/>
        <color rgb="FF000000"/>
        <rFont val="Arial"/>
      </rPr>
      <t xml:space="preserve">   Hacer seguimiento y evaluación al PAI 2025</t>
    </r>
  </si>
  <si>
    <r>
      <rPr>
        <b/>
        <sz val="8"/>
        <color rgb="FF000000"/>
        <rFont val="Arial"/>
      </rPr>
      <t xml:space="preserve">LA05-ACT2-DE </t>
    </r>
    <r>
      <rPr>
        <sz val="8"/>
        <color rgb="FF000000"/>
        <rFont val="Arial"/>
      </rPr>
      <t>Realizar el ejercicio de planeación institucional 2026</t>
    </r>
    <r>
      <rPr>
        <strike/>
        <sz val="8"/>
        <color rgb="FFFF0000"/>
        <rFont val="Arial"/>
      </rPr>
      <t xml:space="preserve"> </t>
    </r>
  </si>
  <si>
    <r>
      <rPr>
        <b/>
        <sz val="8"/>
        <color theme="1"/>
        <rFont val="Arial"/>
        <family val="2"/>
      </rPr>
      <t xml:space="preserve">LA05-ACT1- DE </t>
    </r>
    <r>
      <rPr>
        <sz val="8"/>
        <color theme="1"/>
        <rFont val="Arial"/>
        <family val="2"/>
      </rPr>
      <t xml:space="preserve">  Formular  y desarrollar el plan de trabajo para actualizar el mapa  de riesgo </t>
    </r>
    <r>
      <rPr>
        <b/>
        <sz val="8"/>
        <color theme="1"/>
        <rFont val="Arial"/>
        <family val="2"/>
      </rPr>
      <t>institucional</t>
    </r>
    <r>
      <rPr>
        <sz val="8"/>
        <color theme="1"/>
        <rFont val="Arial"/>
        <family val="2"/>
      </rPr>
      <t xml:space="preserve"> , con inclusión de riesgos fiscales,
</t>
    </r>
  </si>
  <si>
    <t xml:space="preserve">Mapas de riesgos actualizados </t>
  </si>
  <si>
    <r>
      <rPr>
        <b/>
        <sz val="8"/>
        <color rgb="FF000000"/>
        <rFont val="Arial"/>
      </rPr>
      <t>LA04-ACT1-DE</t>
    </r>
    <r>
      <rPr>
        <sz val="8"/>
        <color rgb="FF000000"/>
        <rFont val="Arial"/>
      </rPr>
      <t xml:space="preserve">  Diagnosticar el lineamiento SARLAFT  </t>
    </r>
  </si>
  <si>
    <r>
      <rPr>
        <b/>
        <sz val="8"/>
        <color rgb="FF000000"/>
        <rFont val="Arial"/>
      </rPr>
      <t xml:space="preserve">LA04-ACT2-DE </t>
    </r>
    <r>
      <rPr>
        <sz val="8"/>
        <color rgb="FF000000"/>
        <rFont val="Arial"/>
      </rPr>
      <t xml:space="preserve"> Actualizar la política de Administración de Riesgos de la Superintendencia de Transporte en su capítulo SARLAFT</t>
    </r>
    <r>
      <rPr>
        <strike/>
        <sz val="8"/>
        <color rgb="FFFF0000"/>
        <rFont val="Arial"/>
      </rPr>
      <t xml:space="preserve"> </t>
    </r>
  </si>
  <si>
    <r>
      <rPr>
        <b/>
        <sz val="8"/>
        <color rgb="FF000000"/>
        <rFont val="Arial"/>
      </rPr>
      <t xml:space="preserve">LA04-ACT3-DE </t>
    </r>
    <r>
      <rPr>
        <sz val="8"/>
        <color rgb="FF000000"/>
        <rFont val="Arial"/>
      </rPr>
      <t xml:space="preserve">  Actualizar y ejecutar el  plan de trabajo de SARLAFT  </t>
    </r>
  </si>
  <si>
    <r>
      <rPr>
        <strike/>
        <sz val="8"/>
        <color theme="1"/>
        <rFont val="Arial"/>
        <family val="2"/>
      </rPr>
      <t xml:space="preserve">
</t>
    </r>
    <r>
      <rPr>
        <sz val="8"/>
        <color theme="1"/>
        <rFont val="Arial"/>
        <family val="2"/>
      </rPr>
      <t>28-02-2025</t>
    </r>
  </si>
  <si>
    <r>
      <rPr>
        <strike/>
        <sz val="8"/>
        <color theme="1"/>
        <rFont val="Arial"/>
        <family val="2"/>
      </rPr>
      <t xml:space="preserve">
</t>
    </r>
    <r>
      <rPr>
        <sz val="8"/>
        <color theme="1"/>
        <rFont val="Arial"/>
        <family val="2"/>
      </rPr>
      <t>03-06-2025</t>
    </r>
  </si>
  <si>
    <r>
      <rPr>
        <strike/>
        <sz val="8"/>
        <color theme="1"/>
        <rFont val="Arial"/>
        <family val="2"/>
      </rPr>
      <t xml:space="preserve">
</t>
    </r>
    <r>
      <rPr>
        <sz val="8"/>
        <color theme="1"/>
        <rFont val="Arial"/>
        <family val="2"/>
      </rPr>
      <t xml:space="preserve">
30-06-2025</t>
    </r>
  </si>
  <si>
    <r>
      <rPr>
        <b/>
        <sz val="8"/>
        <color theme="1"/>
        <rFont val="Arial"/>
        <family val="2"/>
      </rPr>
      <t>LA03-ACT1-DE</t>
    </r>
    <r>
      <rPr>
        <sz val="8"/>
        <color theme="1"/>
        <rFont val="Arial"/>
        <family val="2"/>
      </rPr>
      <t xml:space="preserve"> Construir y publicar el programa de Transparencia y Ética Pública  y </t>
    </r>
    <r>
      <rPr>
        <b/>
        <sz val="8"/>
        <color theme="1"/>
        <rFont val="Arial"/>
        <family val="2"/>
      </rPr>
      <t>el Plan de Participación Ciudadana</t>
    </r>
    <r>
      <rPr>
        <b/>
        <strike/>
        <sz val="8"/>
        <color theme="1"/>
        <rFont val="Arial"/>
        <family val="2"/>
      </rPr>
      <t xml:space="preserve"> </t>
    </r>
    <r>
      <rPr>
        <strike/>
        <sz val="8"/>
        <color theme="1"/>
        <rFont val="Arial"/>
        <family val="2"/>
      </rPr>
      <t xml:space="preserve">
</t>
    </r>
  </si>
  <si>
    <t xml:space="preserve"> Programa de Transparencia y Ética Pública  y Plan de Participación Ciudadana  construido, publicado </t>
  </si>
  <si>
    <r>
      <rPr>
        <b/>
        <sz val="8"/>
        <color theme="1"/>
        <rFont val="Arial"/>
        <family val="2"/>
      </rPr>
      <t>LA03-ACT2-DE</t>
    </r>
    <r>
      <rPr>
        <sz val="8"/>
        <color theme="1"/>
        <rFont val="Arial"/>
        <family val="2"/>
      </rPr>
      <t xml:space="preserve"> Efectuar el monitoreo al cumplimento de las actividades proyectas en el programa de Transparencia y Ética Pública y</t>
    </r>
    <r>
      <rPr>
        <b/>
        <sz val="8"/>
        <color theme="1"/>
        <rFont val="Arial"/>
        <family val="2"/>
      </rPr>
      <t xml:space="preserve"> el Plan de Participación Ciudadana</t>
    </r>
  </si>
  <si>
    <r>
      <rPr>
        <b/>
        <sz val="8"/>
        <color theme="1"/>
        <rFont val="Arial"/>
        <family val="2"/>
      </rPr>
      <t>LA03-ACT3-DE</t>
    </r>
    <r>
      <rPr>
        <sz val="8"/>
        <color theme="1"/>
        <rFont val="Arial"/>
        <family val="2"/>
      </rPr>
      <t xml:space="preserve"> Implementar herramienta de monitoreo al programa  de Transparencia</t>
    </r>
    <r>
      <rPr>
        <b/>
        <sz val="8"/>
        <color theme="1"/>
        <rFont val="Arial"/>
        <family val="2"/>
      </rPr>
      <t xml:space="preserve"> y el Plan de Participación Ciudadan</t>
    </r>
    <r>
      <rPr>
        <sz val="8"/>
        <color theme="1"/>
        <rFont val="Arial"/>
        <family val="2"/>
      </rPr>
      <t>a</t>
    </r>
  </si>
  <si>
    <r>
      <rPr>
        <b/>
        <sz val="8"/>
        <color rgb="FF000000"/>
        <rFont val="Arial"/>
      </rPr>
      <t xml:space="preserve">LA01-ACT2-DE </t>
    </r>
    <r>
      <rPr>
        <sz val="8"/>
        <color rgb="FF000000"/>
        <rFont val="Arial"/>
      </rPr>
      <t xml:space="preserve">  Elaborar plan de trabajo para la articulación del sistema de planeación y Gestión Institucional </t>
    </r>
  </si>
  <si>
    <r>
      <rPr>
        <b/>
        <sz val="8"/>
        <color rgb="FF000000"/>
        <rFont val="Arial"/>
      </rPr>
      <t>LA01-ACT1-DE</t>
    </r>
    <r>
      <rPr>
        <sz val="8"/>
        <color rgb="FF000000"/>
        <rFont val="Arial"/>
      </rPr>
      <t xml:space="preserve"> Realizar un diagnóstico sobre la articulación de los sistemas que compondrían el sistema de planeación y gestión institucional </t>
    </r>
    <r>
      <rPr>
        <strike/>
        <sz val="8"/>
        <color rgb="FFFF0000"/>
        <rFont val="Arial"/>
      </rPr>
      <t xml:space="preserve"> </t>
    </r>
  </si>
  <si>
    <r>
      <rPr>
        <b/>
        <sz val="8"/>
        <color rgb="FF000000"/>
        <rFont val="Arial"/>
      </rPr>
      <t>LA01-ACT3-DE</t>
    </r>
    <r>
      <rPr>
        <sz val="8"/>
        <color rgb="FF000000"/>
        <rFont val="Arial"/>
      </rPr>
      <t xml:space="preserve"> </t>
    </r>
    <r>
      <rPr>
        <sz val="8"/>
        <color rgb="FF0E2841"/>
        <rFont val="Arial"/>
      </rPr>
      <t xml:space="preserve"> Realizar Seguimiento y medición de las actividades del Plan de Trabajo construido</t>
    </r>
    <r>
      <rPr>
        <strike/>
        <sz val="8"/>
        <color rgb="FFFF0000"/>
        <rFont val="Arial"/>
      </rPr>
      <t xml:space="preserve"> </t>
    </r>
  </si>
  <si>
    <r>
      <rPr>
        <b/>
        <sz val="8"/>
        <color rgb="FF000000"/>
        <rFont val="Arial"/>
      </rPr>
      <t xml:space="preserve">LA02-ACT1-DE </t>
    </r>
    <r>
      <rPr>
        <sz val="8"/>
        <color rgb="FF000000"/>
        <rFont val="Arial"/>
      </rPr>
      <t xml:space="preserve"> Análisis del contexto y  elaboración del diagnóstico estadístico</t>
    </r>
  </si>
  <si>
    <r>
      <rPr>
        <b/>
        <sz val="8"/>
        <color rgb="FF000000"/>
        <rFont val="Arial"/>
      </rPr>
      <t xml:space="preserve">LA02-ACT2-DE  </t>
    </r>
    <r>
      <rPr>
        <sz val="8"/>
        <color rgb="FF000000"/>
        <rFont val="Arial"/>
      </rPr>
      <t>Diseñar  documento  política estadística institucional de la ST" .</t>
    </r>
  </si>
  <si>
    <r>
      <rPr>
        <b/>
        <sz val="8"/>
        <color rgb="FF000000"/>
        <rFont val="Arial"/>
      </rPr>
      <t>LA02-ACT3-DE</t>
    </r>
    <r>
      <rPr>
        <sz val="8"/>
        <color rgb="FF000000"/>
        <rFont val="Arial"/>
      </rPr>
      <t xml:space="preserve">  Elaborar el plan de trabajo para la implementación de la planeación estadística  de la Superintendencia de Transporte  </t>
    </r>
  </si>
  <si>
    <r>
      <rPr>
        <b/>
        <sz val="8"/>
        <color rgb="FF000000"/>
        <rFont val="Arial"/>
      </rPr>
      <t>LA02-ACT4-DE</t>
    </r>
    <r>
      <rPr>
        <sz val="8"/>
        <color rgb="FF000000"/>
        <rFont val="Arial"/>
      </rPr>
      <t xml:space="preserve">  Ejecutar el Plan de trabajo Estadístico Institucional de la Superintendencia de Transporte - Fase  1</t>
    </r>
  </si>
  <si>
    <r>
      <rPr>
        <b/>
        <sz val="8"/>
        <color theme="1"/>
        <rFont val="Arial"/>
        <family val="2"/>
      </rPr>
      <t xml:space="preserve">LA02ACT3-GD    </t>
    </r>
    <r>
      <rPr>
        <sz val="8"/>
        <color theme="1"/>
        <rFont val="Arial"/>
        <family val="2"/>
      </rPr>
      <t xml:space="preserve">
Construir documentos precontractuales técnicos de los servicios planteados en l ficha para su cumplimiento</t>
    </r>
  </si>
  <si>
    <r>
      <rPr>
        <b/>
        <sz val="8"/>
        <color theme="1"/>
        <rFont val="Arial"/>
        <family val="2"/>
      </rPr>
      <t>L02-ACT1-GD</t>
    </r>
    <r>
      <rPr>
        <strike/>
        <sz val="8"/>
        <color theme="1"/>
        <rFont val="Arial"/>
        <family val="2"/>
      </rPr>
      <t xml:space="preserve"> </t>
    </r>
    <r>
      <rPr>
        <sz val="8"/>
        <color theme="1"/>
        <rFont val="Arial"/>
        <family val="2"/>
      </rPr>
      <t xml:space="preserve"> Verificar el alcance del proyecto de la disposición final del archivo central. </t>
    </r>
  </si>
  <si>
    <r>
      <t xml:space="preserve">
</t>
    </r>
    <r>
      <rPr>
        <sz val="8"/>
        <color theme="1"/>
        <rFont val="Arial"/>
        <family val="2"/>
      </rPr>
      <t xml:space="preserve">  1-04-2025</t>
    </r>
  </si>
  <si>
    <r>
      <rPr>
        <strike/>
        <sz val="8"/>
        <color theme="1"/>
        <rFont val="Arial"/>
        <family val="2"/>
      </rPr>
      <t xml:space="preserve">
</t>
    </r>
    <r>
      <rPr>
        <sz val="8"/>
        <color theme="1"/>
        <rFont val="Arial"/>
        <family val="2"/>
      </rPr>
      <t xml:space="preserve">
  31-07-2025</t>
    </r>
  </si>
  <si>
    <r>
      <rPr>
        <strike/>
        <sz val="8"/>
        <color theme="1"/>
        <rFont val="Arial"/>
        <family val="2"/>
      </rPr>
      <t xml:space="preserve">
</t>
    </r>
    <r>
      <rPr>
        <sz val="8"/>
        <color theme="1"/>
        <rFont val="Arial"/>
        <family val="2"/>
      </rPr>
      <t xml:space="preserve">
1-07-2025</t>
    </r>
  </si>
  <si>
    <r>
      <rPr>
        <strike/>
        <sz val="8"/>
        <color theme="1"/>
        <rFont val="Arial"/>
        <family val="2"/>
      </rPr>
      <t xml:space="preserve">
</t>
    </r>
    <r>
      <rPr>
        <sz val="8"/>
        <color theme="1"/>
        <rFont val="Arial"/>
        <family val="2"/>
      </rPr>
      <t xml:space="preserve">
31-10-2025</t>
    </r>
  </si>
  <si>
    <r>
      <t xml:space="preserve">
</t>
    </r>
    <r>
      <rPr>
        <sz val="8"/>
        <color theme="1"/>
        <rFont val="Arial"/>
        <family val="2"/>
      </rPr>
      <t>1-11-2025</t>
    </r>
  </si>
  <si>
    <r>
      <rPr>
        <strike/>
        <sz val="8"/>
        <color theme="1"/>
        <rFont val="Arial"/>
        <family val="2"/>
      </rPr>
      <t xml:space="preserve">
</t>
    </r>
    <r>
      <rPr>
        <sz val="8"/>
        <color theme="1"/>
        <rFont val="Arial"/>
        <family val="2"/>
      </rPr>
      <t>31-07-2025</t>
    </r>
  </si>
  <si>
    <t>FECHA DE APROBACIÓN POR PARTE DEL COMITÉ INSTITUCIONAL DE GESTIÓN Y DESEMPEÑO CIGD:</t>
  </si>
  <si>
    <t xml:space="preserve">VERSIÓN </t>
  </si>
  <si>
    <t>PROCESO DIRECCIONAMIENTO ESTRATÉGICO - PLAN DE ACCIÓN INSTITUCIONAL SUPERINTENDENCIA DE TRANSPORTE</t>
  </si>
  <si>
    <t>VIGENCIA: 2025</t>
  </si>
  <si>
    <t>02 DE MAYO 2025</t>
  </si>
  <si>
    <t>Realizar la medición del avance de la línea de auditoria de proyectos de tecnología</t>
  </si>
  <si>
    <t>Repositorio de información de la OCI</t>
  </si>
  <si>
    <t>Realizar la medición del cumplimiento de los procedimientos del proceso de inspección</t>
  </si>
  <si>
    <t>Normatividad de función publica para línea base. Base de datos de solicitudes gestión administrativa</t>
  </si>
  <si>
    <t>Base de solicitudes de tiquetes que se encuentra en el área administrativa</t>
  </si>
  <si>
    <t>Base de datos de encuestas realizadas sobre nivel de satisfacción.</t>
  </si>
  <si>
    <t>Dependencias de la Supertransporte</t>
  </si>
  <si>
    <t>Procesos y/o Dependencias de la Supertransporte</t>
  </si>
  <si>
    <t>(Actos Rad# *0.40) + (NoCoPub * 0.30) + (ReVeConEju * 0.30)</t>
  </si>
  <si>
    <t>Proceso de Vigilancia, Inspección y Control</t>
  </si>
  <si>
    <t xml:space="preserve">
30-08-2025</t>
  </si>
  <si>
    <t>PLAN ACCION INSTITUCIONAL PAI - 2025</t>
  </si>
  <si>
    <r>
      <rPr>
        <b/>
        <sz val="8"/>
        <rFont val="Arial Narrow"/>
        <family val="2"/>
      </rPr>
      <t>LA02-ACT3-V-DCI.</t>
    </r>
    <r>
      <rPr>
        <sz val="8"/>
        <rFont val="Arial Narrow"/>
        <family val="2"/>
      </rPr>
      <t xml:space="preserve"> Analizar y cuantificar el índice de servicio para los sujetos vigilados de la Delegatura de Concesiones e Infraestructura DCI con base en la información monitorea en los tableros de control. (20%)</t>
    </r>
  </si>
  <si>
    <r>
      <rPr>
        <b/>
        <sz val="8"/>
        <rFont val="Arial Narrow"/>
        <family val="2"/>
      </rPr>
      <t xml:space="preserve">LA03-ACT1-V-DCI </t>
    </r>
    <r>
      <rPr>
        <sz val="8"/>
        <rFont val="Arial Narrow"/>
        <family val="2"/>
      </rPr>
      <t>Realizar actividades de autogestión de los programas especiales PESCRI, PECSO, PAFYCI, IP/REV y PESV  (50%)</t>
    </r>
  </si>
  <si>
    <r>
      <rPr>
        <b/>
        <sz val="8"/>
        <rFont val="Arial Narrow"/>
        <family val="2"/>
      </rPr>
      <t>LA03-ACT2-V-DCI</t>
    </r>
    <r>
      <rPr>
        <sz val="8"/>
        <rFont val="Arial Narrow"/>
        <family val="2"/>
      </rPr>
      <t>. Realizar actividades de autogestión de los programas especiales CONECTAR-TTE  terminales de transporte y CONECTAR-TE (30%)</t>
    </r>
  </si>
  <si>
    <r>
      <rPr>
        <b/>
        <sz val="8"/>
        <rFont val="Arial Narrow"/>
        <family val="2"/>
      </rPr>
      <t>LA01-ACT1-I-DCI.</t>
    </r>
    <r>
      <rPr>
        <sz val="8"/>
        <rFont val="Arial Narrow"/>
        <family val="2"/>
      </rPr>
      <t xml:space="preserve"> Realizar inspecciones de carácter objetivo (Condiciones técnicas y operativas de la prestación de servicio) a los vigilados de la Delegatura de Concesiones e Infraestructura 45%</t>
    </r>
  </si>
  <si>
    <r>
      <rPr>
        <b/>
        <sz val="8"/>
        <rFont val="Arial Narrow"/>
        <family val="2"/>
      </rPr>
      <t>LA01-ACT2-I-DCI.</t>
    </r>
    <r>
      <rPr>
        <sz val="8"/>
        <rFont val="Arial Narrow"/>
        <family val="2"/>
      </rPr>
      <t xml:space="preserve"> Realizar inspecciones de carácter subjetivo a los Vigilados de la Delegatura de Concesiones e Infraestructura 45% </t>
    </r>
  </si>
  <si>
    <r>
      <rPr>
        <b/>
        <sz val="8"/>
        <rFont val="Arial Narrow"/>
        <family val="2"/>
      </rPr>
      <t xml:space="preserve">LA01-ACT3-I-DCI </t>
    </r>
    <r>
      <rPr>
        <sz val="8"/>
        <rFont val="Arial Narrow"/>
        <family val="2"/>
      </rPr>
      <t xml:space="preserve"> .Desarrollar mesas de trabajo con los vigilados de la Delegatura de Concesiones e Infraestructura 10%</t>
    </r>
  </si>
  <si>
    <r>
      <rPr>
        <b/>
        <sz val="8"/>
        <rFont val="Arial Narrow"/>
        <family val="2"/>
      </rPr>
      <t xml:space="preserve">LA01-ACT1-C-DCI </t>
    </r>
    <r>
      <rPr>
        <sz val="8"/>
        <rFont val="Arial Narrow"/>
        <family val="2"/>
      </rPr>
      <t xml:space="preserve"> Proyectar los informes que justifican la no apertura de investigación 40%</t>
    </r>
  </si>
  <si>
    <r>
      <rPr>
        <b/>
        <sz val="8"/>
        <rFont val="Arial Narrow"/>
        <family val="2"/>
      </rPr>
      <t xml:space="preserve">LA01-ACT2-C-DCI </t>
    </r>
    <r>
      <rPr>
        <sz val="8"/>
        <rFont val="Arial Narrow"/>
        <family val="2"/>
      </rPr>
      <t xml:space="preserve"> . Proyectar los actos administrativos de apertura dentro de la etapa procesal correspondiente 40%</t>
    </r>
  </si>
  <si>
    <r>
      <rPr>
        <b/>
        <sz val="8"/>
        <rFont val="Arial Narrow"/>
        <family val="2"/>
      </rPr>
      <t xml:space="preserve">LA01-ACT3-C-DCI  </t>
    </r>
    <r>
      <rPr>
        <sz val="8"/>
        <rFont val="Arial Narrow"/>
        <family val="2"/>
      </rPr>
      <t xml:space="preserve">  Requerir la ampliación de información del</t>
    </r>
    <r>
      <rPr>
        <b/>
        <sz val="8"/>
        <rFont val="Arial Narrow"/>
        <family val="2"/>
      </rPr>
      <t xml:space="preserve"> </t>
    </r>
    <r>
      <rPr>
        <sz val="8"/>
        <rFont val="Arial Narrow"/>
        <family val="2"/>
      </rPr>
      <t xml:space="preserve">insumo allegado 20% </t>
    </r>
  </si>
  <si>
    <r>
      <rPr>
        <b/>
        <sz val="8"/>
        <color theme="1"/>
        <rFont val="Arial Narrow"/>
        <family val="2"/>
      </rPr>
      <t>LA02-ACT1-C-DCI</t>
    </r>
    <r>
      <rPr>
        <sz val="8"/>
        <color theme="1"/>
        <rFont val="Arial Narrow"/>
        <family val="2"/>
      </rPr>
      <t xml:space="preserve"> Proyectar los actos administrativos del periodo probatorio dentro de la etapa procesal correspondiente.  30%</t>
    </r>
  </si>
  <si>
    <r>
      <rPr>
        <b/>
        <sz val="8"/>
        <color theme="1"/>
        <rFont val="Arial Narrow"/>
        <family val="2"/>
      </rPr>
      <t>LA02-ACT2-C-DCI.</t>
    </r>
    <r>
      <rPr>
        <sz val="8"/>
        <color theme="1"/>
        <rFont val="Arial Narrow"/>
        <family val="2"/>
      </rPr>
      <t xml:space="preserve">  Practicar las pruebas decretadas dentro de cada proceso administrativo 30%</t>
    </r>
  </si>
  <si>
    <r>
      <rPr>
        <b/>
        <sz val="8"/>
        <color theme="1"/>
        <rFont val="Arial Narrow"/>
        <family val="2"/>
      </rPr>
      <t>LA02-ACT3-C-DCI</t>
    </r>
    <r>
      <rPr>
        <sz val="8"/>
        <color theme="1"/>
        <rFont val="Arial Narrow"/>
        <family val="2"/>
      </rPr>
      <t>.Proyectar los actos administrativos de fallo y recursos dentro de la etapa procesal correspondiente. 30%</t>
    </r>
  </si>
  <si>
    <r>
      <rPr>
        <b/>
        <sz val="8"/>
        <color theme="1"/>
        <rFont val="Arial Narrow"/>
        <family val="2"/>
      </rPr>
      <t>LA02-ACT4-C-DCI</t>
    </r>
    <r>
      <rPr>
        <sz val="8"/>
        <color theme="1"/>
        <rFont val="Arial Narrow"/>
        <family val="2"/>
      </rPr>
      <t>.Gestionar el cumplimiento de las órdenes y medidas administrativas impartidas a los vigilados 10%</t>
    </r>
  </si>
  <si>
    <r>
      <rPr>
        <b/>
        <sz val="8"/>
        <color rgb="FF000000"/>
        <rFont val="Arial Narrow"/>
        <family val="2"/>
      </rPr>
      <t>LA01-ACT5-I-DPU</t>
    </r>
    <r>
      <rPr>
        <sz val="8"/>
        <color rgb="FF000000"/>
        <rFont val="Arial Narrow"/>
      </rPr>
      <t xml:space="preserve">  Analizar información obtenida o recaudada en función de inspección, por visitas y requerimientos. 15% </t>
    </r>
  </si>
  <si>
    <r>
      <rPr>
        <b/>
        <sz val="8"/>
        <color theme="1"/>
        <rFont val="Arial Narrow"/>
        <family val="2"/>
      </rPr>
      <t xml:space="preserve">LA02-ACT1-IN-DPU  </t>
    </r>
    <r>
      <rPr>
        <sz val="8"/>
        <color theme="1"/>
        <rFont val="Arial Narrow"/>
        <family val="2"/>
      </rPr>
      <t xml:space="preserve">Diseñar plan de trabajo con el objetivo de formular las averiguaciones preliminares en materia de protección a usuarios </t>
    </r>
  </si>
  <si>
    <r>
      <rPr>
        <b/>
        <sz val="8"/>
        <color theme="1"/>
        <rFont val="Arial Narrow"/>
        <family val="2"/>
      </rPr>
      <t xml:space="preserve">LA02-ACT2-IN-DPU </t>
    </r>
    <r>
      <rPr>
        <sz val="8"/>
        <color theme="1"/>
        <rFont val="Arial Narrow"/>
        <family val="2"/>
      </rPr>
      <t xml:space="preserve"> Seguimiento al plan de trabajo "Fallas en la prestación del servicio en materia de protección de usuarios" </t>
    </r>
  </si>
  <si>
    <r>
      <rPr>
        <b/>
        <sz val="8"/>
        <color theme="1"/>
        <rFont val="Arial Narrow"/>
        <family val="2"/>
      </rPr>
      <t xml:space="preserve">LA02-ACT3-IN-DPU </t>
    </r>
    <r>
      <rPr>
        <sz val="8"/>
        <color theme="1"/>
        <rFont val="Arial Narrow"/>
        <family val="2"/>
      </rPr>
      <t xml:space="preserve"> . Análisis de información obtenida o recaudada en función de inspección en materia de protección de usuarios, para verificar, fomentar la legalidad y fortalecer la capacidad institucional</t>
    </r>
  </si>
  <si>
    <r>
      <rPr>
        <b/>
        <sz val="8"/>
        <color theme="1"/>
        <rFont val="Arial Narrow"/>
        <family val="2"/>
      </rPr>
      <t xml:space="preserve">LA02-ACT4-IN-DPU </t>
    </r>
    <r>
      <rPr>
        <sz val="8"/>
        <color theme="1"/>
        <rFont val="Arial Narrow"/>
        <family val="2"/>
      </rPr>
      <t xml:space="preserve">  Mesas de trabajo para la verificación y establecimiento de mejores prácticas en las visitas de inspección, que fortalezca la capacidad institucional en la protección de los usuarios.</t>
    </r>
  </si>
  <si>
    <r>
      <rPr>
        <b/>
        <sz val="8"/>
        <color rgb="FF000000"/>
        <rFont val="Arial Narrow"/>
        <family val="2"/>
      </rPr>
      <t>LA01-ACT1-V-DPU</t>
    </r>
    <r>
      <rPr>
        <sz val="8"/>
        <color rgb="FF000000"/>
        <rFont val="Arial Narrow"/>
      </rPr>
      <t xml:space="preserve">  Analizar los informes de peticiones y denuncias trasladados por la Dirección de Investigaciones</t>
    </r>
  </si>
  <si>
    <r>
      <rPr>
        <b/>
        <sz val="8"/>
        <color rgb="FF000000"/>
        <rFont val="Arial Narrow"/>
        <family val="2"/>
      </rPr>
      <t xml:space="preserve">LA01-ACT2-V-DPU </t>
    </r>
    <r>
      <rPr>
        <sz val="8"/>
        <color rgb="FF000000"/>
        <rFont val="Arial Narrow"/>
      </rPr>
      <t>Solicitar el diseño e implementación de planes de acción o medidas correctivas, según el resultado del análisis de los informes trasladados por parte de la Dirección de Investigaciones.</t>
    </r>
  </si>
  <si>
    <r>
      <rPr>
        <b/>
        <sz val="8"/>
        <color rgb="FF000000"/>
        <rFont val="Arial Narrow"/>
      </rPr>
      <t xml:space="preserve">LA04-ACT2-VI-DPU </t>
    </r>
    <r>
      <rPr>
        <sz val="8"/>
        <color rgb="FF000000"/>
        <rFont val="Arial Narrow"/>
      </rPr>
      <t>Diseñar campaña de sensibilización de  la política.</t>
    </r>
  </si>
  <si>
    <r>
      <rPr>
        <b/>
        <sz val="8"/>
        <color rgb="FF000000"/>
        <rFont val="Arial Narrow"/>
        <family val="2"/>
      </rPr>
      <t>LA02-ACT2-GC</t>
    </r>
    <r>
      <rPr>
        <sz val="8"/>
        <color rgb="FF000000"/>
        <rFont val="Arial Narrow"/>
      </rPr>
      <t xml:space="preserve"> Implementar estrategia (campañas conjuntas con terminales, aeropuertos, puertos, gremios y entidades del estado)</t>
    </r>
  </si>
  <si>
    <r>
      <rPr>
        <b/>
        <sz val="8"/>
        <color rgb="FF000000"/>
        <rFont val="Arial Narrow"/>
        <family val="2"/>
      </rPr>
      <t xml:space="preserve">LA03-ACT1-GC </t>
    </r>
    <r>
      <rPr>
        <sz val="8"/>
        <color rgb="FF000000"/>
        <rFont val="Arial Narrow"/>
      </rPr>
      <t>Desarrollar  comunicados de prensa</t>
    </r>
  </si>
  <si>
    <t xml:space="preserve">LA03-ACT1-GC  Realizar columnas de opinión </t>
  </si>
  <si>
    <r>
      <rPr>
        <b/>
        <sz val="8"/>
        <color rgb="FF000000"/>
        <rFont val="Arial Narrow"/>
        <family val="2"/>
      </rPr>
      <t>LA03-ACT1-GC</t>
    </r>
    <r>
      <rPr>
        <sz val="8"/>
        <color rgb="FF000000"/>
        <rFont val="Arial Narrow"/>
      </rPr>
      <t xml:space="preserve"> Desarrollar campañas invitando a funcionarios y contratistas a reaccionar a los boletines semanales.</t>
    </r>
  </si>
  <si>
    <r>
      <rPr>
        <b/>
        <sz val="8"/>
        <color rgb="FF000000"/>
        <rFont val="Arial Narrow"/>
        <family val="2"/>
      </rPr>
      <t xml:space="preserve">LA01-ACT4-GF </t>
    </r>
    <r>
      <rPr>
        <sz val="8"/>
        <color rgb="FF000000"/>
        <rFont val="Arial Narrow"/>
      </rPr>
      <t>.Realizar gestiones de cobro persuasivo a las -obligaciones que sean superior a un salario mínimo  65%</t>
    </r>
  </si>
  <si>
    <r>
      <rPr>
        <b/>
        <sz val="8"/>
        <color rgb="FF000000"/>
        <rFont val="Arial Narrow"/>
        <family val="2"/>
      </rPr>
      <t xml:space="preserve">LA03-ACT3-GF . </t>
    </r>
    <r>
      <rPr>
        <sz val="8"/>
        <color rgb="FF000000"/>
        <rFont val="Arial Narrow"/>
      </rPr>
      <t>Impartir directrices a las dependencias de la Entidad para el cierre e inicio presupuestal de la vigencia - 10%</t>
    </r>
  </si>
  <si>
    <r>
      <rPr>
        <b/>
        <sz val="8"/>
        <color rgb="FF000000"/>
        <rFont val="Arial Narrow"/>
        <family val="2"/>
      </rPr>
      <t>LA02-ACT1-GF</t>
    </r>
    <r>
      <rPr>
        <sz val="8"/>
        <color rgb="FF000000"/>
        <rFont val="Arial Narrow"/>
      </rPr>
      <t xml:space="preserve"> Realizar las gestiones administrativas correspondientes para efectuar la orden de pago de las obligaciones contraídas por la Entidad, dentro de los 6 días hábiles siguientes al recibido de la documentación.</t>
    </r>
  </si>
  <si>
    <r>
      <rPr>
        <b/>
        <sz val="8"/>
        <color rgb="FF000000"/>
        <rFont val="Arial Narrow"/>
        <family val="2"/>
      </rPr>
      <t>LA03-ACT2-GF</t>
    </r>
    <r>
      <rPr>
        <sz val="8"/>
        <color rgb="FF000000"/>
        <rFont val="Arial Narrow"/>
      </rPr>
      <t xml:space="preserve"> Identificar las cuentas de cobro que se encuentren fuera del término de los seis días</t>
    </r>
  </si>
  <si>
    <r>
      <rPr>
        <b/>
        <sz val="8"/>
        <color rgb="FF000000"/>
        <rFont val="Arial Narrow"/>
        <family val="2"/>
      </rPr>
      <t>LA03-ACT3-GF</t>
    </r>
    <r>
      <rPr>
        <sz val="8"/>
        <color rgb="FF000000"/>
        <rFont val="Arial Narrow"/>
      </rPr>
      <t>. Remitir correo al contratista y/o supervisor notificando la no aprobación de la cuenta en SECOP II</t>
    </r>
  </si>
  <si>
    <r>
      <rPr>
        <b/>
        <sz val="8"/>
        <rFont val="Arial Narrow"/>
        <family val="2"/>
      </rPr>
      <t xml:space="preserve"> LA01-ACT3-GTH</t>
    </r>
    <r>
      <rPr>
        <sz val="8"/>
        <rFont val="Arial Narrow"/>
        <family val="2"/>
      </rPr>
      <t xml:space="preserve">   Llevar a cabo las capacitaciones y/o diplomados del Plan Institucional de Capacitación, de acuerdo con el cronograma definido entre las partes - 100%</t>
    </r>
  </si>
  <si>
    <r>
      <rPr>
        <b/>
        <sz val="8"/>
        <color theme="1"/>
        <rFont val="Arial Narrow"/>
        <family val="2"/>
      </rPr>
      <t xml:space="preserve">LA01-ACT04-GJ </t>
    </r>
    <r>
      <rPr>
        <sz val="8"/>
        <color theme="1"/>
        <rFont val="Arial Narrow"/>
      </rPr>
      <t xml:space="preserve"> Hacer seguimiento Diseñar una estrategia de defensa jurídica que permita verificar el  estado de los procesos y cumplimiento de los términos. (30%)</t>
    </r>
  </si>
  <si>
    <r>
      <rPr>
        <b/>
        <sz val="8"/>
        <color theme="1"/>
        <rFont val="Arial Narrow"/>
        <family val="2"/>
      </rPr>
      <t xml:space="preserve">LA04-ACT01-GJ  </t>
    </r>
    <r>
      <rPr>
        <sz val="8"/>
        <color theme="1"/>
        <rFont val="Arial Narrow"/>
      </rPr>
      <t>Clasificación y repartir los requerimientos de entes de control y otras entidades. (30%)</t>
    </r>
  </si>
  <si>
    <r>
      <rPr>
        <b/>
        <sz val="8"/>
        <color theme="1"/>
        <rFont val="Arial Narrow"/>
        <family val="2"/>
      </rPr>
      <t>LA01-ACT1-GRC</t>
    </r>
    <r>
      <rPr>
        <sz val="8"/>
        <color theme="1"/>
        <rFont val="Arial Narrow"/>
        <family val="2"/>
      </rPr>
      <t xml:space="preserve">  Reducir el 50% de los radicados de vigencias anteriores sin respuesta</t>
    </r>
  </si>
  <si>
    <r>
      <rPr>
        <b/>
        <sz val="8"/>
        <color theme="1"/>
        <rFont val="Arial Narrow"/>
        <family val="2"/>
      </rPr>
      <t xml:space="preserve">LA01-ACT3-GRC </t>
    </r>
    <r>
      <rPr>
        <sz val="8"/>
        <color theme="1"/>
        <rFont val="Arial Narrow"/>
        <family val="2"/>
      </rPr>
      <t xml:space="preserve">  Remitir memorando a las dependencias que tengan PQRSD fuera de término .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</si>
</sst>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0.0%"/>
    <numFmt numFmtId="165" formatCode="_-&quot;$&quot;\ * #,##0_-;\-&quot;$&quot;\ * #,##0_-;_-&quot;$&quot;\ * &quot;-&quot;??_-;_-@_-"/>
    <numFmt numFmtId="166" formatCode="dd\-mmm\-yyyy"/>
    <numFmt numFmtId="167" formatCode="_-[$$-240A]\ * #,##0_-;\-[$$-240A]\ * #,##0_-;_-[$$-240A]\ * &quot;-&quot;_-;_-@_-"/>
  </numFmts>
  <fonts count="86" x14ac:knownFonts="1">
    <font>
      <sz val="11"/>
      <color theme="1"/>
      <name val="Aptos Narrow"/>
      <family val="2"/>
      <scheme val="minor"/>
    </font>
    <font>
      <sz val="11"/>
      <color theme="1"/>
      <name val="Aptos Narrow"/>
      <family val="2"/>
      <scheme val="minor"/>
    </font>
    <font>
      <b/>
      <sz val="8"/>
      <color theme="0"/>
      <name val="Arial Narrow"/>
      <family val="2"/>
    </font>
    <font>
      <b/>
      <sz val="8"/>
      <name val="Arial Narrow"/>
      <family val="2"/>
    </font>
    <font>
      <sz val="8"/>
      <color theme="1"/>
      <name val="Aptos Narrow"/>
      <family val="2"/>
      <scheme val="minor"/>
    </font>
    <font>
      <sz val="9"/>
      <color indexed="81"/>
      <name val="Tahoma"/>
      <family val="2"/>
    </font>
    <font>
      <b/>
      <sz val="9"/>
      <color indexed="81"/>
      <name val="Tahoma"/>
      <family val="2"/>
    </font>
    <font>
      <sz val="8"/>
      <name val="Aptos Narrow"/>
      <family val="2"/>
      <scheme val="minor"/>
    </font>
    <font>
      <b/>
      <sz val="9"/>
      <name val="Arial Narrow"/>
      <family val="2"/>
    </font>
    <font>
      <b/>
      <sz val="9"/>
      <color theme="0"/>
      <name val="Arial Narrow"/>
      <family val="2"/>
    </font>
    <font>
      <sz val="8"/>
      <name val="Arial Narrow"/>
      <family val="2"/>
    </font>
    <font>
      <sz val="8"/>
      <color theme="1"/>
      <name val="Arial Narrow"/>
      <family val="2"/>
    </font>
    <font>
      <sz val="8"/>
      <color rgb="FF000000"/>
      <name val="Arial Narrow"/>
      <family val="2"/>
    </font>
    <font>
      <b/>
      <sz val="8"/>
      <color theme="1"/>
      <name val="Arial Narrow"/>
      <family val="2"/>
    </font>
    <font>
      <sz val="8"/>
      <color theme="0"/>
      <name val="Aptos Narrow"/>
      <family val="2"/>
      <scheme val="minor"/>
    </font>
    <font>
      <b/>
      <sz val="8"/>
      <color rgb="FF000000"/>
      <name val="Arial Narrow"/>
      <family val="2"/>
    </font>
    <font>
      <sz val="8"/>
      <name val="Aptos Narrow"/>
      <family val="2"/>
    </font>
    <font>
      <b/>
      <sz val="9"/>
      <color theme="0"/>
      <name val="Aptos Narrow"/>
      <family val="2"/>
      <scheme val="minor"/>
    </font>
    <font>
      <sz val="8"/>
      <color rgb="FF000000"/>
      <name val="Arial Narrow"/>
    </font>
    <font>
      <strike/>
      <sz val="8"/>
      <color rgb="FFFF0000"/>
      <name val="Arial Narrow"/>
    </font>
    <font>
      <sz val="8"/>
      <name val="Arial Narrow"/>
    </font>
    <font>
      <sz val="8"/>
      <color rgb="FFFF0000"/>
      <name val="Arial Narrow"/>
    </font>
    <font>
      <b/>
      <sz val="8"/>
      <color rgb="FF275317"/>
      <name val="Arial Narrow"/>
    </font>
    <font>
      <b/>
      <sz val="8"/>
      <color rgb="FF000000"/>
      <name val="Arial Narrow"/>
    </font>
    <font>
      <sz val="8"/>
      <color rgb="FFFF0000"/>
      <name val="Arial Narrow"/>
      <family val="2"/>
    </font>
    <font>
      <sz val="8"/>
      <color rgb="FF275317"/>
      <name val="Arial Narrow"/>
    </font>
    <font>
      <sz val="8"/>
      <color theme="9" tint="-0.499984740745262"/>
      <name val="Arial Narrow"/>
      <family val="2"/>
    </font>
    <font>
      <strike/>
      <sz val="8"/>
      <color rgb="FFFF0000"/>
      <name val="Arial Narrow"/>
      <family val="2"/>
    </font>
    <font>
      <strike/>
      <sz val="8"/>
      <color rgb="FF000000"/>
      <name val="Arial Narrow"/>
    </font>
    <font>
      <sz val="8"/>
      <color rgb="FF000000"/>
      <name val="Arial Narrow"/>
      <charset val="1"/>
    </font>
    <font>
      <sz val="8"/>
      <color theme="1"/>
      <name val="Arial Narrow"/>
    </font>
    <font>
      <b/>
      <sz val="8"/>
      <color theme="9" tint="-0.499984740745262"/>
      <name val="Arial Narrow"/>
      <family val="2"/>
    </font>
    <font>
      <sz val="8"/>
      <color rgb="FF3C7D22"/>
      <name val="Arial Narrow"/>
      <family val="2"/>
    </font>
    <font>
      <b/>
      <sz val="8"/>
      <color theme="1"/>
      <name val="Arial Narrow"/>
    </font>
    <font>
      <sz val="8"/>
      <color theme="1"/>
      <name val="Arial Narrow"/>
      <charset val="1"/>
    </font>
    <font>
      <b/>
      <sz val="12"/>
      <color theme="0"/>
      <name val="Arial Narrow"/>
      <family val="2"/>
    </font>
    <font>
      <sz val="12"/>
      <color theme="1"/>
      <name val="Arial Narrow"/>
      <family val="2"/>
    </font>
    <font>
      <b/>
      <sz val="11"/>
      <color rgb="FFFFFFFF"/>
      <name val="Arial Narrow"/>
      <family val="2"/>
    </font>
    <font>
      <b/>
      <sz val="12"/>
      <color theme="1"/>
      <name val="Arial Narrow"/>
      <family val="2"/>
    </font>
    <font>
      <sz val="8"/>
      <color theme="9" tint="-0.249977111117893"/>
      <name val="Arial Narrow"/>
    </font>
    <font>
      <sz val="12"/>
      <color theme="9" tint="-0.249977111117893"/>
      <name val="Arial Narrow"/>
      <family val="2"/>
    </font>
    <font>
      <sz val="12"/>
      <color rgb="FF000000"/>
      <name val="Arial Narrow"/>
    </font>
    <font>
      <sz val="9"/>
      <color theme="9" tint="-0.249977111117893"/>
      <name val="Arial Narrow"/>
    </font>
    <font>
      <b/>
      <sz val="8"/>
      <color theme="0"/>
      <name val="Arial"/>
    </font>
    <font>
      <sz val="8"/>
      <name val="Arial"/>
    </font>
    <font>
      <sz val="8"/>
      <color rgb="FF000000"/>
      <name val="Arial"/>
    </font>
    <font>
      <sz val="8"/>
      <color theme="1"/>
      <name val="Arial"/>
    </font>
    <font>
      <b/>
      <sz val="8"/>
      <color rgb="FF000000"/>
      <name val="Arial"/>
    </font>
    <font>
      <sz val="12"/>
      <name val="Arial"/>
    </font>
    <font>
      <sz val="8"/>
      <color theme="0"/>
      <name val="Arial"/>
    </font>
    <font>
      <sz val="8"/>
      <color rgb="FF275317"/>
      <name val="Arial"/>
    </font>
    <font>
      <strike/>
      <sz val="8"/>
      <color rgb="FFFF0000"/>
      <name val="Arial"/>
    </font>
    <font>
      <sz val="8"/>
      <color rgb="FF0E2841"/>
      <name val="Arial"/>
    </font>
    <font>
      <b/>
      <sz val="8"/>
      <color rgb="FF196B24"/>
      <name val="Arial"/>
    </font>
    <font>
      <b/>
      <sz val="8"/>
      <color rgb="FF275317"/>
      <name val="Arial"/>
    </font>
    <font>
      <sz val="8"/>
      <color theme="9" tint="-0.249977111117893"/>
      <name val="Arial"/>
    </font>
    <font>
      <sz val="9"/>
      <color theme="9" tint="-0.249977111117893"/>
      <name val="Arial"/>
    </font>
    <font>
      <sz val="12"/>
      <color theme="9" tint="-0.249977111117893"/>
      <name val="Arial"/>
    </font>
    <font>
      <sz val="12"/>
      <color theme="1"/>
      <name val="Arial"/>
    </font>
    <font>
      <sz val="12"/>
      <color rgb="FF000000"/>
      <name val="Arial"/>
    </font>
    <font>
      <b/>
      <strike/>
      <sz val="8"/>
      <color theme="1"/>
      <name val="Arial Narrow"/>
      <family val="2"/>
    </font>
    <font>
      <b/>
      <sz val="9"/>
      <color theme="1"/>
      <name val="Arial Narrow"/>
      <family val="2"/>
    </font>
    <font>
      <strike/>
      <sz val="8"/>
      <color theme="1"/>
      <name val="Arial Narrow"/>
      <family val="2"/>
    </font>
    <font>
      <sz val="10"/>
      <color theme="1"/>
      <name val="Arial Narrow"/>
      <family val="2"/>
    </font>
    <font>
      <sz val="11"/>
      <color theme="1"/>
      <name val="Arial Narrow"/>
      <family val="2"/>
    </font>
    <font>
      <sz val="8"/>
      <color theme="1"/>
      <name val="Arial"/>
      <family val="2"/>
    </font>
    <font>
      <b/>
      <sz val="8"/>
      <color theme="1"/>
      <name val="Arial"/>
      <family val="2"/>
    </font>
    <font>
      <strike/>
      <sz val="8"/>
      <color theme="1"/>
      <name val="Arial"/>
      <family val="2"/>
    </font>
    <font>
      <sz val="10"/>
      <color theme="1"/>
      <name val="Arial"/>
      <family val="2"/>
    </font>
    <font>
      <b/>
      <sz val="10"/>
      <color theme="1"/>
      <name val="Arial"/>
      <family val="2"/>
    </font>
    <font>
      <sz val="12"/>
      <color theme="1"/>
      <name val="Arial"/>
      <family val="2"/>
    </font>
    <font>
      <sz val="11"/>
      <color theme="1"/>
      <name val="Arial"/>
      <family val="2"/>
    </font>
    <font>
      <b/>
      <sz val="12"/>
      <color theme="1"/>
      <name val="Arial"/>
      <family val="2"/>
    </font>
    <font>
      <sz val="9"/>
      <color theme="1"/>
      <name val="Arial"/>
      <family val="2"/>
    </font>
    <font>
      <sz val="9"/>
      <color theme="1"/>
      <name val="Arial Narrow"/>
      <family val="2"/>
    </font>
    <font>
      <sz val="8"/>
      <name val="Arial"/>
      <family val="2"/>
    </font>
    <font>
      <sz val="8"/>
      <color rgb="FF000000"/>
      <name val="Arial"/>
      <family val="2"/>
    </font>
    <font>
      <b/>
      <strike/>
      <sz val="8"/>
      <color theme="1"/>
      <name val="Arial"/>
      <family val="2"/>
    </font>
    <font>
      <b/>
      <sz val="14"/>
      <name val="Aptos Narrow"/>
      <family val="2"/>
      <scheme val="minor"/>
    </font>
    <font>
      <sz val="10"/>
      <name val="Aptos Narrow"/>
      <family val="2"/>
      <scheme val="minor"/>
    </font>
    <font>
      <b/>
      <sz val="10"/>
      <name val="Aptos Narrow"/>
      <family val="2"/>
      <scheme val="minor"/>
    </font>
    <font>
      <b/>
      <sz val="11"/>
      <name val="Aptos Narrow"/>
      <family val="2"/>
      <scheme val="minor"/>
    </font>
    <font>
      <b/>
      <sz val="10"/>
      <color rgb="FFFF0000"/>
      <name val="Aptos Narrow"/>
      <family val="2"/>
      <scheme val="minor"/>
    </font>
    <font>
      <u/>
      <sz val="14"/>
      <name val="Aptos Narrow"/>
      <family val="2"/>
      <scheme val="minor"/>
    </font>
    <font>
      <u/>
      <sz val="8"/>
      <color theme="1"/>
      <name val="Aptos Narrow"/>
      <family val="2"/>
      <scheme val="minor"/>
    </font>
    <font>
      <b/>
      <sz val="14"/>
      <color theme="1"/>
      <name val="Aptos Narrow"/>
      <family val="2"/>
      <scheme val="minor"/>
    </font>
  </fonts>
  <fills count="26">
    <fill>
      <patternFill patternType="none"/>
    </fill>
    <fill>
      <patternFill patternType="gray125"/>
    </fill>
    <fill>
      <patternFill patternType="solid">
        <fgColor theme="9" tint="-0.249977111117893"/>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6"/>
        <bgColor indexed="64"/>
      </patternFill>
    </fill>
    <fill>
      <patternFill patternType="solid">
        <fgColor theme="1"/>
        <bgColor indexed="64"/>
      </patternFill>
    </fill>
    <fill>
      <patternFill patternType="solid">
        <fgColor rgb="FFFFFF00"/>
        <bgColor indexed="64"/>
      </patternFill>
    </fill>
    <fill>
      <patternFill patternType="solid">
        <fgColor rgb="FFFF9900"/>
        <bgColor indexed="64"/>
      </patternFill>
    </fill>
    <fill>
      <patternFill patternType="solid">
        <fgColor theme="3" tint="0.499984740745262"/>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0"/>
        <bgColor indexed="64"/>
      </patternFill>
    </fill>
    <fill>
      <patternFill patternType="solid">
        <fgColor rgb="FFFFFFFF"/>
        <bgColor rgb="FF000000"/>
      </patternFill>
    </fill>
    <fill>
      <patternFill patternType="solid">
        <fgColor rgb="FFFFC7CE"/>
        <bgColor rgb="FF000000"/>
      </patternFill>
    </fill>
    <fill>
      <patternFill patternType="solid">
        <fgColor theme="6" tint="-0.249977111117893"/>
        <bgColor indexed="64"/>
      </patternFill>
    </fill>
    <fill>
      <patternFill patternType="solid">
        <fgColor theme="3"/>
        <bgColor indexed="64"/>
      </patternFill>
    </fill>
    <fill>
      <patternFill patternType="solid">
        <fgColor theme="0"/>
        <bgColor rgb="FF000000"/>
      </patternFill>
    </fill>
    <fill>
      <patternFill patternType="solid">
        <fgColor theme="5" tint="0.79998168889431442"/>
        <bgColor indexed="64"/>
      </patternFill>
    </fill>
    <fill>
      <patternFill patternType="solid">
        <fgColor rgb="FFFFFF00"/>
        <bgColor rgb="FF000000"/>
      </patternFill>
    </fill>
    <fill>
      <patternFill patternType="solid">
        <fgColor theme="5"/>
        <bgColor indexed="64"/>
      </patternFill>
    </fill>
    <fill>
      <patternFill patternType="solid">
        <fgColor rgb="FFFF0000"/>
        <bgColor indexed="64"/>
      </patternFill>
    </fill>
    <fill>
      <patternFill patternType="solid">
        <fgColor rgb="FF3C7D22"/>
        <bgColor rgb="FF000000"/>
      </patternFill>
    </fill>
    <fill>
      <patternFill patternType="solid">
        <fgColor theme="2" tint="-9.9978637043366805E-2"/>
        <bgColor indexed="64"/>
      </patternFill>
    </fill>
    <fill>
      <patternFill patternType="solid">
        <fgColor theme="9" tint="0.79998168889431442"/>
        <bgColor indexed="64"/>
      </patternFill>
    </fill>
  </fills>
  <borders count="69">
    <border>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auto="1"/>
      </right>
      <top style="thin">
        <color rgb="FF000000"/>
      </top>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auto="1"/>
      </left>
      <right/>
      <top/>
      <bottom/>
      <diagonal/>
    </border>
    <border>
      <left style="thin">
        <color rgb="FF000000"/>
      </left>
      <right style="thin">
        <color rgb="FF000000"/>
      </right>
      <top/>
      <bottom/>
      <diagonal/>
    </border>
    <border>
      <left/>
      <right/>
      <top style="thin">
        <color auto="1"/>
      </top>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thin">
        <color auto="1"/>
      </left>
      <right/>
      <top/>
      <bottom style="medium">
        <color indexed="64"/>
      </bottom>
      <diagonal/>
    </border>
    <border>
      <left style="thin">
        <color rgb="FF000000"/>
      </left>
      <right/>
      <top style="thin">
        <color rgb="FF000000"/>
      </top>
      <bottom style="thin">
        <color rgb="FF000000"/>
      </bottom>
      <diagonal/>
    </border>
    <border>
      <left style="thin">
        <color indexed="64"/>
      </left>
      <right style="thin">
        <color auto="1"/>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indexed="64"/>
      </bottom>
      <diagonal/>
    </border>
    <border>
      <left style="thin">
        <color rgb="FF000000"/>
      </left>
      <right style="thin">
        <color auto="1"/>
      </right>
      <top style="thin">
        <color rgb="FF000000"/>
      </top>
      <bottom/>
      <diagonal/>
    </border>
    <border>
      <left/>
      <right style="thin">
        <color auto="1"/>
      </right>
      <top style="medium">
        <color indexed="64"/>
      </top>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auto="1"/>
      </left>
      <right/>
      <top style="medium">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top/>
      <bottom style="medium">
        <color indexed="64"/>
      </bottom>
      <diagonal/>
    </border>
    <border>
      <left/>
      <right style="thin">
        <color rgb="FF000000"/>
      </right>
      <top style="thin">
        <color rgb="FF000000"/>
      </top>
      <bottom style="thin">
        <color rgb="FF000000"/>
      </bottom>
      <diagonal/>
    </border>
    <border>
      <left/>
      <right style="thin">
        <color auto="1"/>
      </right>
      <top style="thin">
        <color auto="1"/>
      </top>
      <bottom style="medium">
        <color indexed="64"/>
      </bottom>
      <diagonal/>
    </border>
    <border>
      <left/>
      <right/>
      <top/>
      <bottom style="thin">
        <color auto="1"/>
      </bottom>
      <diagonal/>
    </border>
    <border>
      <left/>
      <right style="thin">
        <color auto="1"/>
      </right>
      <top style="medium">
        <color indexed="64"/>
      </top>
      <bottom style="thin">
        <color auto="1"/>
      </bottom>
      <diagonal/>
    </border>
    <border>
      <left/>
      <right style="thin">
        <color rgb="FF000000"/>
      </right>
      <top style="thin">
        <color rgb="FF000000"/>
      </top>
      <bottom/>
      <diagonal/>
    </border>
    <border>
      <left style="thin">
        <color theme="1" tint="4.9989318521683403E-2"/>
      </left>
      <right style="thin">
        <color theme="1" tint="4.9989318521683403E-2"/>
      </right>
      <top/>
      <bottom style="thin">
        <color theme="1" tint="4.9989318521683403E-2"/>
      </bottom>
      <diagonal/>
    </border>
    <border>
      <left/>
      <right style="thin">
        <color auto="1"/>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style="thin">
        <color rgb="FF000000"/>
      </left>
      <right style="thin">
        <color auto="1"/>
      </right>
      <top style="medium">
        <color indexed="64"/>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auto="1"/>
      </bottom>
      <diagonal/>
    </border>
    <border>
      <left style="thin">
        <color indexed="64"/>
      </left>
      <right style="thin">
        <color indexed="64"/>
      </right>
      <top/>
      <bottom style="medium">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auto="1"/>
      </right>
      <top/>
      <bottom style="medium">
        <color indexed="64"/>
      </bottom>
      <diagonal/>
    </border>
    <border>
      <left style="thin">
        <color rgb="FF000000"/>
      </left>
      <right/>
      <top/>
      <bottom style="thin">
        <color indexed="64"/>
      </bottom>
      <diagonal/>
    </border>
    <border>
      <left style="medium">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03">
    <xf numFmtId="0" fontId="0" fillId="0" borderId="0" xfId="0"/>
    <xf numFmtId="0" fontId="8" fillId="3" borderId="3" xfId="0" applyFont="1" applyFill="1" applyBorder="1" applyAlignment="1">
      <alignment horizontal="center" vertical="center" wrapText="1"/>
    </xf>
    <xf numFmtId="0" fontId="10" fillId="13" borderId="7" xfId="0" applyFont="1" applyFill="1" applyBorder="1" applyAlignment="1">
      <alignment horizontal="justify" vertical="top" wrapText="1"/>
    </xf>
    <xf numFmtId="0" fontId="10" fillId="13" borderId="3" xfId="0" applyFont="1" applyFill="1" applyBorder="1" applyAlignment="1">
      <alignment horizontal="justify" vertical="top" wrapText="1"/>
    </xf>
    <xf numFmtId="0" fontId="10" fillId="0" borderId="7" xfId="0" applyFont="1" applyBorder="1" applyAlignment="1">
      <alignment horizontal="justify" vertical="top" wrapText="1"/>
    </xf>
    <xf numFmtId="14" fontId="10" fillId="13" borderId="7" xfId="0" applyNumberFormat="1" applyFont="1" applyFill="1" applyBorder="1" applyAlignment="1">
      <alignment horizontal="justify" vertical="top" wrapText="1"/>
    </xf>
    <xf numFmtId="9" fontId="13" fillId="13" borderId="3" xfId="2" applyFont="1" applyFill="1" applyBorder="1" applyAlignment="1" applyProtection="1">
      <alignment horizontal="justify" vertical="top" wrapText="1"/>
    </xf>
    <xf numFmtId="0" fontId="11" fillId="0" borderId="3" xfId="0" applyFont="1" applyBorder="1" applyAlignment="1" applyProtection="1">
      <alignment horizontal="justify" vertical="top" wrapText="1"/>
      <protection locked="0"/>
    </xf>
    <xf numFmtId="0" fontId="10" fillId="13" borderId="10" xfId="0" applyFont="1" applyFill="1" applyBorder="1" applyAlignment="1">
      <alignment horizontal="justify" vertical="top" wrapText="1"/>
    </xf>
    <xf numFmtId="0" fontId="10" fillId="13" borderId="14" xfId="0" applyFont="1" applyFill="1" applyBorder="1" applyAlignment="1">
      <alignment horizontal="justify" vertical="top" wrapText="1"/>
    </xf>
    <xf numFmtId="0" fontId="10" fillId="13" borderId="22" xfId="0" applyFont="1" applyFill="1" applyBorder="1" applyAlignment="1">
      <alignment horizontal="justify" vertical="top" wrapText="1"/>
    </xf>
    <xf numFmtId="0" fontId="10" fillId="13" borderId="25" xfId="0" applyFont="1" applyFill="1" applyBorder="1" applyAlignment="1">
      <alignment horizontal="justify" vertical="top" wrapText="1"/>
    </xf>
    <xf numFmtId="0" fontId="11" fillId="13" borderId="10" xfId="0" applyFont="1" applyFill="1" applyBorder="1" applyAlignment="1">
      <alignment horizontal="justify" vertical="top" wrapText="1"/>
    </xf>
    <xf numFmtId="0" fontId="11" fillId="13" borderId="14" xfId="0" applyFont="1" applyFill="1" applyBorder="1" applyAlignment="1">
      <alignment horizontal="justify" vertical="top" wrapText="1"/>
    </xf>
    <xf numFmtId="9" fontId="13" fillId="13" borderId="13" xfId="2" applyFont="1" applyFill="1" applyBorder="1" applyAlignment="1" applyProtection="1">
      <alignment horizontal="justify" vertical="top" wrapText="1"/>
    </xf>
    <xf numFmtId="14" fontId="10" fillId="13" borderId="3" xfId="0" applyNumberFormat="1" applyFont="1" applyFill="1" applyBorder="1" applyAlignment="1">
      <alignment horizontal="justify" vertical="top" wrapText="1"/>
    </xf>
    <xf numFmtId="14" fontId="10" fillId="13" borderId="14" xfId="0" applyNumberFormat="1" applyFont="1" applyFill="1" applyBorder="1" applyAlignment="1">
      <alignment horizontal="justify" vertical="top" wrapText="1"/>
    </xf>
    <xf numFmtId="9" fontId="13" fillId="19" borderId="23" xfId="2" applyFont="1" applyFill="1" applyBorder="1" applyAlignment="1" applyProtection="1">
      <alignment horizontal="justify" vertical="top" wrapText="1"/>
    </xf>
    <xf numFmtId="9" fontId="13" fillId="19" borderId="10" xfId="2" applyFont="1" applyFill="1" applyBorder="1" applyAlignment="1" applyProtection="1">
      <alignment horizontal="justify" vertical="top" wrapText="1"/>
    </xf>
    <xf numFmtId="0" fontId="10" fillId="13" borderId="13" xfId="0" applyFont="1" applyFill="1" applyBorder="1" applyAlignment="1">
      <alignment horizontal="justify" vertical="top" wrapText="1"/>
    </xf>
    <xf numFmtId="9" fontId="13" fillId="19" borderId="14" xfId="2" applyFont="1" applyFill="1" applyBorder="1" applyAlignment="1" applyProtection="1">
      <alignment horizontal="justify" vertical="top" wrapText="1"/>
    </xf>
    <xf numFmtId="0" fontId="10" fillId="13" borderId="15" xfId="0" applyFont="1" applyFill="1" applyBorder="1" applyAlignment="1">
      <alignment horizontal="justify" vertical="top" wrapText="1"/>
    </xf>
    <xf numFmtId="0" fontId="11" fillId="13" borderId="3" xfId="0" applyFont="1" applyFill="1" applyBorder="1" applyAlignment="1">
      <alignment horizontal="justify" vertical="top" wrapText="1"/>
    </xf>
    <xf numFmtId="14" fontId="10" fillId="13" borderId="10" xfId="0" applyNumberFormat="1" applyFont="1" applyFill="1" applyBorder="1" applyAlignment="1">
      <alignment horizontal="justify" vertical="top" wrapText="1"/>
    </xf>
    <xf numFmtId="0" fontId="10" fillId="13" borderId="28" xfId="0" applyFont="1" applyFill="1" applyBorder="1" applyAlignment="1">
      <alignment horizontal="justify" vertical="top" wrapText="1"/>
    </xf>
    <xf numFmtId="14" fontId="10" fillId="13" borderId="22" xfId="0" applyNumberFormat="1" applyFont="1" applyFill="1" applyBorder="1" applyAlignment="1">
      <alignment horizontal="justify" vertical="top" wrapText="1"/>
    </xf>
    <xf numFmtId="0" fontId="10" fillId="0" borderId="22" xfId="0" applyFont="1" applyBorder="1" applyAlignment="1">
      <alignment horizontal="justify" vertical="top" wrapText="1"/>
    </xf>
    <xf numFmtId="14" fontId="10" fillId="13" borderId="23" xfId="0" applyNumberFormat="1" applyFont="1" applyFill="1" applyBorder="1" applyAlignment="1">
      <alignment horizontal="justify" vertical="top" wrapText="1"/>
    </xf>
    <xf numFmtId="0" fontId="10" fillId="0" borderId="15" xfId="0" applyFont="1" applyBorder="1" applyAlignment="1">
      <alignment horizontal="justify" vertical="top" wrapText="1"/>
    </xf>
    <xf numFmtId="9" fontId="13" fillId="13" borderId="7" xfId="2" applyFont="1" applyFill="1" applyBorder="1" applyAlignment="1" applyProtection="1">
      <alignment horizontal="justify" vertical="top" wrapText="1"/>
    </xf>
    <xf numFmtId="9" fontId="13" fillId="13" borderId="10" xfId="2" applyFont="1" applyFill="1" applyBorder="1" applyAlignment="1" applyProtection="1">
      <alignment horizontal="justify" vertical="top" wrapText="1"/>
    </xf>
    <xf numFmtId="0" fontId="10" fillId="13" borderId="6" xfId="0" applyFont="1" applyFill="1" applyBorder="1" applyAlignment="1">
      <alignment horizontal="justify" vertical="top" wrapText="1"/>
    </xf>
    <xf numFmtId="0" fontId="10" fillId="13" borderId="8" xfId="0" applyFont="1" applyFill="1" applyBorder="1" applyAlignment="1">
      <alignment horizontal="justify" vertical="top" wrapText="1"/>
    </xf>
    <xf numFmtId="0" fontId="10" fillId="13" borderId="4" xfId="0" applyFont="1" applyFill="1" applyBorder="1" applyAlignment="1">
      <alignment horizontal="justify" vertical="top" wrapText="1"/>
    </xf>
    <xf numFmtId="0" fontId="10" fillId="14" borderId="3" xfId="0" applyFont="1" applyFill="1" applyBorder="1" applyAlignment="1">
      <alignment horizontal="justify" vertical="top" wrapText="1"/>
    </xf>
    <xf numFmtId="0" fontId="10" fillId="0" borderId="3" xfId="0" applyFont="1" applyBorder="1" applyAlignment="1">
      <alignment horizontal="justify" vertical="top" wrapText="1"/>
    </xf>
    <xf numFmtId="0" fontId="11" fillId="13" borderId="3" xfId="0" applyFont="1" applyFill="1" applyBorder="1" applyAlignment="1" applyProtection="1">
      <alignment horizontal="justify" vertical="top" wrapText="1"/>
      <protection locked="0"/>
    </xf>
    <xf numFmtId="1" fontId="13" fillId="13" borderId="4" xfId="2" applyNumberFormat="1" applyFont="1" applyFill="1" applyBorder="1" applyAlignment="1" applyProtection="1">
      <alignment horizontal="justify" vertical="top" wrapText="1"/>
    </xf>
    <xf numFmtId="3" fontId="10" fillId="13" borderId="3" xfId="0" applyNumberFormat="1" applyFont="1" applyFill="1" applyBorder="1" applyAlignment="1">
      <alignment horizontal="justify" vertical="top" wrapText="1"/>
    </xf>
    <xf numFmtId="9" fontId="13" fillId="13" borderId="4" xfId="2" applyFont="1" applyFill="1" applyBorder="1" applyAlignment="1" applyProtection="1">
      <alignment horizontal="justify" vertical="top" wrapText="1"/>
    </xf>
    <xf numFmtId="9" fontId="13" fillId="13" borderId="29" xfId="2" applyFont="1" applyFill="1" applyBorder="1" applyAlignment="1" applyProtection="1">
      <alignment horizontal="justify" vertical="top" wrapText="1"/>
    </xf>
    <xf numFmtId="0" fontId="10" fillId="13" borderId="17" xfId="0" applyFont="1" applyFill="1" applyBorder="1" applyAlignment="1">
      <alignment horizontal="justify" vertical="top" wrapText="1"/>
    </xf>
    <xf numFmtId="0" fontId="10" fillId="0" borderId="17" xfId="0" applyFont="1" applyBorder="1" applyAlignment="1">
      <alignment horizontal="justify" vertical="top" wrapText="1"/>
    </xf>
    <xf numFmtId="17" fontId="10" fillId="13" borderId="17" xfId="0" applyNumberFormat="1" applyFont="1" applyFill="1" applyBorder="1" applyAlignment="1">
      <alignment horizontal="justify" vertical="top" wrapText="1"/>
    </xf>
    <xf numFmtId="0" fontId="11" fillId="13" borderId="17" xfId="0" applyFont="1" applyFill="1" applyBorder="1" applyAlignment="1">
      <alignment horizontal="justify" vertical="top" wrapText="1"/>
    </xf>
    <xf numFmtId="9" fontId="13" fillId="7" borderId="17" xfId="2" applyFont="1" applyFill="1" applyBorder="1" applyAlignment="1" applyProtection="1">
      <alignment horizontal="justify" vertical="top" wrapText="1"/>
    </xf>
    <xf numFmtId="9" fontId="13" fillId="13" borderId="17" xfId="2" applyFont="1" applyFill="1" applyBorder="1" applyAlignment="1" applyProtection="1">
      <alignment horizontal="justify" vertical="top" wrapText="1"/>
    </xf>
    <xf numFmtId="17" fontId="10" fillId="13" borderId="3" xfId="0" applyNumberFormat="1" applyFont="1" applyFill="1" applyBorder="1" applyAlignment="1">
      <alignment horizontal="justify" vertical="top" wrapText="1"/>
    </xf>
    <xf numFmtId="9" fontId="13" fillId="7" borderId="3" xfId="2" applyFont="1" applyFill="1" applyBorder="1" applyAlignment="1" applyProtection="1">
      <alignment horizontal="justify" vertical="top" wrapText="1"/>
    </xf>
    <xf numFmtId="0" fontId="10" fillId="0" borderId="13" xfId="0" applyFont="1" applyBorder="1" applyAlignment="1">
      <alignment horizontal="justify" vertical="top" wrapText="1"/>
    </xf>
    <xf numFmtId="17" fontId="10" fillId="13" borderId="13" xfId="0" applyNumberFormat="1" applyFont="1" applyFill="1" applyBorder="1" applyAlignment="1">
      <alignment horizontal="justify" vertical="top" wrapText="1"/>
    </xf>
    <xf numFmtId="0" fontId="11" fillId="13" borderId="13" xfId="0" applyFont="1" applyFill="1" applyBorder="1" applyAlignment="1" applyProtection="1">
      <alignment horizontal="justify" vertical="top" wrapText="1"/>
      <protection locked="0"/>
    </xf>
    <xf numFmtId="0" fontId="11" fillId="13" borderId="13" xfId="0" applyFont="1" applyFill="1" applyBorder="1" applyAlignment="1">
      <alignment horizontal="justify" vertical="top" wrapText="1"/>
    </xf>
    <xf numFmtId="9" fontId="13" fillId="7" borderId="13" xfId="2" applyFont="1" applyFill="1" applyBorder="1" applyAlignment="1" applyProtection="1">
      <alignment horizontal="justify" vertical="top" wrapText="1"/>
    </xf>
    <xf numFmtId="15" fontId="10" fillId="13" borderId="17" xfId="0" applyNumberFormat="1" applyFont="1" applyFill="1" applyBorder="1" applyAlignment="1">
      <alignment horizontal="justify" vertical="top" wrapText="1"/>
    </xf>
    <xf numFmtId="9" fontId="13" fillId="13" borderId="30" xfId="2" applyFont="1" applyFill="1" applyBorder="1" applyAlignment="1" applyProtection="1">
      <alignment horizontal="justify" vertical="top" wrapText="1"/>
    </xf>
    <xf numFmtId="9" fontId="13" fillId="13" borderId="24" xfId="2" applyFont="1" applyFill="1" applyBorder="1" applyAlignment="1" applyProtection="1">
      <alignment horizontal="justify" vertical="top" wrapText="1"/>
    </xf>
    <xf numFmtId="0" fontId="11" fillId="13" borderId="7" xfId="0" applyFont="1" applyFill="1" applyBorder="1" applyAlignment="1" applyProtection="1">
      <alignment horizontal="justify" vertical="top" wrapText="1"/>
      <protection locked="0"/>
    </xf>
    <xf numFmtId="9" fontId="13" fillId="13" borderId="0" xfId="2" applyFont="1" applyFill="1" applyBorder="1" applyAlignment="1" applyProtection="1">
      <alignment horizontal="justify" vertical="top" wrapText="1"/>
    </xf>
    <xf numFmtId="0" fontId="10" fillId="0" borderId="0" xfId="0" applyFont="1" applyAlignment="1">
      <alignment horizontal="justify" vertical="top" wrapText="1"/>
    </xf>
    <xf numFmtId="0" fontId="10" fillId="0" borderId="4" xfId="0" applyFont="1" applyBorder="1" applyAlignment="1">
      <alignment horizontal="justify" vertical="top" wrapText="1"/>
    </xf>
    <xf numFmtId="14" fontId="10" fillId="13" borderId="4" xfId="0" applyNumberFormat="1" applyFont="1" applyFill="1" applyBorder="1" applyAlignment="1">
      <alignment horizontal="justify" vertical="top" wrapText="1"/>
    </xf>
    <xf numFmtId="0" fontId="11" fillId="13" borderId="5" xfId="0" applyFont="1" applyFill="1" applyBorder="1" applyAlignment="1">
      <alignment horizontal="justify" vertical="top" wrapText="1"/>
    </xf>
    <xf numFmtId="0" fontId="11" fillId="13" borderId="6" xfId="0" applyFont="1" applyFill="1" applyBorder="1" applyAlignment="1">
      <alignment horizontal="justify" vertical="top" wrapText="1"/>
    </xf>
    <xf numFmtId="0" fontId="16" fillId="0" borderId="0" xfId="0" applyFont="1" applyAlignment="1">
      <alignment horizontal="justify" vertical="top" wrapText="1"/>
    </xf>
    <xf numFmtId="0" fontId="16" fillId="0" borderId="3" xfId="0" applyFont="1" applyBorder="1" applyAlignment="1">
      <alignment horizontal="justify" vertical="top" wrapText="1"/>
    </xf>
    <xf numFmtId="166" fontId="10" fillId="13" borderId="3" xfId="0" applyNumberFormat="1" applyFont="1" applyFill="1" applyBorder="1" applyAlignment="1">
      <alignment horizontal="justify" vertical="top" wrapText="1"/>
    </xf>
    <xf numFmtId="0" fontId="4" fillId="0" borderId="0" xfId="0" applyFont="1" applyAlignment="1">
      <alignment horizontal="justify" vertical="top" wrapText="1"/>
    </xf>
    <xf numFmtId="0" fontId="13" fillId="0" borderId="3" xfId="0" applyFont="1" applyBorder="1" applyAlignment="1" applyProtection="1">
      <alignment horizontal="justify" vertical="top" wrapText="1"/>
      <protection locked="0"/>
    </xf>
    <xf numFmtId="0" fontId="10" fillId="0" borderId="5" xfId="0" applyFont="1" applyBorder="1" applyAlignment="1">
      <alignment horizontal="justify" vertical="top" wrapText="1"/>
    </xf>
    <xf numFmtId="0" fontId="11" fillId="0" borderId="3" xfId="0" applyFont="1" applyBorder="1" applyAlignment="1">
      <alignment horizontal="justify" vertical="top" wrapText="1"/>
    </xf>
    <xf numFmtId="0" fontId="11" fillId="0" borderId="5" xfId="0" applyFont="1" applyBorder="1" applyAlignment="1">
      <alignment horizontal="justify" vertical="top" wrapText="1"/>
    </xf>
    <xf numFmtId="0" fontId="14" fillId="6" borderId="0" xfId="0" applyFont="1" applyFill="1" applyAlignment="1">
      <alignment horizontal="justify" vertical="top" wrapText="1"/>
    </xf>
    <xf numFmtId="0" fontId="7" fillId="6" borderId="0" xfId="0" applyFont="1" applyFill="1" applyAlignment="1">
      <alignment horizontal="justify" vertical="top" wrapText="1"/>
    </xf>
    <xf numFmtId="0" fontId="4" fillId="6" borderId="0" xfId="0" applyFont="1" applyFill="1" applyAlignment="1">
      <alignment horizontal="justify" vertical="top" wrapText="1"/>
    </xf>
    <xf numFmtId="0" fontId="4" fillId="6" borderId="3" xfId="0" applyFont="1" applyFill="1" applyBorder="1" applyAlignment="1">
      <alignment horizontal="justify" vertical="top" wrapText="1"/>
    </xf>
    <xf numFmtId="0" fontId="7" fillId="0" borderId="3" xfId="0" applyFont="1" applyBorder="1" applyAlignment="1">
      <alignment horizontal="justify" vertical="top" wrapText="1"/>
    </xf>
    <xf numFmtId="0" fontId="4" fillId="0" borderId="3" xfId="0" applyFont="1" applyBorder="1" applyAlignment="1">
      <alignment horizontal="justify" vertical="top" wrapText="1"/>
    </xf>
    <xf numFmtId="1" fontId="7" fillId="0" borderId="3" xfId="1" applyNumberFormat="1" applyFont="1" applyBorder="1" applyAlignment="1">
      <alignment horizontal="justify" vertical="top" wrapText="1"/>
    </xf>
    <xf numFmtId="0" fontId="7" fillId="0" borderId="0" xfId="0" applyFont="1" applyAlignment="1">
      <alignment horizontal="justify" vertical="top" wrapText="1"/>
    </xf>
    <xf numFmtId="15" fontId="10" fillId="13" borderId="3" xfId="0" applyNumberFormat="1" applyFont="1" applyFill="1" applyBorder="1" applyAlignment="1">
      <alignment horizontal="justify" vertical="top" wrapText="1"/>
    </xf>
    <xf numFmtId="15" fontId="10" fillId="13" borderId="14" xfId="0" applyNumberFormat="1" applyFont="1" applyFill="1" applyBorder="1" applyAlignment="1">
      <alignment horizontal="justify" vertical="top" wrapText="1"/>
    </xf>
    <xf numFmtId="15" fontId="10" fillId="0" borderId="3" xfId="0" applyNumberFormat="1" applyFont="1" applyBorder="1" applyAlignment="1">
      <alignment horizontal="justify" vertical="top" wrapText="1"/>
    </xf>
    <xf numFmtId="15" fontId="10" fillId="0" borderId="13" xfId="0" applyNumberFormat="1" applyFont="1" applyBorder="1" applyAlignment="1">
      <alignment horizontal="justify" vertical="top" wrapText="1"/>
    </xf>
    <xf numFmtId="0" fontId="10" fillId="0" borderId="6" xfId="0" applyFont="1" applyBorder="1" applyAlignment="1">
      <alignment horizontal="justify" vertical="top" wrapText="1"/>
    </xf>
    <xf numFmtId="1" fontId="10" fillId="0" borderId="3" xfId="0" quotePrefix="1" applyNumberFormat="1" applyFont="1" applyBorder="1" applyAlignment="1">
      <alignment horizontal="justify" vertical="top" wrapText="1"/>
    </xf>
    <xf numFmtId="0" fontId="14" fillId="0" borderId="0" xfId="0" applyFont="1" applyAlignment="1">
      <alignment horizontal="justify" vertical="top" wrapText="1"/>
    </xf>
    <xf numFmtId="0" fontId="4" fillId="0" borderId="0" xfId="0" applyFont="1" applyAlignment="1">
      <alignment horizontal="center" vertical="center" wrapText="1"/>
    </xf>
    <xf numFmtId="0" fontId="14" fillId="6" borderId="0" xfId="0" applyFont="1" applyFill="1" applyAlignment="1">
      <alignment horizontal="center" vertical="center" wrapText="1"/>
    </xf>
    <xf numFmtId="0" fontId="14" fillId="0" borderId="0" xfId="0" applyFont="1" applyAlignment="1">
      <alignment horizontal="center" vertical="center" wrapText="1"/>
    </xf>
    <xf numFmtId="0" fontId="9" fillId="12" borderId="3"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7" fillId="0" borderId="0" xfId="0" applyFont="1" applyAlignment="1">
      <alignment horizontal="center" vertical="center" wrapText="1"/>
    </xf>
    <xf numFmtId="0" fontId="10" fillId="13" borderId="41" xfId="0" applyFont="1" applyFill="1" applyBorder="1" applyAlignment="1">
      <alignment horizontal="justify" vertical="top" wrapText="1"/>
    </xf>
    <xf numFmtId="0" fontId="10" fillId="0" borderId="24" xfId="0" applyFont="1" applyBorder="1" applyAlignment="1">
      <alignment horizontal="justify" vertical="top" wrapText="1"/>
    </xf>
    <xf numFmtId="0" fontId="10" fillId="0" borderId="32" xfId="0" applyFont="1" applyBorder="1" applyAlignment="1">
      <alignment horizontal="justify" vertical="top" wrapText="1"/>
    </xf>
    <xf numFmtId="0" fontId="20" fillId="13" borderId="3" xfId="0" applyFont="1" applyFill="1" applyBorder="1" applyAlignment="1">
      <alignment horizontal="justify" vertical="top" wrapText="1"/>
    </xf>
    <xf numFmtId="14" fontId="20" fillId="13" borderId="3" xfId="0" applyNumberFormat="1" applyFont="1" applyFill="1" applyBorder="1" applyAlignment="1">
      <alignment horizontal="justify" vertical="top" wrapText="1"/>
    </xf>
    <xf numFmtId="0" fontId="18" fillId="13" borderId="3" xfId="0" applyFont="1" applyFill="1" applyBorder="1" applyAlignment="1">
      <alignment horizontal="justify" vertical="top" wrapText="1"/>
    </xf>
    <xf numFmtId="0" fontId="4" fillId="0" borderId="22" xfId="0" applyFont="1" applyBorder="1" applyAlignment="1">
      <alignment horizontal="justify" vertical="top" wrapText="1"/>
    </xf>
    <xf numFmtId="0" fontId="9" fillId="10" borderId="4" xfId="0" applyFont="1" applyFill="1" applyBorder="1" applyAlignment="1">
      <alignment horizontal="center" vertical="center" wrapText="1"/>
    </xf>
    <xf numFmtId="0" fontId="7" fillId="0" borderId="4" xfId="0" applyFont="1" applyBorder="1" applyAlignment="1">
      <alignment horizontal="justify" vertical="top" wrapText="1"/>
    </xf>
    <xf numFmtId="0" fontId="10" fillId="0" borderId="29" xfId="0" applyFont="1" applyBorder="1" applyAlignment="1">
      <alignment horizontal="justify" vertical="top" wrapText="1"/>
    </xf>
    <xf numFmtId="0" fontId="10" fillId="13" borderId="30" xfId="0" applyFont="1" applyFill="1" applyBorder="1" applyAlignment="1">
      <alignment horizontal="justify" vertical="top" wrapText="1"/>
    </xf>
    <xf numFmtId="0" fontId="10" fillId="13" borderId="29" xfId="0" applyFont="1" applyFill="1" applyBorder="1" applyAlignment="1">
      <alignment horizontal="justify" vertical="top" wrapText="1"/>
    </xf>
    <xf numFmtId="0" fontId="10" fillId="0" borderId="30" xfId="0" applyFont="1" applyBorder="1" applyAlignment="1">
      <alignment horizontal="justify" vertical="top" wrapText="1"/>
    </xf>
    <xf numFmtId="0" fontId="10" fillId="13" borderId="7" xfId="0" applyFont="1" applyFill="1" applyBorder="1" applyAlignment="1">
      <alignment vertical="top" wrapText="1"/>
    </xf>
    <xf numFmtId="0" fontId="10" fillId="0" borderId="7" xfId="0" applyFont="1" applyBorder="1" applyAlignment="1">
      <alignment vertical="top" wrapText="1"/>
    </xf>
    <xf numFmtId="0" fontId="10" fillId="13" borderId="24" xfId="0" applyFont="1" applyFill="1" applyBorder="1" applyAlignment="1">
      <alignment vertical="top" wrapText="1"/>
    </xf>
    <xf numFmtId="0" fontId="26" fillId="13" borderId="3" xfId="0" applyFont="1" applyFill="1" applyBorder="1" applyAlignment="1">
      <alignment horizontal="justify" vertical="top" wrapText="1"/>
    </xf>
    <xf numFmtId="0" fontId="27" fillId="13" borderId="3" xfId="0" applyFont="1" applyFill="1" applyBorder="1" applyAlignment="1">
      <alignment horizontal="justify" vertical="top" wrapText="1"/>
    </xf>
    <xf numFmtId="0" fontId="27" fillId="13" borderId="4" xfId="0" applyFont="1" applyFill="1" applyBorder="1" applyAlignment="1">
      <alignment horizontal="justify" vertical="top" wrapText="1"/>
    </xf>
    <xf numFmtId="166" fontId="20" fillId="13" borderId="3" xfId="0" applyNumberFormat="1" applyFont="1" applyFill="1" applyBorder="1" applyAlignment="1">
      <alignment horizontal="justify" vertical="top" wrapText="1"/>
    </xf>
    <xf numFmtId="166" fontId="18" fillId="13" borderId="3" xfId="0" applyNumberFormat="1" applyFont="1" applyFill="1" applyBorder="1" applyAlignment="1">
      <alignment horizontal="justify" vertical="top" wrapText="1"/>
    </xf>
    <xf numFmtId="0" fontId="18" fillId="13" borderId="13" xfId="0" applyFont="1" applyFill="1" applyBorder="1" applyAlignment="1">
      <alignment horizontal="justify" vertical="top" wrapText="1"/>
    </xf>
    <xf numFmtId="0" fontId="18" fillId="0" borderId="3" xfId="0" applyFont="1" applyBorder="1" applyAlignment="1">
      <alignment horizontal="justify" vertical="top" wrapText="1"/>
    </xf>
    <xf numFmtId="0" fontId="18" fillId="13" borderId="6" xfId="0" applyFont="1" applyFill="1" applyBorder="1" applyAlignment="1">
      <alignment horizontal="justify" vertical="top" wrapText="1"/>
    </xf>
    <xf numFmtId="0" fontId="29" fillId="13" borderId="3" xfId="0" applyFont="1" applyFill="1" applyBorder="1" applyAlignment="1">
      <alignment vertical="top" wrapText="1"/>
    </xf>
    <xf numFmtId="14" fontId="20" fillId="13" borderId="4" xfId="0" applyNumberFormat="1" applyFont="1" applyFill="1" applyBorder="1" applyAlignment="1">
      <alignment horizontal="justify" vertical="top" wrapText="1"/>
    </xf>
    <xf numFmtId="0" fontId="10" fillId="13" borderId="22" xfId="0" applyFont="1" applyFill="1" applyBorder="1" applyAlignment="1">
      <alignment vertical="top" wrapText="1"/>
    </xf>
    <xf numFmtId="0" fontId="18" fillId="13" borderId="17" xfId="0" applyFont="1" applyFill="1" applyBorder="1" applyAlignment="1">
      <alignment horizontal="justify" vertical="top" wrapText="1"/>
    </xf>
    <xf numFmtId="14" fontId="26" fillId="13" borderId="3" xfId="0" applyNumberFormat="1" applyFont="1" applyFill="1" applyBorder="1" applyAlignment="1">
      <alignment horizontal="justify" vertical="top" wrapText="1"/>
    </xf>
    <xf numFmtId="0" fontId="31" fillId="13" borderId="13" xfId="0" applyFont="1" applyFill="1" applyBorder="1" applyAlignment="1">
      <alignment horizontal="justify" vertical="top" wrapText="1"/>
    </xf>
    <xf numFmtId="0" fontId="10" fillId="0" borderId="26" xfId="0" applyFont="1" applyBorder="1" applyAlignment="1">
      <alignment horizontal="justify" vertical="top" wrapText="1"/>
    </xf>
    <xf numFmtId="14" fontId="10" fillId="13" borderId="22" xfId="0" applyNumberFormat="1" applyFont="1" applyFill="1" applyBorder="1" applyAlignment="1">
      <alignment vertical="top" wrapText="1"/>
    </xf>
    <xf numFmtId="0" fontId="10" fillId="14" borderId="4" xfId="0" applyFont="1" applyFill="1" applyBorder="1" applyAlignment="1">
      <alignment horizontal="justify" vertical="top" wrapText="1"/>
    </xf>
    <xf numFmtId="0" fontId="7" fillId="0" borderId="6" xfId="0" applyFont="1" applyBorder="1" applyAlignment="1">
      <alignment horizontal="justify" vertical="top" wrapText="1"/>
    </xf>
    <xf numFmtId="0" fontId="18" fillId="13" borderId="14" xfId="0" applyFont="1" applyFill="1" applyBorder="1" applyAlignment="1">
      <alignment horizontal="justify" vertical="top" wrapText="1"/>
    </xf>
    <xf numFmtId="0" fontId="18" fillId="13" borderId="22" xfId="0" applyFont="1" applyFill="1" applyBorder="1" applyAlignment="1">
      <alignment horizontal="justify" vertical="top" wrapText="1"/>
    </xf>
    <xf numFmtId="0" fontId="29" fillId="13" borderId="7" xfId="0" applyFont="1" applyFill="1" applyBorder="1" applyAlignment="1">
      <alignment vertical="top" wrapText="1"/>
    </xf>
    <xf numFmtId="14" fontId="10" fillId="13" borderId="7" xfId="0" applyNumberFormat="1" applyFont="1" applyFill="1" applyBorder="1" applyAlignment="1">
      <alignment horizontal="left" vertical="top" wrapText="1"/>
    </xf>
    <xf numFmtId="0" fontId="31" fillId="13" borderId="7" xfId="0" applyFont="1" applyFill="1" applyBorder="1" applyAlignment="1">
      <alignment horizontal="justify" vertical="top" wrapText="1"/>
    </xf>
    <xf numFmtId="14" fontId="31" fillId="13" borderId="3" xfId="0" applyNumberFormat="1" applyFont="1" applyFill="1" applyBorder="1" applyAlignment="1">
      <alignment horizontal="justify" vertical="top" wrapText="1"/>
    </xf>
    <xf numFmtId="0" fontId="27" fillId="13" borderId="22" xfId="0" applyFont="1" applyFill="1" applyBorder="1" applyAlignment="1">
      <alignment horizontal="justify" vertical="top" wrapText="1"/>
    </xf>
    <xf numFmtId="9" fontId="13" fillId="13" borderId="6" xfId="2" applyFont="1" applyFill="1" applyBorder="1" applyAlignment="1" applyProtection="1">
      <alignment horizontal="justify" vertical="top" wrapText="1"/>
    </xf>
    <xf numFmtId="0" fontId="27" fillId="13" borderId="46" xfId="0" applyFont="1" applyFill="1" applyBorder="1" applyAlignment="1">
      <alignment horizontal="justify" vertical="top" wrapText="1"/>
    </xf>
    <xf numFmtId="0" fontId="10" fillId="13" borderId="12" xfId="0" applyFont="1" applyFill="1" applyBorder="1" applyAlignment="1">
      <alignment horizontal="justify" vertical="top" wrapText="1"/>
    </xf>
    <xf numFmtId="0" fontId="10" fillId="14" borderId="6" xfId="0" applyFont="1" applyFill="1" applyBorder="1" applyAlignment="1">
      <alignment wrapText="1"/>
    </xf>
    <xf numFmtId="0" fontId="10" fillId="14" borderId="2" xfId="0" applyFont="1" applyFill="1" applyBorder="1" applyAlignment="1">
      <alignment wrapText="1"/>
    </xf>
    <xf numFmtId="0" fontId="10" fillId="14" borderId="11" xfId="0" applyFont="1" applyFill="1" applyBorder="1" applyAlignment="1">
      <alignment wrapText="1"/>
    </xf>
    <xf numFmtId="0" fontId="10" fillId="14" borderId="6" xfId="0" applyFont="1" applyFill="1" applyBorder="1" applyAlignment="1">
      <alignment vertical="center" wrapText="1"/>
    </xf>
    <xf numFmtId="0" fontId="10" fillId="14" borderId="2" xfId="0" applyFont="1" applyFill="1" applyBorder="1" applyAlignment="1">
      <alignment vertical="center" wrapText="1"/>
    </xf>
    <xf numFmtId="0" fontId="18" fillId="14" borderId="2" xfId="0" applyFont="1" applyFill="1" applyBorder="1" applyAlignment="1">
      <alignment vertical="center" wrapText="1"/>
    </xf>
    <xf numFmtId="0" fontId="10" fillId="13" borderId="10" xfId="0" applyFont="1" applyFill="1" applyBorder="1" applyAlignment="1">
      <alignment horizontal="justify" vertical="center" wrapText="1"/>
    </xf>
    <xf numFmtId="0" fontId="10" fillId="13" borderId="3" xfId="0" applyFont="1" applyFill="1" applyBorder="1" applyAlignment="1">
      <alignment horizontal="justify" vertical="center" wrapText="1"/>
    </xf>
    <xf numFmtId="0" fontId="10" fillId="13" borderId="13" xfId="0" applyFont="1" applyFill="1" applyBorder="1" applyAlignment="1">
      <alignment horizontal="justify" vertical="center" wrapText="1"/>
    </xf>
    <xf numFmtId="0" fontId="10" fillId="13" borderId="12" xfId="0" applyFont="1" applyFill="1" applyBorder="1" applyAlignment="1">
      <alignment horizontal="justify" vertical="center" wrapText="1"/>
    </xf>
    <xf numFmtId="9" fontId="13" fillId="13" borderId="7" xfId="2" applyFont="1" applyFill="1" applyBorder="1" applyAlignment="1" applyProtection="1">
      <alignment horizontal="center" vertical="top" wrapText="1"/>
    </xf>
    <xf numFmtId="9" fontId="13" fillId="13" borderId="10" xfId="2" applyFont="1" applyFill="1" applyBorder="1" applyAlignment="1" applyProtection="1">
      <alignment horizontal="center" vertical="top" wrapText="1"/>
    </xf>
    <xf numFmtId="9" fontId="13" fillId="13" borderId="14" xfId="2" applyFont="1" applyFill="1" applyBorder="1" applyAlignment="1" applyProtection="1">
      <alignment horizontal="center" vertical="top" wrapText="1"/>
    </xf>
    <xf numFmtId="0" fontId="9" fillId="6" borderId="0" xfId="0" applyFont="1" applyFill="1" applyAlignment="1">
      <alignment horizontal="center" vertical="center" wrapText="1"/>
    </xf>
    <xf numFmtId="0" fontId="10" fillId="6" borderId="0" xfId="0" applyFont="1" applyFill="1" applyAlignment="1">
      <alignment horizontal="justify" vertical="top" wrapText="1"/>
    </xf>
    <xf numFmtId="0" fontId="10" fillId="6" borderId="0" xfId="0" applyFont="1" applyFill="1" applyAlignment="1">
      <alignment vertical="top" wrapText="1"/>
    </xf>
    <xf numFmtId="0" fontId="10" fillId="6" borderId="45" xfId="0" applyFont="1" applyFill="1" applyBorder="1" applyAlignment="1">
      <alignment horizontal="justify" vertical="top" wrapText="1"/>
    </xf>
    <xf numFmtId="0" fontId="10" fillId="6" borderId="45" xfId="0" applyFont="1" applyFill="1" applyBorder="1" applyAlignment="1">
      <alignment horizontal="left" vertical="top" wrapText="1"/>
    </xf>
    <xf numFmtId="0" fontId="10" fillId="6" borderId="32" xfId="0" applyFont="1" applyFill="1" applyBorder="1" applyAlignment="1">
      <alignment horizontal="justify" vertical="top" wrapText="1"/>
    </xf>
    <xf numFmtId="0" fontId="10" fillId="6" borderId="26" xfId="0" applyFont="1" applyFill="1" applyBorder="1" applyAlignment="1">
      <alignment horizontal="justify" vertical="top" wrapText="1"/>
    </xf>
    <xf numFmtId="0" fontId="10" fillId="6" borderId="59" xfId="0" applyFont="1" applyFill="1" applyBorder="1" applyAlignment="1">
      <alignment horizontal="center" vertical="top" wrapText="1"/>
    </xf>
    <xf numFmtId="0" fontId="20" fillId="6" borderId="25" xfId="0" applyFont="1" applyFill="1" applyBorder="1" applyAlignment="1">
      <alignment horizontal="center" vertical="top" wrapText="1"/>
    </xf>
    <xf numFmtId="0" fontId="20" fillId="6" borderId="36" xfId="0" applyFont="1" applyFill="1" applyBorder="1" applyAlignment="1">
      <alignment horizontal="center" vertical="top" wrapText="1"/>
    </xf>
    <xf numFmtId="0" fontId="3" fillId="6" borderId="3" xfId="0" applyFont="1" applyFill="1" applyBorder="1" applyAlignment="1">
      <alignment horizontal="center" vertical="center" wrapText="1"/>
    </xf>
    <xf numFmtId="0" fontId="18" fillId="13" borderId="3" xfId="0" applyFont="1" applyFill="1" applyBorder="1" applyAlignment="1">
      <alignment wrapText="1"/>
    </xf>
    <xf numFmtId="0" fontId="10" fillId="13" borderId="14" xfId="0" applyFont="1" applyFill="1" applyBorder="1" applyAlignment="1">
      <alignment wrapText="1"/>
    </xf>
    <xf numFmtId="0" fontId="12" fillId="13" borderId="12" xfId="0" applyFont="1" applyFill="1" applyBorder="1" applyAlignment="1">
      <alignment wrapText="1"/>
    </xf>
    <xf numFmtId="0" fontId="30" fillId="13" borderId="3" xfId="0" applyFont="1" applyFill="1" applyBorder="1" applyAlignment="1">
      <alignment horizontal="justify" vertical="top" wrapText="1"/>
    </xf>
    <xf numFmtId="14" fontId="11" fillId="13" borderId="3" xfId="0" applyNumberFormat="1" applyFont="1" applyFill="1" applyBorder="1" applyAlignment="1">
      <alignment horizontal="justify" vertical="top" wrapText="1"/>
    </xf>
    <xf numFmtId="0" fontId="11" fillId="6" borderId="0" xfId="0" applyFont="1" applyFill="1" applyAlignment="1">
      <alignment horizontal="justify" vertical="top" wrapText="1"/>
    </xf>
    <xf numFmtId="0" fontId="11" fillId="14" borderId="3" xfId="0" applyFont="1" applyFill="1" applyBorder="1" applyAlignment="1">
      <alignment horizontal="justify" vertical="top" wrapText="1"/>
    </xf>
    <xf numFmtId="9" fontId="11" fillId="0" borderId="3" xfId="2" applyFont="1" applyFill="1" applyBorder="1" applyAlignment="1" applyProtection="1">
      <alignment horizontal="justify" vertical="top" wrapText="1"/>
    </xf>
    <xf numFmtId="0" fontId="11" fillId="13" borderId="4" xfId="0" applyFont="1" applyFill="1" applyBorder="1" applyAlignment="1">
      <alignment horizontal="justify" vertical="top" wrapText="1"/>
    </xf>
    <xf numFmtId="0" fontId="34" fillId="13" borderId="22" xfId="0" applyFont="1" applyFill="1" applyBorder="1" applyAlignment="1">
      <alignment vertical="top" wrapText="1"/>
    </xf>
    <xf numFmtId="14" fontId="30" fillId="13" borderId="3" xfId="0" applyNumberFormat="1" applyFont="1" applyFill="1" applyBorder="1" applyAlignment="1">
      <alignment horizontal="justify" vertical="top" wrapText="1"/>
    </xf>
    <xf numFmtId="0" fontId="4" fillId="0" borderId="0" xfId="0" applyFont="1" applyAlignment="1">
      <alignment horizontal="center" vertical="top" wrapText="1"/>
    </xf>
    <xf numFmtId="0" fontId="11" fillId="13" borderId="22" xfId="0" applyFont="1" applyFill="1" applyBorder="1" applyAlignment="1">
      <alignment horizontal="center" vertical="top" wrapText="1"/>
    </xf>
    <xf numFmtId="9" fontId="11" fillId="13" borderId="3" xfId="0" applyNumberFormat="1" applyFont="1" applyFill="1" applyBorder="1" applyAlignment="1">
      <alignment horizontal="center" vertical="top" wrapText="1"/>
    </xf>
    <xf numFmtId="9" fontId="11" fillId="0" borderId="7" xfId="0" applyNumberFormat="1" applyFont="1" applyBorder="1" applyAlignment="1">
      <alignment horizontal="center" vertical="top" wrapText="1"/>
    </xf>
    <xf numFmtId="0" fontId="4" fillId="6" borderId="0" xfId="0" applyFont="1" applyFill="1" applyAlignment="1">
      <alignment horizontal="center" vertical="top" wrapText="1"/>
    </xf>
    <xf numFmtId="9" fontId="13" fillId="13" borderId="13" xfId="2" applyFont="1" applyFill="1" applyBorder="1" applyAlignment="1" applyProtection="1">
      <alignment horizontal="center" vertical="top" wrapText="1"/>
    </xf>
    <xf numFmtId="0" fontId="11" fillId="13" borderId="3" xfId="0" applyFont="1" applyFill="1" applyBorder="1" applyAlignment="1">
      <alignment horizontal="center" vertical="top" wrapText="1"/>
    </xf>
    <xf numFmtId="9" fontId="13" fillId="13" borderId="24" xfId="2" applyFont="1" applyFill="1" applyBorder="1" applyAlignment="1" applyProtection="1">
      <alignment horizontal="center" vertical="top" wrapText="1"/>
    </xf>
    <xf numFmtId="0" fontId="11" fillId="13" borderId="17" xfId="0" applyFont="1" applyFill="1" applyBorder="1" applyAlignment="1">
      <alignment horizontal="center" vertical="top" wrapText="1"/>
    </xf>
    <xf numFmtId="0" fontId="11" fillId="13" borderId="13" xfId="0" applyFont="1" applyFill="1" applyBorder="1" applyAlignment="1">
      <alignment horizontal="center" vertical="top" wrapText="1"/>
    </xf>
    <xf numFmtId="9" fontId="11" fillId="13" borderId="17" xfId="2" applyFont="1" applyFill="1" applyBorder="1" applyAlignment="1">
      <alignment horizontal="center" vertical="top" wrapText="1"/>
    </xf>
    <xf numFmtId="9" fontId="11" fillId="13" borderId="3" xfId="2" applyFont="1" applyFill="1" applyBorder="1" applyAlignment="1">
      <alignment horizontal="center" vertical="top" wrapText="1"/>
    </xf>
    <xf numFmtId="9" fontId="38" fillId="13" borderId="3" xfId="2" applyFont="1" applyFill="1" applyBorder="1" applyAlignment="1" applyProtection="1">
      <alignment horizontal="center" vertical="center" wrapText="1"/>
    </xf>
    <xf numFmtId="9" fontId="36" fillId="7" borderId="3" xfId="2" applyFont="1" applyFill="1" applyBorder="1" applyAlignment="1">
      <alignment horizontal="center" vertical="center"/>
    </xf>
    <xf numFmtId="9" fontId="36" fillId="7" borderId="3" xfId="0" applyNumberFormat="1" applyFont="1" applyFill="1" applyBorder="1" applyAlignment="1">
      <alignment horizontal="center" vertical="center"/>
    </xf>
    <xf numFmtId="0" fontId="36" fillId="0" borderId="3" xfId="0" applyFont="1" applyBorder="1"/>
    <xf numFmtId="0" fontId="36" fillId="0" borderId="0" xfId="0" applyFont="1"/>
    <xf numFmtId="0" fontId="40" fillId="6" borderId="3" xfId="0" applyFont="1" applyFill="1" applyBorder="1"/>
    <xf numFmtId="0" fontId="40" fillId="6" borderId="13" xfId="0" applyFont="1" applyFill="1" applyBorder="1"/>
    <xf numFmtId="0" fontId="11" fillId="0" borderId="22" xfId="0" applyFont="1" applyBorder="1" applyAlignment="1">
      <alignment horizontal="justify" vertical="top" wrapText="1"/>
    </xf>
    <xf numFmtId="0" fontId="11" fillId="13" borderId="12" xfId="0" applyFont="1" applyFill="1" applyBorder="1" applyAlignment="1">
      <alignment horizontal="justify" vertical="top" wrapText="1"/>
    </xf>
    <xf numFmtId="0" fontId="27" fillId="0" borderId="0" xfId="0" applyFont="1" applyAlignment="1">
      <alignment horizontal="justify" vertical="top" wrapText="1"/>
    </xf>
    <xf numFmtId="0" fontId="11" fillId="7" borderId="22" xfId="0" applyFont="1" applyFill="1" applyBorder="1" applyAlignment="1">
      <alignment horizontal="justify" vertical="top" wrapText="1"/>
    </xf>
    <xf numFmtId="165" fontId="11" fillId="7" borderId="32" xfId="1" applyNumberFormat="1" applyFont="1" applyFill="1" applyBorder="1" applyAlignment="1">
      <alignment horizontal="center" vertical="top" wrapText="1"/>
    </xf>
    <xf numFmtId="9" fontId="13" fillId="13" borderId="30" xfId="2" applyFont="1" applyFill="1" applyBorder="1" applyAlignment="1" applyProtection="1">
      <alignment vertical="top" wrapText="1"/>
    </xf>
    <xf numFmtId="0" fontId="11" fillId="24" borderId="22" xfId="0" applyFont="1" applyFill="1" applyBorder="1" applyAlignment="1">
      <alignment horizontal="justify" vertical="top" wrapText="1"/>
    </xf>
    <xf numFmtId="165" fontId="11" fillId="24" borderId="32" xfId="1" applyNumberFormat="1" applyFont="1" applyFill="1" applyBorder="1" applyAlignment="1">
      <alignment horizontal="center" vertical="top" wrapText="1"/>
    </xf>
    <xf numFmtId="9" fontId="13" fillId="24" borderId="3" xfId="2" applyFont="1" applyFill="1" applyBorder="1" applyAlignment="1" applyProtection="1">
      <alignment horizontal="justify" vertical="top" wrapText="1"/>
    </xf>
    <xf numFmtId="9" fontId="13" fillId="24" borderId="30" xfId="2" applyFont="1" applyFill="1" applyBorder="1" applyAlignment="1" applyProtection="1">
      <alignment vertical="top" wrapText="1"/>
    </xf>
    <xf numFmtId="0" fontId="4" fillId="24" borderId="3" xfId="0" applyFont="1" applyFill="1" applyBorder="1" applyAlignment="1">
      <alignment horizontal="justify" vertical="top" wrapText="1"/>
    </xf>
    <xf numFmtId="9" fontId="13" fillId="25" borderId="3" xfId="2" applyFont="1" applyFill="1" applyBorder="1" applyAlignment="1" applyProtection="1">
      <alignment horizontal="justify" vertical="top" wrapText="1"/>
    </xf>
    <xf numFmtId="9" fontId="13" fillId="13" borderId="22" xfId="2" applyFont="1" applyFill="1" applyBorder="1" applyAlignment="1" applyProtection="1">
      <alignment vertical="top" wrapText="1"/>
    </xf>
    <xf numFmtId="0" fontId="11" fillId="13" borderId="22" xfId="0" applyFont="1" applyFill="1" applyBorder="1" applyAlignment="1">
      <alignment vertical="top" wrapText="1"/>
    </xf>
    <xf numFmtId="0" fontId="11" fillId="0" borderId="7" xfId="0" applyFont="1" applyBorder="1" applyAlignment="1">
      <alignment horizontal="justify" vertical="top" wrapText="1"/>
    </xf>
    <xf numFmtId="9" fontId="11" fillId="13" borderId="52" xfId="0" applyNumberFormat="1" applyFont="1" applyFill="1" applyBorder="1" applyAlignment="1">
      <alignment horizontal="center" vertical="top" wrapText="1"/>
    </xf>
    <xf numFmtId="0" fontId="11" fillId="0" borderId="36" xfId="0" applyFont="1" applyBorder="1" applyAlignment="1">
      <alignment horizontal="center" vertical="top" wrapText="1"/>
    </xf>
    <xf numFmtId="0" fontId="11" fillId="0" borderId="2" xfId="0" applyFont="1" applyBorder="1" applyAlignment="1">
      <alignment horizontal="justify" vertical="top" wrapText="1"/>
    </xf>
    <xf numFmtId="9" fontId="13" fillId="13" borderId="32" xfId="2" applyFont="1" applyFill="1" applyBorder="1" applyAlignment="1" applyProtection="1">
      <alignment vertical="top" wrapText="1"/>
    </xf>
    <xf numFmtId="9" fontId="13" fillId="13" borderId="0" xfId="2" applyFont="1" applyFill="1" applyBorder="1" applyAlignment="1" applyProtection="1">
      <alignment vertical="top" wrapText="1"/>
    </xf>
    <xf numFmtId="9" fontId="13" fillId="13" borderId="44" xfId="2" applyFont="1" applyFill="1" applyBorder="1" applyAlignment="1" applyProtection="1">
      <alignment vertical="top" wrapText="1"/>
    </xf>
    <xf numFmtId="0" fontId="44" fillId="13" borderId="7" xfId="0" applyFont="1" applyFill="1" applyBorder="1" applyAlignment="1">
      <alignment horizontal="justify" vertical="top" wrapText="1"/>
    </xf>
    <xf numFmtId="0" fontId="44" fillId="13" borderId="24" xfId="0" applyFont="1" applyFill="1" applyBorder="1" applyAlignment="1">
      <alignment horizontal="justify" vertical="top" wrapText="1"/>
    </xf>
    <xf numFmtId="0" fontId="44" fillId="13" borderId="3" xfId="0" applyFont="1" applyFill="1" applyBorder="1" applyAlignment="1">
      <alignment horizontal="justify" vertical="top" wrapText="1"/>
    </xf>
    <xf numFmtId="0" fontId="44" fillId="0" borderId="3" xfId="0" applyFont="1" applyBorder="1" applyAlignment="1">
      <alignment horizontal="justify" vertical="top" wrapText="1"/>
    </xf>
    <xf numFmtId="0" fontId="44" fillId="0" borderId="4" xfId="0" applyFont="1" applyBorder="1" applyAlignment="1">
      <alignment horizontal="justify" vertical="top" wrapText="1"/>
    </xf>
    <xf numFmtId="0" fontId="44" fillId="6" borderId="0" xfId="0" applyFont="1" applyFill="1" applyAlignment="1">
      <alignment horizontal="justify" vertical="top" wrapText="1"/>
    </xf>
    <xf numFmtId="0" fontId="44" fillId="13" borderId="22" xfId="0" applyFont="1" applyFill="1" applyBorder="1" applyAlignment="1">
      <alignment horizontal="justify" vertical="top" wrapText="1"/>
    </xf>
    <xf numFmtId="0" fontId="44" fillId="13" borderId="6" xfId="0" applyFont="1" applyFill="1" applyBorder="1" applyAlignment="1">
      <alignment horizontal="justify" vertical="top" wrapText="1"/>
    </xf>
    <xf numFmtId="0" fontId="46" fillId="0" borderId="0" xfId="0" applyFont="1" applyAlignment="1">
      <alignment horizontal="justify" vertical="top" wrapText="1"/>
    </xf>
    <xf numFmtId="0" fontId="44" fillId="13" borderId="13" xfId="0" applyFont="1" applyFill="1" applyBorder="1" applyAlignment="1">
      <alignment horizontal="justify" vertical="top" wrapText="1"/>
    </xf>
    <xf numFmtId="0" fontId="44" fillId="0" borderId="13" xfId="0" applyFont="1" applyBorder="1" applyAlignment="1">
      <alignment horizontal="justify" vertical="top" wrapText="1"/>
    </xf>
    <xf numFmtId="0" fontId="44" fillId="0" borderId="29" xfId="0" applyFont="1" applyBorder="1" applyAlignment="1">
      <alignment horizontal="justify" vertical="top" wrapText="1"/>
    </xf>
    <xf numFmtId="0" fontId="44" fillId="0" borderId="22" xfId="0" applyFont="1" applyBorder="1" applyAlignment="1">
      <alignment horizontal="justify" vertical="top" wrapText="1"/>
    </xf>
    <xf numFmtId="0" fontId="49" fillId="6" borderId="0" xfId="0" applyFont="1" applyFill="1" applyAlignment="1">
      <alignment horizontal="justify" vertical="top" wrapText="1"/>
    </xf>
    <xf numFmtId="0" fontId="49" fillId="6" borderId="0" xfId="0" applyFont="1" applyFill="1" applyAlignment="1">
      <alignment horizontal="center" vertical="center" wrapText="1"/>
    </xf>
    <xf numFmtId="0" fontId="45" fillId="13" borderId="3" xfId="0" applyFont="1" applyFill="1" applyBorder="1" applyAlignment="1">
      <alignment horizontal="justify" vertical="top" wrapText="1"/>
    </xf>
    <xf numFmtId="0" fontId="44" fillId="13" borderId="4" xfId="0" applyFont="1" applyFill="1" applyBorder="1" applyAlignment="1">
      <alignment horizontal="justify" vertical="top" wrapText="1"/>
    </xf>
    <xf numFmtId="14" fontId="44" fillId="0" borderId="6" xfId="0" applyNumberFormat="1" applyFont="1" applyBorder="1" applyAlignment="1">
      <alignment horizontal="justify" vertical="top" wrapText="1"/>
    </xf>
    <xf numFmtId="14" fontId="44" fillId="0" borderId="3" xfId="0" applyNumberFormat="1" applyFont="1" applyBorder="1" applyAlignment="1">
      <alignment horizontal="justify" vertical="top" wrapText="1"/>
    </xf>
    <xf numFmtId="0" fontId="44" fillId="13" borderId="14" xfId="0" applyFont="1" applyFill="1" applyBorder="1" applyAlignment="1">
      <alignment horizontal="justify" vertical="top" wrapText="1"/>
    </xf>
    <xf numFmtId="0" fontId="44" fillId="14" borderId="3" xfId="0" applyFont="1" applyFill="1" applyBorder="1" applyAlignment="1">
      <alignment horizontal="justify" vertical="top" wrapText="1"/>
    </xf>
    <xf numFmtId="14" fontId="44" fillId="13" borderId="6" xfId="0" applyNumberFormat="1" applyFont="1" applyFill="1" applyBorder="1" applyAlignment="1">
      <alignment horizontal="justify" vertical="top" wrapText="1"/>
    </xf>
    <xf numFmtId="14" fontId="44" fillId="13" borderId="3" xfId="0" applyNumberFormat="1" applyFont="1" applyFill="1" applyBorder="1" applyAlignment="1">
      <alignment horizontal="justify" vertical="top" wrapText="1"/>
    </xf>
    <xf numFmtId="0" fontId="44" fillId="0" borderId="7" xfId="0" applyFont="1" applyBorder="1" applyAlignment="1">
      <alignment horizontal="justify" vertical="top" wrapText="1"/>
    </xf>
    <xf numFmtId="0" fontId="44" fillId="13" borderId="25" xfId="0" applyFont="1" applyFill="1" applyBorder="1" applyAlignment="1">
      <alignment horizontal="justify" vertical="top" wrapText="1"/>
    </xf>
    <xf numFmtId="0" fontId="44" fillId="6" borderId="25" xfId="0" applyFont="1" applyFill="1" applyBorder="1" applyAlignment="1">
      <alignment horizontal="justify" vertical="top" wrapText="1"/>
    </xf>
    <xf numFmtId="0" fontId="44" fillId="13" borderId="1" xfId="0" applyFont="1" applyFill="1" applyBorder="1" applyAlignment="1">
      <alignment horizontal="justify" vertical="top" wrapText="1"/>
    </xf>
    <xf numFmtId="0" fontId="44" fillId="0" borderId="14" xfId="0" applyFont="1" applyBorder="1" applyAlignment="1">
      <alignment horizontal="justify" vertical="top" wrapText="1"/>
    </xf>
    <xf numFmtId="0" fontId="44" fillId="0" borderId="1" xfId="0" applyFont="1" applyBorder="1" applyAlignment="1">
      <alignment horizontal="justify" vertical="top" wrapText="1"/>
    </xf>
    <xf numFmtId="0" fontId="44" fillId="6" borderId="49" xfId="0" applyFont="1" applyFill="1" applyBorder="1" applyAlignment="1">
      <alignment horizontal="justify" vertical="top" wrapText="1"/>
    </xf>
    <xf numFmtId="0" fontId="44" fillId="6" borderId="59" xfId="0" applyFont="1" applyFill="1" applyBorder="1" applyAlignment="1">
      <alignment horizontal="justify" vertical="top" wrapText="1"/>
    </xf>
    <xf numFmtId="14" fontId="44" fillId="0" borderId="22" xfId="0" applyNumberFormat="1" applyFont="1" applyBorder="1" applyAlignment="1">
      <alignment horizontal="justify" vertical="top" wrapText="1"/>
    </xf>
    <xf numFmtId="0" fontId="44" fillId="6" borderId="60" xfId="0" applyFont="1" applyFill="1" applyBorder="1" applyAlignment="1">
      <alignment horizontal="justify" vertical="top" wrapText="1"/>
    </xf>
    <xf numFmtId="0" fontId="45" fillId="13" borderId="6" xfId="0" applyFont="1" applyFill="1" applyBorder="1" applyAlignment="1">
      <alignment horizontal="justify" vertical="top" wrapText="1"/>
    </xf>
    <xf numFmtId="0" fontId="44" fillId="0" borderId="25" xfId="0" applyFont="1" applyBorder="1" applyAlignment="1">
      <alignment horizontal="justify" vertical="top" wrapText="1"/>
    </xf>
    <xf numFmtId="0" fontId="45" fillId="13" borderId="8" xfId="0" applyFont="1" applyFill="1" applyBorder="1" applyAlignment="1">
      <alignment horizontal="justify" vertical="top" wrapText="1"/>
    </xf>
    <xf numFmtId="14" fontId="44" fillId="13" borderId="7" xfId="0" applyNumberFormat="1" applyFont="1" applyFill="1" applyBorder="1" applyAlignment="1">
      <alignment horizontal="justify" vertical="top" wrapText="1"/>
    </xf>
    <xf numFmtId="0" fontId="44" fillId="0" borderId="24" xfId="0" applyFont="1" applyBorder="1" applyAlignment="1">
      <alignment horizontal="justify" vertical="top" wrapText="1"/>
    </xf>
    <xf numFmtId="0" fontId="45" fillId="13" borderId="45" xfId="0" applyFont="1" applyFill="1" applyBorder="1" applyAlignment="1">
      <alignment horizontal="justify" vertical="top" wrapText="1"/>
    </xf>
    <xf numFmtId="0" fontId="50" fillId="13" borderId="22" xfId="0" applyFont="1" applyFill="1" applyBorder="1" applyAlignment="1">
      <alignment horizontal="justify" vertical="top" wrapText="1"/>
    </xf>
    <xf numFmtId="0" fontId="44" fillId="6" borderId="27" xfId="0" applyFont="1" applyFill="1" applyBorder="1" applyAlignment="1">
      <alignment horizontal="justify" vertical="top" wrapText="1"/>
    </xf>
    <xf numFmtId="0" fontId="45" fillId="13" borderId="14" xfId="0" applyFont="1" applyFill="1" applyBorder="1" applyAlignment="1">
      <alignment horizontal="justify" vertical="top" wrapText="1"/>
    </xf>
    <xf numFmtId="14" fontId="44" fillId="13" borderId="14" xfId="0" applyNumberFormat="1" applyFont="1" applyFill="1" applyBorder="1" applyAlignment="1">
      <alignment horizontal="justify" vertical="top" wrapText="1"/>
    </xf>
    <xf numFmtId="0" fontId="56" fillId="13" borderId="3" xfId="0" applyFont="1" applyFill="1" applyBorder="1" applyAlignment="1">
      <alignment horizontal="left" vertical="center" wrapText="1"/>
    </xf>
    <xf numFmtId="0" fontId="48" fillId="0" borderId="3" xfId="0" applyFont="1" applyBorder="1" applyAlignment="1">
      <alignment horizontal="left" vertical="center" wrapText="1"/>
    </xf>
    <xf numFmtId="0" fontId="55" fillId="0" borderId="3" xfId="0" applyFont="1" applyBorder="1" applyAlignment="1">
      <alignment horizontal="left" vertical="center" wrapText="1"/>
    </xf>
    <xf numFmtId="0" fontId="57" fillId="6" borderId="3" xfId="0" applyFont="1" applyFill="1" applyBorder="1"/>
    <xf numFmtId="0" fontId="58" fillId="0" borderId="0" xfId="0" applyFont="1"/>
    <xf numFmtId="0" fontId="44" fillId="6" borderId="0" xfId="0" applyFont="1" applyFill="1" applyAlignment="1">
      <alignment vertical="top" wrapText="1"/>
    </xf>
    <xf numFmtId="0" fontId="44" fillId="13" borderId="3" xfId="0" applyFont="1" applyFill="1" applyBorder="1" applyAlignment="1">
      <alignment vertical="top" wrapText="1"/>
    </xf>
    <xf numFmtId="9" fontId="60" fillId="22" borderId="3" xfId="2" applyFont="1" applyFill="1" applyBorder="1" applyAlignment="1" applyProtection="1">
      <alignment horizontal="justify" vertical="top" wrapText="1"/>
    </xf>
    <xf numFmtId="9" fontId="11" fillId="13" borderId="17" xfId="0" applyNumberFormat="1" applyFont="1" applyFill="1" applyBorder="1" applyAlignment="1">
      <alignment horizontal="center" vertical="top" wrapText="1"/>
    </xf>
    <xf numFmtId="9" fontId="11" fillId="13" borderId="13" xfId="0" applyNumberFormat="1" applyFont="1" applyFill="1" applyBorder="1" applyAlignment="1">
      <alignment horizontal="center" vertical="top" wrapText="1"/>
    </xf>
    <xf numFmtId="0" fontId="27" fillId="13" borderId="12" xfId="0" applyFont="1" applyFill="1" applyBorder="1" applyAlignment="1">
      <alignment horizontal="justify" vertical="top" wrapText="1"/>
    </xf>
    <xf numFmtId="0" fontId="27" fillId="0" borderId="14" xfId="0" applyFont="1" applyBorder="1" applyAlignment="1">
      <alignment horizontal="justify" vertical="top" wrapText="1"/>
    </xf>
    <xf numFmtId="9" fontId="13" fillId="13" borderId="14" xfId="2" applyFont="1" applyFill="1" applyBorder="1" applyAlignment="1" applyProtection="1">
      <alignment horizontal="justify" vertical="top" wrapText="1"/>
    </xf>
    <xf numFmtId="0" fontId="11" fillId="0" borderId="0" xfId="0" applyFont="1" applyAlignment="1">
      <alignment horizontal="justify" vertical="top" wrapText="1"/>
    </xf>
    <xf numFmtId="0" fontId="2" fillId="12" borderId="11" xfId="0" applyFont="1" applyFill="1" applyBorder="1" applyAlignment="1">
      <alignment horizontal="justify" vertical="top" wrapText="1"/>
    </xf>
    <xf numFmtId="0" fontId="2" fillId="21" borderId="14" xfId="0" applyFont="1" applyFill="1" applyBorder="1" applyAlignment="1">
      <alignment horizontal="center" vertical="center" wrapText="1"/>
    </xf>
    <xf numFmtId="0" fontId="11" fillId="13" borderId="22" xfId="0" applyFont="1" applyFill="1" applyBorder="1" applyAlignment="1">
      <alignment horizontal="justify" vertical="top" wrapText="1"/>
    </xf>
    <xf numFmtId="0" fontId="11" fillId="13" borderId="7" xfId="0" applyFont="1" applyFill="1" applyBorder="1" applyAlignment="1">
      <alignment horizontal="justify" vertical="top" wrapText="1"/>
    </xf>
    <xf numFmtId="0" fontId="27" fillId="13" borderId="31" xfId="0" applyFont="1" applyFill="1" applyBorder="1" applyAlignment="1">
      <alignment horizontal="justify" vertical="top" wrapText="1"/>
    </xf>
    <xf numFmtId="0" fontId="61" fillId="11" borderId="22" xfId="0" applyFont="1" applyFill="1" applyBorder="1" applyAlignment="1">
      <alignment horizontal="center" vertical="center" wrapText="1"/>
    </xf>
    <xf numFmtId="0" fontId="61" fillId="11" borderId="6" xfId="0" applyFont="1" applyFill="1" applyBorder="1" applyAlignment="1">
      <alignment horizontal="center" vertical="center" wrapText="1"/>
    </xf>
    <xf numFmtId="0" fontId="61" fillId="11" borderId="3" xfId="0" applyFont="1" applyFill="1" applyBorder="1" applyAlignment="1">
      <alignment horizontal="center" vertical="center" wrapText="1"/>
    </xf>
    <xf numFmtId="0" fontId="61" fillId="4" borderId="3" xfId="0" applyFont="1" applyFill="1" applyBorder="1" applyAlignment="1">
      <alignment horizontal="center" vertical="center" wrapText="1"/>
    </xf>
    <xf numFmtId="0" fontId="61" fillId="4" borderId="4" xfId="0" applyFont="1" applyFill="1" applyBorder="1" applyAlignment="1">
      <alignment horizontal="center" vertical="center" wrapText="1"/>
    </xf>
    <xf numFmtId="0" fontId="61" fillId="2" borderId="3" xfId="0" applyFont="1" applyFill="1" applyBorder="1" applyAlignment="1" applyProtection="1">
      <alignment horizontal="center" vertical="center" wrapText="1"/>
      <protection locked="0"/>
    </xf>
    <xf numFmtId="0" fontId="61" fillId="2" borderId="3" xfId="0" applyFont="1" applyFill="1" applyBorder="1" applyAlignment="1">
      <alignment horizontal="center" vertical="center" wrapText="1"/>
    </xf>
    <xf numFmtId="0" fontId="11" fillId="14" borderId="22" xfId="0" applyFont="1" applyFill="1" applyBorder="1" applyAlignment="1">
      <alignment horizontal="justify" vertical="top" wrapText="1"/>
    </xf>
    <xf numFmtId="0" fontId="11" fillId="14" borderId="3" xfId="0" applyFont="1" applyFill="1" applyBorder="1" applyAlignment="1" applyProtection="1">
      <alignment horizontal="justify" vertical="top" wrapText="1"/>
      <protection locked="0"/>
    </xf>
    <xf numFmtId="0" fontId="11" fillId="14" borderId="7" xfId="0" applyFont="1" applyFill="1" applyBorder="1" applyAlignment="1" applyProtection="1">
      <alignment horizontal="center" vertical="top" wrapText="1"/>
      <protection locked="0"/>
    </xf>
    <xf numFmtId="0" fontId="11" fillId="14" borderId="10" xfId="0" applyFont="1" applyFill="1" applyBorder="1" applyAlignment="1" applyProtection="1">
      <alignment horizontal="center" vertical="top" wrapText="1"/>
      <protection locked="0"/>
    </xf>
    <xf numFmtId="0" fontId="11" fillId="14" borderId="14" xfId="0" applyFont="1" applyFill="1" applyBorder="1" applyAlignment="1" applyProtection="1">
      <alignment horizontal="center" vertical="top" wrapText="1"/>
      <protection locked="0"/>
    </xf>
    <xf numFmtId="0" fontId="11" fillId="14" borderId="14" xfId="0" applyFont="1" applyFill="1" applyBorder="1" applyAlignment="1">
      <alignment horizontal="justify" vertical="top" wrapText="1"/>
    </xf>
    <xf numFmtId="9" fontId="11" fillId="13" borderId="3" xfId="2" applyFont="1" applyFill="1" applyBorder="1" applyAlignment="1" applyProtection="1">
      <alignment horizontal="justify" vertical="top" wrapText="1"/>
    </xf>
    <xf numFmtId="0" fontId="11" fillId="14" borderId="7" xfId="0" applyFont="1" applyFill="1" applyBorder="1" applyAlignment="1">
      <alignment horizontal="justify" vertical="top" wrapText="1"/>
    </xf>
    <xf numFmtId="0" fontId="11" fillId="14" borderId="63" xfId="0" applyFont="1" applyFill="1" applyBorder="1" applyAlignment="1">
      <alignment horizontal="justify" vertical="top" wrapText="1"/>
    </xf>
    <xf numFmtId="9" fontId="11" fillId="0" borderId="54" xfId="2" applyFont="1" applyFill="1" applyBorder="1" applyAlignment="1" applyProtection="1">
      <alignment vertical="top" wrapText="1"/>
    </xf>
    <xf numFmtId="0" fontId="11" fillId="14" borderId="40" xfId="0" applyFont="1" applyFill="1" applyBorder="1" applyAlignment="1">
      <alignment horizontal="justify" vertical="top" wrapText="1"/>
    </xf>
    <xf numFmtId="0" fontId="4" fillId="6" borderId="22" xfId="0" applyFont="1" applyFill="1" applyBorder="1" applyAlignment="1">
      <alignment horizontal="justify" vertical="top" wrapText="1"/>
    </xf>
    <xf numFmtId="0" fontId="11" fillId="14" borderId="3" xfId="0" applyFont="1" applyFill="1" applyBorder="1" applyAlignment="1">
      <alignment horizontal="center" vertical="top" wrapText="1"/>
    </xf>
    <xf numFmtId="9" fontId="13" fillId="15" borderId="3" xfId="0" applyNumberFormat="1" applyFont="1" applyFill="1" applyBorder="1" applyAlignment="1">
      <alignment horizontal="justify" vertical="top" wrapText="1"/>
    </xf>
    <xf numFmtId="0" fontId="11" fillId="14" borderId="10" xfId="0" applyFont="1" applyFill="1" applyBorder="1" applyAlignment="1">
      <alignment horizontal="justify" vertical="top" wrapText="1"/>
    </xf>
    <xf numFmtId="0" fontId="13" fillId="14" borderId="13" xfId="0" applyFont="1" applyFill="1" applyBorder="1" applyAlignment="1">
      <alignment horizontal="justify" vertical="top" wrapText="1"/>
    </xf>
    <xf numFmtId="0" fontId="11" fillId="14" borderId="2" xfId="0" applyFont="1" applyFill="1" applyBorder="1" applyAlignment="1">
      <alignment vertical="center" wrapText="1"/>
    </xf>
    <xf numFmtId="0" fontId="11" fillId="13" borderId="22" xfId="0" applyFont="1" applyFill="1" applyBorder="1" applyAlignment="1">
      <alignment horizontal="justify" vertical="center" wrapText="1"/>
    </xf>
    <xf numFmtId="0" fontId="11" fillId="13" borderId="6" xfId="0" applyFont="1" applyFill="1" applyBorder="1" applyAlignment="1">
      <alignment horizontal="justify" vertical="center" wrapText="1"/>
    </xf>
    <xf numFmtId="0" fontId="11" fillId="13" borderId="3" xfId="0" applyFont="1" applyFill="1" applyBorder="1" applyAlignment="1">
      <alignment horizontal="justify" vertical="center" wrapText="1"/>
    </xf>
    <xf numFmtId="0" fontId="11" fillId="13" borderId="10" xfId="0" applyFont="1" applyFill="1" applyBorder="1" applyAlignment="1">
      <alignment horizontal="justify" vertical="center" wrapText="1"/>
    </xf>
    <xf numFmtId="0" fontId="11" fillId="13" borderId="46" xfId="0" applyFont="1" applyFill="1" applyBorder="1" applyAlignment="1">
      <alignment horizontal="justify" vertical="center" wrapText="1"/>
    </xf>
    <xf numFmtId="0" fontId="11" fillId="13" borderId="13" xfId="0" applyFont="1" applyFill="1" applyBorder="1" applyAlignment="1">
      <alignment horizontal="justify" vertical="center" wrapText="1"/>
    </xf>
    <xf numFmtId="0" fontId="11" fillId="13" borderId="12" xfId="0" applyFont="1" applyFill="1" applyBorder="1" applyAlignment="1">
      <alignment horizontal="justify" vertical="center" wrapText="1"/>
    </xf>
    <xf numFmtId="0" fontId="62" fillId="13" borderId="13" xfId="0" applyFont="1" applyFill="1" applyBorder="1" applyAlignment="1">
      <alignment horizontal="justify" vertical="top" wrapText="1"/>
    </xf>
    <xf numFmtId="0" fontId="13" fillId="14" borderId="24" xfId="0" applyFont="1" applyFill="1" applyBorder="1" applyAlignment="1">
      <alignment horizontal="justify" vertical="top" wrapText="1"/>
    </xf>
    <xf numFmtId="0" fontId="11" fillId="13" borderId="14" xfId="0" applyFont="1" applyFill="1" applyBorder="1" applyAlignment="1">
      <alignment horizontal="center" vertical="top" wrapText="1"/>
    </xf>
    <xf numFmtId="0" fontId="11" fillId="14" borderId="17" xfId="0" applyFont="1" applyFill="1" applyBorder="1" applyAlignment="1">
      <alignment horizontal="justify" vertical="top" wrapText="1"/>
    </xf>
    <xf numFmtId="9" fontId="11" fillId="0" borderId="17" xfId="2" applyFont="1" applyFill="1" applyBorder="1" applyAlignment="1" applyProtection="1">
      <alignment horizontal="justify" vertical="top" wrapText="1"/>
    </xf>
    <xf numFmtId="9" fontId="11" fillId="0" borderId="13" xfId="2" applyFont="1" applyFill="1" applyBorder="1" applyAlignment="1" applyProtection="1">
      <alignment horizontal="justify" vertical="top" wrapText="1"/>
    </xf>
    <xf numFmtId="0" fontId="13" fillId="0" borderId="30" xfId="0" applyFont="1" applyBorder="1" applyAlignment="1">
      <alignment horizontal="justify" vertical="top" wrapText="1"/>
    </xf>
    <xf numFmtId="9" fontId="63" fillId="24" borderId="32" xfId="0" applyNumberFormat="1" applyFont="1" applyFill="1" applyBorder="1" applyAlignment="1">
      <alignment horizontal="center" vertical="top" wrapText="1"/>
    </xf>
    <xf numFmtId="9" fontId="11" fillId="0" borderId="32" xfId="0" applyNumberFormat="1" applyFont="1" applyBorder="1" applyAlignment="1">
      <alignment horizontal="center" vertical="top" wrapText="1"/>
    </xf>
    <xf numFmtId="0" fontId="13" fillId="0" borderId="4" xfId="0" applyFont="1" applyBorder="1" applyAlignment="1">
      <alignment horizontal="justify" vertical="top" wrapText="1"/>
    </xf>
    <xf numFmtId="0" fontId="60" fillId="24" borderId="4" xfId="0" applyFont="1" applyFill="1" applyBorder="1" applyAlignment="1">
      <alignment horizontal="justify" vertical="top" wrapText="1"/>
    </xf>
    <xf numFmtId="9" fontId="11" fillId="24" borderId="32" xfId="0" applyNumberFormat="1" applyFont="1" applyFill="1" applyBorder="1" applyAlignment="1">
      <alignment horizontal="center" vertical="top" wrapText="1"/>
    </xf>
    <xf numFmtId="0" fontId="13" fillId="20" borderId="4" xfId="0" applyFont="1" applyFill="1" applyBorder="1" applyAlignment="1">
      <alignment horizontal="justify" vertical="top" wrapText="1"/>
    </xf>
    <xf numFmtId="0" fontId="11" fillId="13" borderId="14" xfId="1" applyNumberFormat="1" applyFont="1" applyFill="1" applyBorder="1" applyAlignment="1">
      <alignment horizontal="center" vertical="top" wrapText="1"/>
    </xf>
    <xf numFmtId="9" fontId="11" fillId="0" borderId="14" xfId="2" applyFont="1" applyFill="1" applyBorder="1" applyAlignment="1" applyProtection="1">
      <alignment horizontal="justify" vertical="top" wrapText="1"/>
    </xf>
    <xf numFmtId="0" fontId="11" fillId="13" borderId="10" xfId="1" applyNumberFormat="1" applyFont="1" applyFill="1" applyBorder="1" applyAlignment="1">
      <alignment horizontal="center" vertical="top" wrapText="1"/>
    </xf>
    <xf numFmtId="9" fontId="11" fillId="0" borderId="10" xfId="2" applyFont="1" applyFill="1" applyBorder="1" applyAlignment="1" applyProtection="1">
      <alignment horizontal="justify" vertical="top" wrapText="1"/>
    </xf>
    <xf numFmtId="0" fontId="11" fillId="13" borderId="13" xfId="1" applyNumberFormat="1" applyFont="1" applyFill="1" applyBorder="1" applyAlignment="1">
      <alignment horizontal="center" vertical="top" wrapText="1"/>
    </xf>
    <xf numFmtId="0" fontId="11" fillId="13" borderId="7" xfId="0" applyFont="1" applyFill="1" applyBorder="1" applyAlignment="1">
      <alignment horizontal="center" vertical="top" wrapText="1"/>
    </xf>
    <xf numFmtId="9" fontId="11" fillId="0" borderId="7" xfId="2" applyFont="1" applyFill="1" applyBorder="1" applyAlignment="1" applyProtection="1">
      <alignment horizontal="justify" vertical="top" wrapText="1"/>
    </xf>
    <xf numFmtId="0" fontId="11" fillId="13" borderId="12" xfId="0" applyFont="1" applyFill="1" applyBorder="1" applyAlignment="1">
      <alignment vertical="top" wrapText="1"/>
    </xf>
    <xf numFmtId="9" fontId="11" fillId="0" borderId="31" xfId="2" applyFont="1" applyFill="1" applyBorder="1" applyAlignment="1" applyProtection="1">
      <alignment horizontal="justify" vertical="top" wrapText="1"/>
    </xf>
    <xf numFmtId="9" fontId="36" fillId="0" borderId="3" xfId="0" applyNumberFormat="1" applyFont="1" applyBorder="1" applyAlignment="1">
      <alignment wrapText="1"/>
    </xf>
    <xf numFmtId="9" fontId="64" fillId="0" borderId="6" xfId="0" applyNumberFormat="1" applyFont="1" applyBorder="1" applyAlignment="1">
      <alignment wrapText="1"/>
    </xf>
    <xf numFmtId="9" fontId="36" fillId="0" borderId="14" xfId="0" applyNumberFormat="1" applyFont="1" applyBorder="1" applyAlignment="1">
      <alignment wrapText="1"/>
    </xf>
    <xf numFmtId="9" fontId="64" fillId="0" borderId="2" xfId="0" applyNumberFormat="1" applyFont="1" applyBorder="1" applyAlignment="1">
      <alignment wrapText="1"/>
    </xf>
    <xf numFmtId="0" fontId="36" fillId="0" borderId="14" xfId="0" applyFont="1" applyBorder="1" applyAlignment="1">
      <alignment wrapText="1"/>
    </xf>
    <xf numFmtId="9" fontId="36" fillId="0" borderId="2" xfId="0" applyNumberFormat="1" applyFont="1" applyBorder="1" applyAlignment="1">
      <alignment wrapText="1"/>
    </xf>
    <xf numFmtId="0" fontId="36" fillId="14" borderId="3" xfId="0" applyFont="1" applyFill="1" applyBorder="1" applyAlignment="1">
      <alignment wrapText="1"/>
    </xf>
    <xf numFmtId="9" fontId="36" fillId="0" borderId="6" xfId="0" applyNumberFormat="1" applyFont="1" applyBorder="1" applyAlignment="1">
      <alignment wrapText="1"/>
    </xf>
    <xf numFmtId="0" fontId="36" fillId="14" borderId="14" xfId="0" applyFont="1" applyFill="1" applyBorder="1" applyAlignment="1">
      <alignment wrapText="1"/>
    </xf>
    <xf numFmtId="0" fontId="62" fillId="13" borderId="22" xfId="0" applyFont="1" applyFill="1" applyBorder="1" applyAlignment="1">
      <alignment horizontal="justify" vertical="top" wrapText="1"/>
    </xf>
    <xf numFmtId="0" fontId="60" fillId="14" borderId="13" xfId="0" applyFont="1" applyFill="1" applyBorder="1" applyAlignment="1">
      <alignment horizontal="justify" vertical="top" wrapText="1"/>
    </xf>
    <xf numFmtId="9" fontId="60" fillId="13" borderId="13" xfId="2" applyFont="1" applyFill="1" applyBorder="1" applyAlignment="1" applyProtection="1">
      <alignment horizontal="justify" vertical="top" wrapText="1"/>
    </xf>
    <xf numFmtId="9" fontId="60" fillId="13" borderId="13" xfId="2" applyFont="1" applyFill="1" applyBorder="1" applyAlignment="1" applyProtection="1">
      <alignment horizontal="center" vertical="top" wrapText="1"/>
    </xf>
    <xf numFmtId="0" fontId="65" fillId="13" borderId="22" xfId="0" applyFont="1" applyFill="1" applyBorder="1" applyAlignment="1">
      <alignment horizontal="justify" vertical="top" wrapText="1"/>
    </xf>
    <xf numFmtId="0" fontId="65" fillId="13" borderId="6" xfId="0" applyFont="1" applyFill="1" applyBorder="1" applyAlignment="1">
      <alignment horizontal="justify" vertical="top" wrapText="1"/>
    </xf>
    <xf numFmtId="0" fontId="65" fillId="13" borderId="3" xfId="0" applyFont="1" applyFill="1" applyBorder="1" applyAlignment="1">
      <alignment horizontal="justify" vertical="top" wrapText="1"/>
    </xf>
    <xf numFmtId="0" fontId="65" fillId="14" borderId="3" xfId="0" applyFont="1" applyFill="1" applyBorder="1" applyAlignment="1">
      <alignment horizontal="justify" vertical="top" wrapText="1"/>
    </xf>
    <xf numFmtId="0" fontId="65" fillId="13" borderId="3" xfId="0" applyFont="1" applyFill="1" applyBorder="1" applyAlignment="1">
      <alignment horizontal="center" vertical="top" wrapText="1"/>
    </xf>
    <xf numFmtId="9" fontId="65" fillId="0" borderId="3" xfId="2" applyFont="1" applyFill="1" applyBorder="1" applyAlignment="1" applyProtection="1">
      <alignment horizontal="justify" vertical="top" wrapText="1"/>
    </xf>
    <xf numFmtId="9" fontId="66" fillId="13" borderId="3" xfId="2" applyFont="1" applyFill="1" applyBorder="1" applyAlignment="1" applyProtection="1">
      <alignment horizontal="justify" vertical="top" wrapText="1"/>
    </xf>
    <xf numFmtId="9" fontId="66" fillId="13" borderId="4" xfId="2" applyFont="1" applyFill="1" applyBorder="1" applyAlignment="1" applyProtection="1">
      <alignment horizontal="justify" vertical="top" wrapText="1"/>
    </xf>
    <xf numFmtId="0" fontId="65" fillId="0" borderId="3" xfId="0" applyFont="1" applyBorder="1" applyAlignment="1">
      <alignment horizontal="justify" vertical="top" wrapText="1"/>
    </xf>
    <xf numFmtId="0" fontId="65" fillId="13" borderId="3" xfId="0" applyFont="1" applyFill="1" applyBorder="1" applyAlignment="1" applyProtection="1">
      <alignment horizontal="justify" vertical="top" wrapText="1"/>
      <protection locked="0"/>
    </xf>
    <xf numFmtId="0" fontId="66" fillId="14" borderId="13" xfId="0" applyFont="1" applyFill="1" applyBorder="1" applyAlignment="1">
      <alignment horizontal="justify" vertical="top" wrapText="1"/>
    </xf>
    <xf numFmtId="9" fontId="66" fillId="13" borderId="13" xfId="2" applyFont="1" applyFill="1" applyBorder="1" applyAlignment="1" applyProtection="1">
      <alignment horizontal="justify" vertical="top" wrapText="1"/>
    </xf>
    <xf numFmtId="9" fontId="66" fillId="13" borderId="13" xfId="2" applyFont="1" applyFill="1" applyBorder="1" applyAlignment="1" applyProtection="1">
      <alignment horizontal="center" vertical="top" wrapText="1"/>
    </xf>
    <xf numFmtId="9" fontId="66" fillId="13" borderId="29" xfId="2" applyFont="1" applyFill="1" applyBorder="1" applyAlignment="1" applyProtection="1">
      <alignment horizontal="justify" vertical="top" wrapText="1"/>
    </xf>
    <xf numFmtId="0" fontId="65" fillId="6" borderId="22" xfId="0" applyFont="1" applyFill="1" applyBorder="1" applyAlignment="1">
      <alignment horizontal="justify" vertical="top" wrapText="1"/>
    </xf>
    <xf numFmtId="0" fontId="65" fillId="6" borderId="0" xfId="0" applyFont="1" applyFill="1" applyAlignment="1">
      <alignment horizontal="justify" vertical="top" wrapText="1"/>
    </xf>
    <xf numFmtId="0" fontId="65" fillId="6" borderId="0" xfId="0" applyFont="1" applyFill="1" applyAlignment="1">
      <alignment horizontal="center" vertical="top" wrapText="1"/>
    </xf>
    <xf numFmtId="0" fontId="65" fillId="6" borderId="3" xfId="0" applyFont="1" applyFill="1" applyBorder="1" applyAlignment="1">
      <alignment horizontal="justify" vertical="top" wrapText="1"/>
    </xf>
    <xf numFmtId="9" fontId="65" fillId="13" borderId="3" xfId="0" applyNumberFormat="1" applyFont="1" applyFill="1" applyBorder="1" applyAlignment="1">
      <alignment horizontal="center" vertical="top"/>
    </xf>
    <xf numFmtId="9" fontId="66" fillId="7" borderId="3" xfId="2" applyFont="1" applyFill="1" applyBorder="1" applyAlignment="1" applyProtection="1">
      <alignment horizontal="justify" vertical="top" wrapText="1"/>
    </xf>
    <xf numFmtId="0" fontId="65" fillId="13" borderId="2" xfId="0" applyFont="1" applyFill="1" applyBorder="1" applyAlignment="1">
      <alignment horizontal="justify" vertical="top" wrapText="1"/>
    </xf>
    <xf numFmtId="0" fontId="65" fillId="13" borderId="14" xfId="0" applyFont="1" applyFill="1" applyBorder="1" applyAlignment="1">
      <alignment horizontal="justify" vertical="top" wrapText="1"/>
    </xf>
    <xf numFmtId="0" fontId="66" fillId="14" borderId="3" xfId="0" applyFont="1" applyFill="1" applyBorder="1" applyAlignment="1">
      <alignment horizontal="justify" vertical="top" wrapText="1"/>
    </xf>
    <xf numFmtId="0" fontId="65" fillId="14" borderId="6" xfId="0" applyFont="1" applyFill="1" applyBorder="1" applyAlignment="1">
      <alignment horizontal="justify" vertical="top" wrapText="1"/>
    </xf>
    <xf numFmtId="0" fontId="65" fillId="13" borderId="7" xfId="0" applyFont="1" applyFill="1" applyBorder="1" applyAlignment="1" applyProtection="1">
      <alignment horizontal="justify" vertical="top" wrapText="1"/>
      <protection locked="0"/>
    </xf>
    <xf numFmtId="0" fontId="65" fillId="0" borderId="22" xfId="0" applyFont="1" applyBorder="1" applyAlignment="1">
      <alignment horizontal="justify" vertical="top" wrapText="1"/>
    </xf>
    <xf numFmtId="0" fontId="65" fillId="13" borderId="22" xfId="0" applyFont="1" applyFill="1" applyBorder="1" applyAlignment="1">
      <alignment horizontal="center" vertical="top" wrapText="1"/>
    </xf>
    <xf numFmtId="0" fontId="65" fillId="14" borderId="22" xfId="0" applyFont="1" applyFill="1" applyBorder="1" applyAlignment="1">
      <alignment horizontal="justify" vertical="top" wrapText="1"/>
    </xf>
    <xf numFmtId="9" fontId="65" fillId="0" borderId="14" xfId="2" applyFont="1" applyFill="1" applyBorder="1" applyAlignment="1" applyProtection="1">
      <alignment horizontal="justify" vertical="top" wrapText="1"/>
    </xf>
    <xf numFmtId="9" fontId="36" fillId="14" borderId="7" xfId="0" applyNumberFormat="1" applyFont="1" applyFill="1" applyBorder="1" applyAlignment="1">
      <alignment wrapText="1"/>
    </xf>
    <xf numFmtId="0" fontId="36" fillId="14" borderId="17" xfId="0" applyFont="1" applyFill="1" applyBorder="1" applyAlignment="1">
      <alignment wrapText="1"/>
    </xf>
    <xf numFmtId="0" fontId="36" fillId="0" borderId="17" xfId="0" applyFont="1" applyBorder="1" applyAlignment="1">
      <alignment wrapText="1"/>
    </xf>
    <xf numFmtId="1" fontId="66" fillId="13" borderId="4" xfId="2" applyNumberFormat="1" applyFont="1" applyFill="1" applyBorder="1" applyAlignment="1" applyProtection="1">
      <alignment horizontal="justify" vertical="top" wrapText="1"/>
    </xf>
    <xf numFmtId="1" fontId="66" fillId="13" borderId="3" xfId="2" applyNumberFormat="1" applyFont="1" applyFill="1" applyBorder="1" applyAlignment="1" applyProtection="1">
      <alignment horizontal="justify" vertical="top" wrapText="1"/>
    </xf>
    <xf numFmtId="0" fontId="36" fillId="0" borderId="12" xfId="0" applyFont="1" applyBorder="1" applyAlignment="1">
      <alignment wrapText="1"/>
    </xf>
    <xf numFmtId="0" fontId="65" fillId="14" borderId="7" xfId="0" applyFont="1" applyFill="1" applyBorder="1" applyAlignment="1">
      <alignment horizontal="justify" vertical="top" wrapText="1"/>
    </xf>
    <xf numFmtId="0" fontId="68" fillId="13" borderId="3" xfId="0" applyFont="1" applyFill="1" applyBorder="1" applyAlignment="1">
      <alignment horizontal="center" vertical="top" wrapText="1"/>
    </xf>
    <xf numFmtId="9" fontId="69" fillId="13" borderId="3" xfId="2" applyFont="1" applyFill="1" applyBorder="1" applyAlignment="1" applyProtection="1">
      <alignment horizontal="justify" vertical="top" wrapText="1"/>
    </xf>
    <xf numFmtId="0" fontId="65" fillId="0" borderId="7" xfId="0" applyFont="1" applyBorder="1" applyAlignment="1">
      <alignment horizontal="justify" vertical="top" wrapText="1"/>
    </xf>
    <xf numFmtId="0" fontId="65" fillId="13" borderId="7" xfId="0" applyFont="1" applyFill="1" applyBorder="1" applyAlignment="1">
      <alignment horizontal="center" vertical="top" wrapText="1"/>
    </xf>
    <xf numFmtId="9" fontId="65" fillId="0" borderId="7" xfId="2" applyFont="1" applyBorder="1" applyAlignment="1">
      <alignment horizontal="justify" vertical="top" wrapText="1"/>
    </xf>
    <xf numFmtId="9" fontId="66" fillId="13" borderId="7" xfId="2" applyFont="1" applyFill="1" applyBorder="1" applyAlignment="1">
      <alignment horizontal="justify" vertical="top" wrapText="1"/>
    </xf>
    <xf numFmtId="9" fontId="66" fillId="13" borderId="24" xfId="2" applyFont="1" applyFill="1" applyBorder="1" applyAlignment="1" applyProtection="1">
      <alignment horizontal="justify" vertical="top" wrapText="1"/>
    </xf>
    <xf numFmtId="9" fontId="66" fillId="13" borderId="7" xfId="2" applyFont="1" applyFill="1" applyBorder="1" applyAlignment="1" applyProtection="1">
      <alignment horizontal="justify" vertical="top" wrapText="1"/>
    </xf>
    <xf numFmtId="0" fontId="65" fillId="13" borderId="22" xfId="0" applyFont="1" applyFill="1" applyBorder="1" applyAlignment="1" applyProtection="1">
      <alignment horizontal="justify" vertical="top" wrapText="1"/>
      <protection locked="0"/>
    </xf>
    <xf numFmtId="9" fontId="65" fillId="0" borderId="22" xfId="2" applyFont="1" applyBorder="1" applyAlignment="1">
      <alignment horizontal="justify" vertical="top" wrapText="1"/>
    </xf>
    <xf numFmtId="9" fontId="66" fillId="13" borderId="22" xfId="2" applyFont="1" applyFill="1" applyBorder="1" applyAlignment="1">
      <alignment horizontal="justify" vertical="top" wrapText="1"/>
    </xf>
    <xf numFmtId="9" fontId="66" fillId="13" borderId="22" xfId="2" applyFont="1" applyFill="1" applyBorder="1" applyAlignment="1" applyProtection="1">
      <alignment horizontal="justify" vertical="top" wrapText="1"/>
    </xf>
    <xf numFmtId="9" fontId="66" fillId="13" borderId="0" xfId="2" applyFont="1" applyFill="1" applyBorder="1" applyAlignment="1" applyProtection="1">
      <alignment horizontal="justify" vertical="top" wrapText="1"/>
    </xf>
    <xf numFmtId="0" fontId="65" fillId="0" borderId="8" xfId="0" applyFont="1" applyBorder="1" applyAlignment="1">
      <alignment horizontal="justify" vertical="top" wrapText="1"/>
    </xf>
    <xf numFmtId="0" fontId="65" fillId="0" borderId="0" xfId="0" applyFont="1" applyAlignment="1">
      <alignment horizontal="justify" vertical="top" wrapText="1"/>
    </xf>
    <xf numFmtId="9" fontId="66" fillId="13" borderId="45" xfId="2" applyFont="1" applyFill="1" applyBorder="1" applyAlignment="1" applyProtection="1">
      <alignment horizontal="justify" vertical="top" wrapText="1"/>
    </xf>
    <xf numFmtId="0" fontId="65" fillId="0" borderId="45" xfId="0" applyFont="1" applyBorder="1" applyAlignment="1">
      <alignment horizontal="justify" vertical="top" wrapText="1"/>
    </xf>
    <xf numFmtId="0" fontId="65" fillId="14" borderId="14" xfId="0" applyFont="1" applyFill="1" applyBorder="1" applyAlignment="1">
      <alignment horizontal="justify" vertical="top" wrapText="1"/>
    </xf>
    <xf numFmtId="9" fontId="65" fillId="13" borderId="14" xfId="0" applyNumberFormat="1" applyFont="1" applyFill="1" applyBorder="1" applyAlignment="1">
      <alignment horizontal="center" vertical="top" wrapText="1"/>
    </xf>
    <xf numFmtId="9" fontId="65" fillId="0" borderId="14" xfId="2" applyFont="1" applyBorder="1" applyAlignment="1">
      <alignment horizontal="justify" vertical="top" wrapText="1"/>
    </xf>
    <xf numFmtId="9" fontId="66" fillId="13" borderId="14" xfId="2" applyFont="1" applyFill="1" applyBorder="1" applyAlignment="1">
      <alignment horizontal="justify" vertical="top" wrapText="1"/>
    </xf>
    <xf numFmtId="9" fontId="66" fillId="13" borderId="1" xfId="2" applyFont="1" applyFill="1" applyBorder="1" applyAlignment="1" applyProtection="1">
      <alignment horizontal="justify" vertical="top" wrapText="1"/>
    </xf>
    <xf numFmtId="9" fontId="66" fillId="13" borderId="14" xfId="2" applyFont="1" applyFill="1" applyBorder="1" applyAlignment="1" applyProtection="1">
      <alignment horizontal="justify" vertical="top" wrapText="1"/>
    </xf>
    <xf numFmtId="0" fontId="65" fillId="0" borderId="14" xfId="0" applyFont="1" applyBorder="1" applyAlignment="1">
      <alignment horizontal="justify" vertical="top" wrapText="1"/>
    </xf>
    <xf numFmtId="9" fontId="65" fillId="13" borderId="3" xfId="0" applyNumberFormat="1" applyFont="1" applyFill="1" applyBorder="1" applyAlignment="1">
      <alignment horizontal="center" vertical="top" wrapText="1"/>
    </xf>
    <xf numFmtId="1" fontId="66" fillId="13" borderId="13" xfId="2" applyNumberFormat="1" applyFont="1" applyFill="1" applyBorder="1" applyAlignment="1" applyProtection="1">
      <alignment horizontal="center" vertical="top" wrapText="1"/>
    </xf>
    <xf numFmtId="0" fontId="70" fillId="14" borderId="3" xfId="0" applyFont="1" applyFill="1" applyBorder="1" applyAlignment="1">
      <alignment vertical="center" wrapText="1"/>
    </xf>
    <xf numFmtId="9" fontId="70" fillId="13" borderId="3" xfId="0" applyNumberFormat="1" applyFont="1" applyFill="1" applyBorder="1" applyAlignment="1">
      <alignment vertical="center" wrapText="1"/>
    </xf>
    <xf numFmtId="9" fontId="71" fillId="0" borderId="3" xfId="2" applyFont="1" applyFill="1" applyBorder="1" applyAlignment="1" applyProtection="1">
      <alignment vertical="center" wrapText="1"/>
    </xf>
    <xf numFmtId="0" fontId="70" fillId="14" borderId="3" xfId="0" applyFont="1" applyFill="1" applyBorder="1" applyAlignment="1" applyProtection="1">
      <alignment vertical="center" wrapText="1"/>
      <protection locked="0"/>
    </xf>
    <xf numFmtId="9" fontId="72" fillId="13" borderId="3" xfId="2" applyFont="1" applyFill="1" applyBorder="1" applyAlignment="1" applyProtection="1">
      <alignment horizontal="center" vertical="center" wrapText="1"/>
    </xf>
    <xf numFmtId="9" fontId="70" fillId="7" borderId="3" xfId="2" applyFont="1" applyFill="1" applyBorder="1" applyAlignment="1">
      <alignment horizontal="center" vertical="center"/>
    </xf>
    <xf numFmtId="9" fontId="70" fillId="7" borderId="3" xfId="0" applyNumberFormat="1" applyFont="1" applyFill="1" applyBorder="1" applyAlignment="1">
      <alignment horizontal="center" vertical="center"/>
    </xf>
    <xf numFmtId="0" fontId="70" fillId="0" borderId="3" xfId="0" applyFont="1" applyBorder="1"/>
    <xf numFmtId="0" fontId="36" fillId="14" borderId="7" xfId="0" applyFont="1" applyFill="1" applyBorder="1" applyAlignment="1">
      <alignment vertical="center" wrapText="1"/>
    </xf>
    <xf numFmtId="9" fontId="36" fillId="13" borderId="3" xfId="0" applyNumberFormat="1" applyFont="1" applyFill="1" applyBorder="1" applyAlignment="1">
      <alignment vertical="center" wrapText="1"/>
    </xf>
    <xf numFmtId="9" fontId="36" fillId="13" borderId="7" xfId="0" applyNumberFormat="1" applyFont="1" applyFill="1" applyBorder="1" applyAlignment="1">
      <alignment vertical="center" wrapText="1"/>
    </xf>
    <xf numFmtId="9" fontId="64" fillId="0" borderId="3" xfId="2" applyFont="1" applyFill="1" applyBorder="1" applyAlignment="1" applyProtection="1">
      <alignment vertical="center" wrapText="1"/>
    </xf>
    <xf numFmtId="9" fontId="64" fillId="0" borderId="7" xfId="2" applyFont="1" applyFill="1" applyBorder="1" applyAlignment="1" applyProtection="1">
      <alignment vertical="center" wrapText="1"/>
    </xf>
    <xf numFmtId="0" fontId="36" fillId="14" borderId="7" xfId="0" applyFont="1" applyFill="1" applyBorder="1" applyAlignment="1" applyProtection="1">
      <alignment vertical="center" wrapText="1"/>
      <protection locked="0"/>
    </xf>
    <xf numFmtId="0" fontId="36" fillId="14" borderId="3" xfId="0" applyFont="1" applyFill="1" applyBorder="1" applyAlignment="1" applyProtection="1">
      <alignment vertical="center" wrapText="1"/>
      <protection locked="0"/>
    </xf>
    <xf numFmtId="0" fontId="38" fillId="14" borderId="22" xfId="0" applyFont="1" applyFill="1" applyBorder="1" applyAlignment="1">
      <alignment vertical="center" wrapText="1"/>
    </xf>
    <xf numFmtId="9" fontId="36" fillId="13" borderId="22" xfId="0" applyNumberFormat="1" applyFont="1" applyFill="1" applyBorder="1" applyAlignment="1">
      <alignment vertical="center" wrapText="1"/>
    </xf>
    <xf numFmtId="9" fontId="64" fillId="0" borderId="22" xfId="2" applyFont="1" applyFill="1" applyBorder="1" applyAlignment="1" applyProtection="1">
      <alignment vertical="center" wrapText="1"/>
    </xf>
    <xf numFmtId="0" fontId="36" fillId="13" borderId="22" xfId="0" applyFont="1" applyFill="1" applyBorder="1" applyAlignment="1">
      <alignment vertical="center" wrapText="1"/>
    </xf>
    <xf numFmtId="0" fontId="36" fillId="14" borderId="32" xfId="0" applyFont="1" applyFill="1" applyBorder="1" applyAlignment="1" applyProtection="1">
      <alignment vertical="center" wrapText="1"/>
      <protection locked="0"/>
    </xf>
    <xf numFmtId="9" fontId="11" fillId="0" borderId="6" xfId="2" applyFont="1" applyFill="1" applyBorder="1" applyAlignment="1" applyProtection="1">
      <alignment horizontal="justify" vertical="top" wrapText="1"/>
    </xf>
    <xf numFmtId="9" fontId="36" fillId="14" borderId="3" xfId="0" applyNumberFormat="1" applyFont="1" applyFill="1" applyBorder="1" applyAlignment="1">
      <alignment wrapText="1"/>
    </xf>
    <xf numFmtId="9" fontId="36" fillId="14" borderId="14" xfId="0" applyNumberFormat="1" applyFont="1" applyFill="1" applyBorder="1" applyAlignment="1">
      <alignment wrapText="1"/>
    </xf>
    <xf numFmtId="0" fontId="12" fillId="13" borderId="7" xfId="0" applyFont="1" applyFill="1" applyBorder="1" applyAlignment="1">
      <alignment vertical="top" wrapText="1"/>
    </xf>
    <xf numFmtId="0" fontId="62" fillId="13" borderId="12" xfId="0" applyFont="1" applyFill="1" applyBorder="1" applyAlignment="1">
      <alignment horizontal="justify" vertical="top" wrapText="1"/>
    </xf>
    <xf numFmtId="0" fontId="11" fillId="13" borderId="14" xfId="0" applyFont="1" applyFill="1" applyBorder="1" applyAlignment="1">
      <alignment wrapText="1"/>
    </xf>
    <xf numFmtId="0" fontId="11" fillId="14" borderId="2" xfId="0" applyFont="1" applyFill="1" applyBorder="1" applyAlignment="1">
      <alignment wrapText="1"/>
    </xf>
    <xf numFmtId="0" fontId="11" fillId="14" borderId="6" xfId="0" applyFont="1" applyFill="1" applyBorder="1" applyAlignment="1">
      <alignment vertical="center" wrapText="1"/>
    </xf>
    <xf numFmtId="0" fontId="12" fillId="13" borderId="3" xfId="0" applyFont="1" applyFill="1" applyBorder="1" applyAlignment="1">
      <alignment horizontal="justify" vertical="top" wrapText="1"/>
    </xf>
    <xf numFmtId="0" fontId="11" fillId="13" borderId="7" xfId="0" applyFont="1" applyFill="1" applyBorder="1" applyAlignment="1">
      <alignment vertical="top" wrapText="1"/>
    </xf>
    <xf numFmtId="0" fontId="11" fillId="14" borderId="7" xfId="0" applyFont="1" applyFill="1" applyBorder="1" applyAlignment="1">
      <alignment horizontal="center" vertical="top" wrapText="1"/>
    </xf>
    <xf numFmtId="0" fontId="62" fillId="13" borderId="46" xfId="0" applyFont="1" applyFill="1" applyBorder="1" applyAlignment="1">
      <alignment horizontal="justify" vertical="top" wrapText="1"/>
    </xf>
    <xf numFmtId="0" fontId="11" fillId="14" borderId="6" xfId="0" applyFont="1" applyFill="1" applyBorder="1" applyAlignment="1">
      <alignment vertical="top" wrapText="1"/>
    </xf>
    <xf numFmtId="0" fontId="11" fillId="14" borderId="2" xfId="0" applyFont="1" applyFill="1" applyBorder="1" applyAlignment="1">
      <alignment vertical="top" wrapText="1"/>
    </xf>
    <xf numFmtId="0" fontId="11" fillId="14" borderId="11" xfId="0" applyFont="1" applyFill="1" applyBorder="1" applyAlignment="1">
      <alignment vertical="top" wrapText="1"/>
    </xf>
    <xf numFmtId="0" fontId="11" fillId="0" borderId="0" xfId="0" applyFont="1" applyAlignment="1">
      <alignment vertical="top" wrapText="1"/>
    </xf>
    <xf numFmtId="0" fontId="11" fillId="14" borderId="3" xfId="0" applyFont="1" applyFill="1" applyBorder="1" applyAlignment="1">
      <alignment vertical="top" wrapText="1"/>
    </xf>
    <xf numFmtId="0" fontId="65" fillId="13" borderId="3" xfId="0" applyFont="1" applyFill="1" applyBorder="1" applyAlignment="1">
      <alignment horizontal="left" vertical="top" wrapText="1"/>
    </xf>
    <xf numFmtId="0" fontId="65" fillId="13" borderId="7" xfId="0" applyFont="1" applyFill="1" applyBorder="1" applyAlignment="1">
      <alignment horizontal="left" vertical="top" wrapText="1"/>
    </xf>
    <xf numFmtId="14" fontId="73" fillId="13" borderId="7" xfId="0" applyNumberFormat="1" applyFont="1" applyFill="1" applyBorder="1" applyAlignment="1">
      <alignment horizontal="left" vertical="top" wrapText="1"/>
    </xf>
    <xf numFmtId="0" fontId="76" fillId="13" borderId="3" xfId="0" applyFont="1" applyFill="1" applyBorder="1" applyAlignment="1">
      <alignment horizontal="justify" vertical="top" wrapText="1"/>
    </xf>
    <xf numFmtId="0" fontId="76" fillId="13" borderId="3" xfId="0" applyFont="1" applyFill="1" applyBorder="1" applyAlignment="1">
      <alignment vertical="top" wrapText="1"/>
    </xf>
    <xf numFmtId="14" fontId="65" fillId="0" borderId="6" xfId="0" applyNumberFormat="1" applyFont="1" applyBorder="1" applyAlignment="1">
      <alignment horizontal="justify" vertical="top" wrapText="1"/>
    </xf>
    <xf numFmtId="14" fontId="65" fillId="0" borderId="3" xfId="0" applyNumberFormat="1" applyFont="1" applyBorder="1" applyAlignment="1">
      <alignment horizontal="justify" vertical="top" wrapText="1"/>
    </xf>
    <xf numFmtId="14" fontId="65" fillId="0" borderId="2" xfId="0" applyNumberFormat="1" applyFont="1" applyBorder="1" applyAlignment="1">
      <alignment horizontal="justify" vertical="top" wrapText="1"/>
    </xf>
    <xf numFmtId="14" fontId="65" fillId="0" borderId="14" xfId="0" applyNumberFormat="1" applyFont="1" applyBorder="1" applyAlignment="1">
      <alignment horizontal="justify" vertical="top" wrapText="1"/>
    </xf>
    <xf numFmtId="14" fontId="65" fillId="0" borderId="8" xfId="0" applyNumberFormat="1" applyFont="1" applyBorder="1" applyAlignment="1">
      <alignment horizontal="justify" vertical="top" wrapText="1"/>
    </xf>
    <xf numFmtId="0" fontId="75" fillId="13" borderId="3" xfId="0" applyFont="1" applyFill="1" applyBorder="1" applyAlignment="1">
      <alignment vertical="top" wrapText="1"/>
    </xf>
    <xf numFmtId="14" fontId="75" fillId="13" borderId="3" xfId="0" applyNumberFormat="1" applyFont="1" applyFill="1" applyBorder="1" applyAlignment="1">
      <alignment horizontal="justify" vertical="top" wrapText="1"/>
    </xf>
    <xf numFmtId="0" fontId="65" fillId="13" borderId="3" xfId="0" applyFont="1" applyFill="1" applyBorder="1" applyAlignment="1">
      <alignment vertical="top" wrapText="1"/>
    </xf>
    <xf numFmtId="0" fontId="65" fillId="14" borderId="6" xfId="0" applyFont="1" applyFill="1" applyBorder="1" applyAlignment="1">
      <alignment vertical="top" wrapText="1"/>
    </xf>
    <xf numFmtId="0" fontId="65" fillId="14" borderId="2" xfId="0" applyFont="1" applyFill="1" applyBorder="1" applyAlignment="1">
      <alignment vertical="top" wrapText="1"/>
    </xf>
    <xf numFmtId="0" fontId="65" fillId="14" borderId="11" xfId="0" applyFont="1" applyFill="1" applyBorder="1" applyAlignment="1">
      <alignment wrapText="1"/>
    </xf>
    <xf numFmtId="0" fontId="65" fillId="14" borderId="22" xfId="0" applyFont="1" applyFill="1" applyBorder="1" applyAlignment="1">
      <alignment vertical="top" wrapText="1"/>
    </xf>
    <xf numFmtId="0" fontId="65" fillId="14" borderId="36" xfId="0" applyFont="1" applyFill="1" applyBorder="1" applyAlignment="1">
      <alignment vertical="top" wrapText="1"/>
    </xf>
    <xf numFmtId="0" fontId="65" fillId="14" borderId="11" xfId="0" applyFont="1" applyFill="1" applyBorder="1" applyAlignment="1">
      <alignment vertical="top" wrapText="1"/>
    </xf>
    <xf numFmtId="0" fontId="65" fillId="14" borderId="45" xfId="0" applyFont="1" applyFill="1" applyBorder="1" applyAlignment="1">
      <alignment vertical="top" wrapText="1"/>
    </xf>
    <xf numFmtId="0" fontId="65" fillId="0" borderId="60" xfId="0" applyFont="1" applyBorder="1" applyAlignment="1">
      <alignment vertical="top"/>
    </xf>
    <xf numFmtId="0" fontId="65" fillId="14" borderId="60" xfId="0" applyFont="1" applyFill="1" applyBorder="1" applyAlignment="1">
      <alignment vertical="top" wrapText="1"/>
    </xf>
    <xf numFmtId="0" fontId="65" fillId="14" borderId="46" xfId="0" applyFont="1" applyFill="1" applyBorder="1" applyAlignment="1">
      <alignment vertical="top" wrapText="1"/>
    </xf>
    <xf numFmtId="0" fontId="65" fillId="13" borderId="45" xfId="0" applyFont="1" applyFill="1" applyBorder="1" applyAlignment="1">
      <alignment horizontal="justify" vertical="top" wrapText="1"/>
    </xf>
    <xf numFmtId="0" fontId="65" fillId="13" borderId="25" xfId="0" applyFont="1" applyFill="1" applyBorder="1" applyAlignment="1">
      <alignment horizontal="justify" vertical="top" wrapText="1"/>
    </xf>
    <xf numFmtId="14" fontId="67" fillId="13" borderId="25" xfId="0" applyNumberFormat="1" applyFont="1" applyFill="1" applyBorder="1" applyAlignment="1">
      <alignment horizontal="justify" vertical="top" wrapText="1"/>
    </xf>
    <xf numFmtId="14" fontId="65" fillId="13" borderId="25" xfId="0" applyNumberFormat="1" applyFont="1" applyFill="1" applyBorder="1" applyAlignment="1">
      <alignment horizontal="justify" vertical="top" wrapText="1"/>
    </xf>
    <xf numFmtId="14" fontId="67" fillId="13" borderId="63" xfId="0" applyNumberFormat="1" applyFont="1" applyFill="1" applyBorder="1" applyAlignment="1">
      <alignment horizontal="justify" vertical="top" wrapText="1"/>
    </xf>
    <xf numFmtId="14" fontId="65" fillId="13" borderId="22" xfId="0" applyNumberFormat="1" applyFont="1" applyFill="1" applyBorder="1" applyAlignment="1">
      <alignment horizontal="justify" vertical="top" wrapText="1"/>
    </xf>
    <xf numFmtId="14" fontId="65" fillId="13" borderId="7" xfId="0" applyNumberFormat="1" applyFont="1" applyFill="1" applyBorder="1" applyAlignment="1">
      <alignment horizontal="justify" vertical="top" wrapText="1"/>
    </xf>
    <xf numFmtId="0" fontId="79" fillId="0" borderId="0" xfId="0" applyFont="1" applyAlignment="1">
      <alignment horizontal="left" vertical="center"/>
    </xf>
    <xf numFmtId="0" fontId="79" fillId="0" borderId="0" xfId="0" applyFont="1" applyAlignment="1">
      <alignment vertical="center"/>
    </xf>
    <xf numFmtId="0" fontId="82" fillId="0" borderId="47" xfId="0" applyFont="1" applyBorder="1" applyAlignment="1">
      <alignment vertical="center" wrapText="1"/>
    </xf>
    <xf numFmtId="0" fontId="81" fillId="0" borderId="68" xfId="0" applyFont="1" applyBorder="1" applyAlignment="1">
      <alignment horizontal="center" vertical="center" wrapText="1"/>
    </xf>
    <xf numFmtId="0" fontId="81" fillId="0" borderId="0" xfId="0" applyFont="1" applyAlignment="1">
      <alignment horizontal="center" vertical="center" wrapText="1"/>
    </xf>
    <xf numFmtId="0" fontId="81" fillId="0" borderId="0" xfId="0" applyFont="1" applyAlignment="1">
      <alignment vertical="center" wrapText="1"/>
    </xf>
    <xf numFmtId="0" fontId="80" fillId="0" borderId="47" xfId="0" applyFont="1" applyBorder="1" applyAlignment="1">
      <alignment vertical="top" wrapText="1"/>
    </xf>
    <xf numFmtId="14" fontId="83" fillId="0" borderId="47" xfId="0" applyNumberFormat="1" applyFont="1" applyBorder="1" applyAlignment="1">
      <alignment vertical="center"/>
    </xf>
    <xf numFmtId="0" fontId="84" fillId="0" borderId="0" xfId="0" applyFont="1" applyAlignment="1">
      <alignment horizontal="justify" vertical="top" wrapText="1"/>
    </xf>
    <xf numFmtId="0" fontId="75" fillId="0" borderId="22" xfId="0" applyFont="1" applyBorder="1" applyAlignment="1">
      <alignment horizontal="justify" vertical="top" wrapText="1"/>
    </xf>
    <xf numFmtId="0" fontId="75" fillId="0" borderId="36" xfId="0" applyFont="1" applyBorder="1" applyAlignment="1">
      <alignment horizontal="justify" vertical="top" wrapText="1"/>
    </xf>
    <xf numFmtId="14" fontId="11" fillId="13" borderId="13" xfId="0" applyNumberFormat="1" applyFont="1" applyFill="1" applyBorder="1" applyAlignment="1">
      <alignment horizontal="justify" vertical="top" wrapText="1"/>
    </xf>
    <xf numFmtId="0" fontId="12" fillId="13" borderId="13" xfId="0" applyFont="1" applyFill="1" applyBorder="1" applyAlignment="1">
      <alignment horizontal="justify" vertical="top" wrapText="1"/>
    </xf>
    <xf numFmtId="0" fontId="12" fillId="0" borderId="3" xfId="0" applyFont="1" applyBorder="1" applyAlignment="1">
      <alignment horizontal="justify" vertical="top" wrapText="1"/>
    </xf>
    <xf numFmtId="0" fontId="12" fillId="13" borderId="17" xfId="0" applyFont="1" applyFill="1" applyBorder="1" applyAlignment="1">
      <alignment horizontal="justify" vertical="top" wrapText="1"/>
    </xf>
    <xf numFmtId="0" fontId="12" fillId="0" borderId="13" xfId="0" applyFont="1" applyBorder="1" applyAlignment="1">
      <alignment horizontal="justify" vertical="top" wrapText="1"/>
    </xf>
    <xf numFmtId="0" fontId="11" fillId="0" borderId="0" xfId="0" applyFont="1" applyAlignment="1">
      <alignment wrapText="1"/>
    </xf>
    <xf numFmtId="0" fontId="11" fillId="0" borderId="0" xfId="0" applyFont="1" applyAlignment="1">
      <alignment horizontal="left" vertical="top" wrapText="1"/>
    </xf>
    <xf numFmtId="0" fontId="11" fillId="13" borderId="0" xfId="0" applyFont="1" applyFill="1" applyAlignment="1">
      <alignment vertical="top" wrapText="1"/>
    </xf>
    <xf numFmtId="0" fontId="4" fillId="0" borderId="7" xfId="0" applyFont="1" applyBorder="1" applyAlignment="1">
      <alignment horizontal="center" vertical="top" wrapText="1"/>
    </xf>
    <xf numFmtId="0" fontId="4" fillId="0" borderId="14" xfId="0" applyFont="1" applyBorder="1" applyAlignment="1">
      <alignment horizontal="center" vertical="top" wrapText="1"/>
    </xf>
    <xf numFmtId="9" fontId="13" fillId="13" borderId="34" xfId="2" applyFont="1" applyFill="1" applyBorder="1" applyAlignment="1" applyProtection="1">
      <alignment horizontal="center" vertical="top" wrapText="1"/>
    </xf>
    <xf numFmtId="9" fontId="13" fillId="13" borderId="37" xfId="2" applyFont="1" applyFill="1" applyBorder="1" applyAlignment="1" applyProtection="1">
      <alignment horizontal="center" vertical="top" wrapText="1"/>
    </xf>
    <xf numFmtId="0" fontId="11" fillId="13" borderId="54" xfId="0" applyFont="1" applyFill="1" applyBorder="1" applyAlignment="1">
      <alignment horizontal="center" vertical="top" wrapText="1"/>
    </xf>
    <xf numFmtId="0" fontId="11" fillId="13" borderId="67" xfId="0" applyFont="1" applyFill="1" applyBorder="1" applyAlignment="1">
      <alignment horizontal="center" vertical="top" wrapText="1"/>
    </xf>
    <xf numFmtId="9" fontId="11" fillId="0" borderId="22" xfId="2" applyFont="1" applyFill="1" applyBorder="1" applyAlignment="1" applyProtection="1">
      <alignment horizontal="center" vertical="top" wrapText="1"/>
    </xf>
    <xf numFmtId="9" fontId="13" fillId="13" borderId="25" xfId="2" applyFont="1" applyFill="1" applyBorder="1" applyAlignment="1" applyProtection="1">
      <alignment horizontal="center" vertical="top" wrapText="1"/>
    </xf>
    <xf numFmtId="9" fontId="13" fillId="13" borderId="36" xfId="2" applyFont="1" applyFill="1" applyBorder="1" applyAlignment="1" applyProtection="1">
      <alignment horizontal="center" vertical="top" wrapText="1"/>
    </xf>
    <xf numFmtId="167" fontId="13" fillId="13" borderId="7" xfId="2" applyNumberFormat="1" applyFont="1" applyFill="1" applyBorder="1" applyAlignment="1" applyProtection="1">
      <alignment horizontal="center" vertical="top" wrapText="1"/>
    </xf>
    <xf numFmtId="167" fontId="13" fillId="13" borderId="10" xfId="2" applyNumberFormat="1" applyFont="1" applyFill="1" applyBorder="1" applyAlignment="1" applyProtection="1">
      <alignment horizontal="center" vertical="top" wrapText="1"/>
    </xf>
    <xf numFmtId="167" fontId="13" fillId="13" borderId="14" xfId="2" applyNumberFormat="1" applyFont="1" applyFill="1" applyBorder="1" applyAlignment="1" applyProtection="1">
      <alignment horizontal="center" vertical="top" wrapText="1"/>
    </xf>
    <xf numFmtId="9" fontId="13" fillId="13" borderId="7" xfId="2" applyFont="1" applyFill="1" applyBorder="1" applyAlignment="1" applyProtection="1">
      <alignment horizontal="left" vertical="top" wrapText="1"/>
    </xf>
    <xf numFmtId="9" fontId="13" fillId="13" borderId="14" xfId="2" applyFont="1" applyFill="1" applyBorder="1" applyAlignment="1" applyProtection="1">
      <alignment horizontal="left" vertical="top" wrapText="1"/>
    </xf>
    <xf numFmtId="9" fontId="13" fillId="13" borderId="8" xfId="2" applyFont="1" applyFill="1" applyBorder="1" applyAlignment="1" applyProtection="1">
      <alignment horizontal="left" vertical="top" wrapText="1"/>
    </xf>
    <xf numFmtId="9" fontId="13" fillId="13" borderId="2" xfId="2" applyFont="1" applyFill="1" applyBorder="1" applyAlignment="1" applyProtection="1">
      <alignment horizontal="left" vertical="top" wrapText="1"/>
    </xf>
    <xf numFmtId="0" fontId="11" fillId="13" borderId="22" xfId="0" applyFont="1" applyFill="1" applyBorder="1" applyAlignment="1">
      <alignment horizontal="center" vertical="top" wrapText="1"/>
    </xf>
    <xf numFmtId="0" fontId="11" fillId="13" borderId="32" xfId="0" applyFont="1" applyFill="1" applyBorder="1" applyAlignment="1">
      <alignment horizontal="center" vertical="top" wrapText="1"/>
    </xf>
    <xf numFmtId="0" fontId="10" fillId="13" borderId="15" xfId="0" applyFont="1" applyFill="1" applyBorder="1" applyAlignment="1">
      <alignment horizontal="center" vertical="top" wrapText="1"/>
    </xf>
    <xf numFmtId="0" fontId="10" fillId="13" borderId="10" xfId="0" applyFont="1" applyFill="1" applyBorder="1" applyAlignment="1">
      <alignment horizontal="center" vertical="top" wrapText="1"/>
    </xf>
    <xf numFmtId="0" fontId="10" fillId="13" borderId="12" xfId="0" applyFont="1" applyFill="1" applyBorder="1" applyAlignment="1">
      <alignment horizontal="center" vertical="top" wrapText="1"/>
    </xf>
    <xf numFmtId="0" fontId="10" fillId="0" borderId="15" xfId="0" applyFont="1" applyBorder="1" applyAlignment="1">
      <alignment horizontal="center" vertical="top" wrapText="1"/>
    </xf>
    <xf numFmtId="0" fontId="10" fillId="0" borderId="10" xfId="0" applyFont="1" applyBorder="1" applyAlignment="1">
      <alignment horizontal="center" vertical="top" wrapText="1"/>
    </xf>
    <xf numFmtId="0" fontId="10" fillId="0" borderId="12" xfId="0" applyFont="1" applyBorder="1" applyAlignment="1">
      <alignment horizontal="center" vertical="top" wrapText="1"/>
    </xf>
    <xf numFmtId="0" fontId="10" fillId="13" borderId="41" xfId="0" applyFont="1" applyFill="1" applyBorder="1" applyAlignment="1">
      <alignment horizontal="left" vertical="top" wrapText="1"/>
    </xf>
    <xf numFmtId="0" fontId="10" fillId="13" borderId="26" xfId="0" applyFont="1" applyFill="1" applyBorder="1" applyAlignment="1">
      <alignment horizontal="left" vertical="top" wrapText="1"/>
    </xf>
    <xf numFmtId="0" fontId="10" fillId="13" borderId="31" xfId="0" applyFont="1" applyFill="1" applyBorder="1" applyAlignment="1">
      <alignment horizontal="left" vertical="top" wrapText="1"/>
    </xf>
    <xf numFmtId="9" fontId="13" fillId="13" borderId="25" xfId="2" applyFont="1" applyFill="1" applyBorder="1" applyAlignment="1" applyProtection="1">
      <alignment horizontal="left" vertical="top" wrapText="1"/>
    </xf>
    <xf numFmtId="9" fontId="13" fillId="13" borderId="36" xfId="2" applyFont="1" applyFill="1" applyBorder="1" applyAlignment="1" applyProtection="1">
      <alignment horizontal="left" vertical="top" wrapText="1"/>
    </xf>
    <xf numFmtId="0" fontId="11" fillId="14" borderId="7" xfId="0" applyFont="1" applyFill="1" applyBorder="1" applyAlignment="1">
      <alignment vertical="center" wrapText="1"/>
    </xf>
    <xf numFmtId="0" fontId="11" fillId="14" borderId="10" xfId="0" applyFont="1" applyFill="1" applyBorder="1" applyAlignment="1">
      <alignment vertical="center" wrapText="1"/>
    </xf>
    <xf numFmtId="0" fontId="11" fillId="14" borderId="14" xfId="0" applyFont="1" applyFill="1" applyBorder="1" applyAlignment="1">
      <alignment vertical="center" wrapText="1"/>
    </xf>
    <xf numFmtId="0" fontId="11" fillId="14" borderId="15" xfId="0" applyFont="1" applyFill="1" applyBorder="1" applyAlignment="1">
      <alignment vertical="center" wrapText="1"/>
    </xf>
    <xf numFmtId="0" fontId="11" fillId="13" borderId="17" xfId="0" applyFont="1" applyFill="1" applyBorder="1" applyAlignment="1">
      <alignment horizontal="justify" vertical="top" wrapText="1"/>
    </xf>
    <xf numFmtId="0" fontId="11" fillId="13" borderId="3" xfId="0" applyFont="1" applyFill="1" applyBorder="1" applyAlignment="1">
      <alignment horizontal="justify" vertical="top" wrapText="1"/>
    </xf>
    <xf numFmtId="0" fontId="11" fillId="13" borderId="13" xfId="0" applyFont="1" applyFill="1" applyBorder="1" applyAlignment="1">
      <alignment horizontal="justify" vertical="top" wrapText="1"/>
    </xf>
    <xf numFmtId="0" fontId="11" fillId="13" borderId="22" xfId="0" applyFont="1" applyFill="1" applyBorder="1" applyAlignment="1">
      <alignment horizontal="justify" vertical="top" wrapText="1"/>
    </xf>
    <xf numFmtId="0" fontId="11" fillId="13" borderId="6" xfId="0" applyFont="1" applyFill="1" applyBorder="1" applyAlignment="1">
      <alignment horizontal="justify" vertical="top" wrapText="1"/>
    </xf>
    <xf numFmtId="0" fontId="39" fillId="13" borderId="7" xfId="0" applyFont="1" applyFill="1" applyBorder="1" applyAlignment="1">
      <alignment horizontal="left" vertical="center" wrapText="1"/>
    </xf>
    <xf numFmtId="0" fontId="39" fillId="13" borderId="14" xfId="0" applyFont="1" applyFill="1" applyBorder="1" applyAlignment="1">
      <alignment horizontal="left" vertical="center" wrapText="1"/>
    </xf>
    <xf numFmtId="0" fontId="35" fillId="12" borderId="8" xfId="0" applyFont="1" applyFill="1" applyBorder="1" applyAlignment="1">
      <alignment horizontal="center" vertical="center" wrapText="1"/>
    </xf>
    <xf numFmtId="0" fontId="35" fillId="12" borderId="9" xfId="0" applyFont="1" applyFill="1" applyBorder="1" applyAlignment="1">
      <alignment horizontal="center" vertical="center" wrapText="1"/>
    </xf>
    <xf numFmtId="0" fontId="35" fillId="12" borderId="11" xfId="0" applyFont="1" applyFill="1" applyBorder="1" applyAlignment="1">
      <alignment horizontal="center" vertical="center" wrapText="1"/>
    </xf>
    <xf numFmtId="0" fontId="36" fillId="13" borderId="7" xfId="0" applyFont="1" applyFill="1" applyBorder="1" applyAlignment="1">
      <alignment horizontal="center" vertical="center" wrapText="1"/>
    </xf>
    <xf numFmtId="0" fontId="36" fillId="13" borderId="10" xfId="0" applyFont="1" applyFill="1" applyBorder="1" applyAlignment="1">
      <alignment horizontal="center" vertical="center" wrapText="1"/>
    </xf>
    <xf numFmtId="0" fontId="36" fillId="13" borderId="12" xfId="0" applyFont="1" applyFill="1" applyBorder="1" applyAlignment="1">
      <alignment horizontal="center" vertical="center" wrapText="1"/>
    </xf>
    <xf numFmtId="0" fontId="37" fillId="23" borderId="7" xfId="0" applyFont="1" applyFill="1" applyBorder="1" applyAlignment="1">
      <alignment horizontal="center" vertical="center" wrapText="1"/>
    </xf>
    <xf numFmtId="0" fontId="37" fillId="23" borderId="10" xfId="0" applyFont="1" applyFill="1" applyBorder="1" applyAlignment="1">
      <alignment horizontal="center" vertical="center" wrapText="1"/>
    </xf>
    <xf numFmtId="0" fontId="37" fillId="23" borderId="14" xfId="0" applyFont="1" applyFill="1" applyBorder="1" applyAlignment="1">
      <alignment horizontal="center" vertical="center" wrapText="1"/>
    </xf>
    <xf numFmtId="0" fontId="11" fillId="13" borderId="7" xfId="0" applyFont="1" applyFill="1" applyBorder="1" applyAlignment="1">
      <alignment horizontal="center" vertical="center" wrapText="1"/>
    </xf>
    <xf numFmtId="0" fontId="11" fillId="13" borderId="10"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7" xfId="0" applyFont="1" applyFill="1" applyBorder="1" applyAlignment="1">
      <alignment horizontal="left" vertical="top" wrapText="1"/>
    </xf>
    <xf numFmtId="0" fontId="11" fillId="13" borderId="10" xfId="0" applyFont="1" applyFill="1" applyBorder="1" applyAlignment="1">
      <alignment horizontal="left" vertical="top" wrapText="1"/>
    </xf>
    <xf numFmtId="0" fontId="11" fillId="13" borderId="12" xfId="0" applyFont="1" applyFill="1" applyBorder="1" applyAlignment="1">
      <alignment horizontal="left" vertical="top" wrapText="1"/>
    </xf>
    <xf numFmtId="0" fontId="11" fillId="0" borderId="7" xfId="0" applyFont="1" applyBorder="1" applyAlignment="1">
      <alignment horizontal="left" vertical="top" wrapText="1"/>
    </xf>
    <xf numFmtId="0" fontId="11" fillId="0" borderId="10" xfId="0" applyFont="1" applyBorder="1" applyAlignment="1">
      <alignment horizontal="left" vertical="top" wrapText="1"/>
    </xf>
    <xf numFmtId="0" fontId="11" fillId="0" borderId="14" xfId="0" applyFont="1" applyBorder="1" applyAlignment="1">
      <alignment horizontal="left" vertical="top" wrapText="1"/>
    </xf>
    <xf numFmtId="0" fontId="65" fillId="13" borderId="24" xfId="0" applyFont="1" applyFill="1" applyBorder="1" applyAlignment="1">
      <alignment horizontal="left" vertical="top" wrapText="1"/>
    </xf>
    <xf numFmtId="0" fontId="65" fillId="13" borderId="1" xfId="0" applyFont="1" applyFill="1" applyBorder="1" applyAlignment="1">
      <alignment horizontal="left" vertical="top" wrapText="1"/>
    </xf>
    <xf numFmtId="0" fontId="65" fillId="13" borderId="22" xfId="0" applyFont="1" applyFill="1" applyBorder="1" applyAlignment="1">
      <alignment horizontal="left" vertical="top" wrapText="1"/>
    </xf>
    <xf numFmtId="14" fontId="73" fillId="13" borderId="22" xfId="0" applyNumberFormat="1" applyFont="1" applyFill="1" applyBorder="1" applyAlignment="1">
      <alignment horizontal="left" vertical="top" wrapText="1"/>
    </xf>
    <xf numFmtId="0" fontId="11" fillId="13" borderId="24" xfId="0" applyFont="1" applyFill="1" applyBorder="1" applyAlignment="1">
      <alignment horizontal="left" vertical="top" wrapText="1"/>
    </xf>
    <xf numFmtId="0" fontId="11" fillId="13" borderId="1" xfId="0" applyFont="1" applyFill="1" applyBorder="1" applyAlignment="1">
      <alignment horizontal="left" vertical="top" wrapText="1"/>
    </xf>
    <xf numFmtId="14" fontId="74" fillId="13" borderId="22" xfId="0" applyNumberFormat="1" applyFont="1" applyFill="1" applyBorder="1" applyAlignment="1">
      <alignment horizontal="left" vertical="top" wrapText="1"/>
    </xf>
    <xf numFmtId="0" fontId="65" fillId="13" borderId="3" xfId="0" applyFont="1" applyFill="1" applyBorder="1" applyAlignment="1">
      <alignment horizontal="justify" vertical="top" wrapText="1"/>
    </xf>
    <xf numFmtId="0" fontId="65" fillId="13" borderId="13" xfId="0" applyFont="1" applyFill="1" applyBorder="1" applyAlignment="1">
      <alignment horizontal="justify" vertical="top" wrapText="1"/>
    </xf>
    <xf numFmtId="0" fontId="11" fillId="14" borderId="25" xfId="0" applyFont="1" applyFill="1" applyBorder="1" applyAlignment="1">
      <alignment vertical="center" wrapText="1"/>
    </xf>
    <xf numFmtId="0" fontId="11" fillId="14" borderId="27" xfId="0" applyFont="1" applyFill="1" applyBorder="1" applyAlignment="1">
      <alignment vertical="center" wrapText="1"/>
    </xf>
    <xf numFmtId="0" fontId="11" fillId="14" borderId="36" xfId="0" applyFont="1" applyFill="1" applyBorder="1" applyAlignment="1">
      <alignment vertical="center" wrapText="1"/>
    </xf>
    <xf numFmtId="0" fontId="11" fillId="14" borderId="8" xfId="0" applyFont="1" applyFill="1" applyBorder="1" applyAlignment="1">
      <alignment vertical="center" wrapText="1"/>
    </xf>
    <xf numFmtId="0" fontId="11" fillId="14" borderId="9" xfId="0" applyFont="1" applyFill="1" applyBorder="1" applyAlignment="1">
      <alignment vertical="center" wrapText="1"/>
    </xf>
    <xf numFmtId="0" fontId="11" fillId="14" borderId="2" xfId="0" applyFont="1" applyFill="1" applyBorder="1" applyAlignment="1">
      <alignment vertical="center" wrapText="1"/>
    </xf>
    <xf numFmtId="0" fontId="11" fillId="13" borderId="7" xfId="0" applyFont="1" applyFill="1" applyBorder="1" applyAlignment="1">
      <alignment horizontal="justify" vertical="top" wrapText="1"/>
    </xf>
    <xf numFmtId="0" fontId="11" fillId="13" borderId="10" xfId="0" applyFont="1" applyFill="1" applyBorder="1" applyAlignment="1">
      <alignment horizontal="justify" vertical="top" wrapText="1"/>
    </xf>
    <xf numFmtId="0" fontId="11" fillId="13" borderId="14" xfId="0" applyFont="1" applyFill="1" applyBorder="1" applyAlignment="1">
      <alignment horizontal="justify" vertical="top" wrapText="1"/>
    </xf>
    <xf numFmtId="0" fontId="11" fillId="13" borderId="46" xfId="0" applyFont="1" applyFill="1" applyBorder="1" applyAlignment="1">
      <alignment horizontal="justify" vertical="top" wrapText="1"/>
    </xf>
    <xf numFmtId="0" fontId="11" fillId="13" borderId="12" xfId="0" applyFont="1" applyFill="1" applyBorder="1" applyAlignment="1">
      <alignment horizontal="justify" vertical="top" wrapText="1"/>
    </xf>
    <xf numFmtId="0" fontId="62" fillId="13" borderId="15" xfId="0" applyFont="1" applyFill="1" applyBorder="1" applyAlignment="1">
      <alignment horizontal="left" vertical="top" wrapText="1"/>
    </xf>
    <xf numFmtId="0" fontId="62" fillId="13" borderId="10" xfId="0" applyFont="1" applyFill="1" applyBorder="1" applyAlignment="1">
      <alignment horizontal="left" vertical="top" wrapText="1"/>
    </xf>
    <xf numFmtId="0" fontId="62" fillId="13" borderId="14" xfId="0" applyFont="1" applyFill="1" applyBorder="1" applyAlignment="1">
      <alignment horizontal="left" vertical="top" wrapText="1"/>
    </xf>
    <xf numFmtId="14" fontId="10" fillId="13" borderId="7" xfId="0" applyNumberFormat="1" applyFont="1" applyFill="1" applyBorder="1" applyAlignment="1">
      <alignment horizontal="justify" vertical="top" wrapText="1"/>
    </xf>
    <xf numFmtId="0" fontId="10" fillId="13" borderId="14" xfId="0" applyFont="1" applyFill="1" applyBorder="1" applyAlignment="1">
      <alignment horizontal="justify" vertical="top" wrapText="1"/>
    </xf>
    <xf numFmtId="0" fontId="10" fillId="13" borderId="7" xfId="0" applyFont="1" applyFill="1" applyBorder="1" applyAlignment="1">
      <alignment horizontal="justify" vertical="top" wrapText="1"/>
    </xf>
    <xf numFmtId="0" fontId="10" fillId="13" borderId="10" xfId="0" applyFont="1" applyFill="1" applyBorder="1" applyAlignment="1">
      <alignment horizontal="justify" vertical="top" wrapText="1"/>
    </xf>
    <xf numFmtId="0" fontId="10" fillId="13" borderId="12" xfId="0" applyFont="1" applyFill="1" applyBorder="1" applyAlignment="1">
      <alignment horizontal="justify" vertical="top" wrapText="1"/>
    </xf>
    <xf numFmtId="0" fontId="12" fillId="0" borderId="7" xfId="0" applyFont="1" applyBorder="1" applyAlignment="1">
      <alignment horizontal="justify" vertical="top" wrapText="1"/>
    </xf>
    <xf numFmtId="0" fontId="10" fillId="0" borderId="10" xfId="0" applyFont="1" applyBorder="1" applyAlignment="1">
      <alignment horizontal="justify" vertical="top" wrapText="1"/>
    </xf>
    <xf numFmtId="0" fontId="10" fillId="0" borderId="14" xfId="0" applyFont="1" applyBorder="1" applyAlignment="1">
      <alignment horizontal="justify" vertical="top" wrapText="1"/>
    </xf>
    <xf numFmtId="0" fontId="24" fillId="13" borderId="7" xfId="0" applyFont="1" applyFill="1" applyBorder="1" applyAlignment="1">
      <alignment horizontal="justify" vertical="top" wrapText="1"/>
    </xf>
    <xf numFmtId="0" fontId="27" fillId="13" borderId="10" xfId="0" applyFont="1" applyFill="1" applyBorder="1" applyAlignment="1">
      <alignment horizontal="justify" vertical="top" wrapText="1"/>
    </xf>
    <xf numFmtId="0" fontId="27" fillId="13" borderId="12" xfId="0" applyFont="1" applyFill="1" applyBorder="1" applyAlignment="1">
      <alignment horizontal="justify" vertical="top" wrapText="1"/>
    </xf>
    <xf numFmtId="0" fontId="10" fillId="13" borderId="3" xfId="0" applyFont="1" applyFill="1" applyBorder="1" applyAlignment="1">
      <alignment horizontal="justify" vertical="top" wrapText="1"/>
    </xf>
    <xf numFmtId="0" fontId="44" fillId="0" borderId="23" xfId="0" applyFont="1" applyBorder="1" applyAlignment="1">
      <alignment horizontal="center" vertical="top" wrapText="1"/>
    </xf>
    <xf numFmtId="0" fontId="44" fillId="0" borderId="10" xfId="0" applyFont="1" applyBorder="1" applyAlignment="1">
      <alignment horizontal="center" vertical="top" wrapText="1"/>
    </xf>
    <xf numFmtId="0" fontId="44" fillId="0" borderId="14" xfId="0" applyFont="1" applyBorder="1" applyAlignment="1">
      <alignment horizontal="center" vertical="top" wrapText="1"/>
    </xf>
    <xf numFmtId="0" fontId="44" fillId="13" borderId="7" xfId="0" applyFont="1" applyFill="1" applyBorder="1" applyAlignment="1">
      <alignment horizontal="justify" vertical="top" wrapText="1"/>
    </xf>
    <xf numFmtId="0" fontId="44" fillId="13" borderId="10" xfId="0" applyFont="1" applyFill="1" applyBorder="1" applyAlignment="1">
      <alignment horizontal="justify" vertical="top" wrapText="1"/>
    </xf>
    <xf numFmtId="0" fontId="44" fillId="13" borderId="12" xfId="0" applyFont="1" applyFill="1" applyBorder="1" applyAlignment="1">
      <alignment horizontal="justify" vertical="top" wrapText="1"/>
    </xf>
    <xf numFmtId="0" fontId="44" fillId="0" borderId="7" xfId="0" applyFont="1" applyBorder="1" applyAlignment="1">
      <alignment horizontal="justify" vertical="top" wrapText="1"/>
    </xf>
    <xf numFmtId="0" fontId="44" fillId="0" borderId="10" xfId="0" applyFont="1" applyBorder="1" applyAlignment="1">
      <alignment horizontal="justify" vertical="top" wrapText="1"/>
    </xf>
    <xf numFmtId="0" fontId="44" fillId="0" borderId="14" xfId="0" applyFont="1" applyBorder="1" applyAlignment="1">
      <alignment horizontal="justify" vertical="top" wrapText="1"/>
    </xf>
    <xf numFmtId="0" fontId="11" fillId="14" borderId="7" xfId="0" applyFont="1" applyFill="1" applyBorder="1" applyAlignment="1">
      <alignment horizontal="center" vertical="top" wrapText="1"/>
    </xf>
    <xf numFmtId="0" fontId="36" fillId="14" borderId="10" xfId="0" applyFont="1" applyFill="1" applyBorder="1" applyAlignment="1">
      <alignment horizontal="center" vertical="top" wrapText="1"/>
    </xf>
    <xf numFmtId="0" fontId="36" fillId="14" borderId="62" xfId="0" applyFont="1" applyFill="1" applyBorder="1" applyAlignment="1">
      <alignment horizontal="center" vertical="top" wrapText="1"/>
    </xf>
    <xf numFmtId="0" fontId="44" fillId="13" borderId="33" xfId="0" applyFont="1" applyFill="1" applyBorder="1" applyAlignment="1">
      <alignment horizontal="justify" vertical="top" wrapText="1"/>
    </xf>
    <xf numFmtId="0" fontId="45" fillId="0" borderId="7" xfId="0" applyFont="1" applyBorder="1" applyAlignment="1">
      <alignment horizontal="justify" vertical="top" wrapText="1"/>
    </xf>
    <xf numFmtId="0" fontId="44" fillId="0" borderId="33" xfId="0" applyFont="1" applyBorder="1" applyAlignment="1">
      <alignment horizontal="justify" vertical="top" wrapText="1"/>
    </xf>
    <xf numFmtId="0" fontId="65" fillId="0" borderId="22" xfId="0" applyFont="1" applyBorder="1" applyAlignment="1">
      <alignment horizontal="justify" vertical="top" wrapText="1"/>
    </xf>
    <xf numFmtId="0" fontId="65" fillId="0" borderId="25" xfId="0" applyFont="1" applyBorder="1" applyAlignment="1">
      <alignment horizontal="justify" vertical="top" wrapText="1"/>
    </xf>
    <xf numFmtId="0" fontId="10" fillId="0" borderId="3" xfId="0" applyFont="1" applyBorder="1" applyAlignment="1">
      <alignment horizontal="justify" vertical="top" wrapText="1"/>
    </xf>
    <xf numFmtId="0" fontId="18" fillId="0" borderId="3" xfId="0" applyFont="1" applyBorder="1" applyAlignment="1">
      <alignment horizontal="justify" vertical="top" wrapText="1"/>
    </xf>
    <xf numFmtId="0" fontId="10" fillId="13" borderId="4" xfId="0" applyFont="1" applyFill="1" applyBorder="1" applyAlignment="1">
      <alignment horizontal="justify" vertical="top"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10" fillId="0" borderId="7" xfId="0" applyFont="1" applyBorder="1" applyAlignment="1">
      <alignment horizontal="justify" vertical="top" wrapText="1"/>
    </xf>
    <xf numFmtId="0" fontId="2" fillId="21" borderId="7" xfId="0" applyFont="1" applyFill="1" applyBorder="1" applyAlignment="1">
      <alignment horizontal="center" vertical="center" wrapText="1"/>
    </xf>
    <xf numFmtId="0" fontId="2" fillId="21" borderId="10" xfId="0" applyFont="1" applyFill="1" applyBorder="1" applyAlignment="1">
      <alignment horizontal="center" vertical="center" wrapText="1"/>
    </xf>
    <xf numFmtId="0" fontId="2" fillId="12" borderId="8" xfId="0" applyFont="1" applyFill="1" applyBorder="1" applyAlignment="1">
      <alignment horizontal="justify" vertical="top" wrapText="1"/>
    </xf>
    <xf numFmtId="0" fontId="2" fillId="12" borderId="9" xfId="0" applyFont="1" applyFill="1" applyBorder="1" applyAlignment="1">
      <alignment horizontal="justify" vertical="top" wrapText="1"/>
    </xf>
    <xf numFmtId="0" fontId="10" fillId="0" borderId="25" xfId="0" applyFont="1" applyBorder="1" applyAlignment="1">
      <alignment horizontal="center" vertical="top" wrapText="1"/>
    </xf>
    <xf numFmtId="0" fontId="10" fillId="0" borderId="36" xfId="0" applyFont="1" applyBorder="1" applyAlignment="1">
      <alignment horizontal="center" vertical="top" wrapText="1"/>
    </xf>
    <xf numFmtId="0" fontId="10" fillId="0" borderId="34" xfId="0" applyFont="1" applyBorder="1" applyAlignment="1">
      <alignment horizontal="center" vertical="top" wrapText="1"/>
    </xf>
    <xf numFmtId="0" fontId="10" fillId="0" borderId="37" xfId="0" applyFont="1" applyBorder="1" applyAlignment="1">
      <alignment horizontal="center" vertical="top" wrapText="1"/>
    </xf>
    <xf numFmtId="0" fontId="10" fillId="0" borderId="7" xfId="0" applyFont="1" applyBorder="1" applyAlignment="1">
      <alignment horizontal="center" vertical="top" wrapText="1"/>
    </xf>
    <xf numFmtId="0" fontId="10" fillId="0" borderId="14" xfId="0" applyFont="1" applyBorder="1" applyAlignment="1">
      <alignment horizontal="center" vertical="top" wrapText="1"/>
    </xf>
    <xf numFmtId="0" fontId="10" fillId="0" borderId="42" xfId="0" applyFont="1" applyBorder="1" applyAlignment="1">
      <alignment horizontal="center" vertical="top" wrapText="1"/>
    </xf>
    <xf numFmtId="0" fontId="10" fillId="0" borderId="43" xfId="0" applyFont="1" applyBorder="1" applyAlignment="1">
      <alignment horizontal="center" vertical="top" wrapText="1"/>
    </xf>
    <xf numFmtId="9" fontId="13" fillId="13" borderId="7" xfId="2" applyFont="1" applyFill="1" applyBorder="1" applyAlignment="1" applyProtection="1">
      <alignment horizontal="center" vertical="top" wrapText="1"/>
    </xf>
    <xf numFmtId="9" fontId="13" fillId="13" borderId="10" xfId="2" applyFont="1" applyFill="1" applyBorder="1" applyAlignment="1" applyProtection="1">
      <alignment horizontal="center" vertical="top" wrapText="1"/>
    </xf>
    <xf numFmtId="9" fontId="13" fillId="13" borderId="14" xfId="2" applyFont="1" applyFill="1" applyBorder="1" applyAlignment="1" applyProtection="1">
      <alignment horizontal="center" vertical="top" wrapText="1"/>
    </xf>
    <xf numFmtId="0" fontId="11" fillId="14" borderId="7" xfId="0" applyFont="1" applyFill="1" applyBorder="1" applyAlignment="1" applyProtection="1">
      <alignment horizontal="center" vertical="top" wrapText="1"/>
      <protection locked="0"/>
    </xf>
    <xf numFmtId="0" fontId="11" fillId="14" borderId="10" xfId="0" applyFont="1" applyFill="1" applyBorder="1" applyAlignment="1" applyProtection="1">
      <alignment horizontal="center" vertical="top" wrapText="1"/>
      <protection locked="0"/>
    </xf>
    <xf numFmtId="0" fontId="11" fillId="14" borderId="14" xfId="0" applyFont="1" applyFill="1" applyBorder="1" applyAlignment="1" applyProtection="1">
      <alignment horizontal="center" vertical="top" wrapText="1"/>
      <protection locked="0"/>
    </xf>
    <xf numFmtId="9" fontId="13" fillId="13" borderId="35" xfId="2" applyFont="1" applyFill="1" applyBorder="1" applyAlignment="1" applyProtection="1">
      <alignment horizontal="center" vertical="top" wrapText="1"/>
    </xf>
    <xf numFmtId="14" fontId="10" fillId="13" borderId="10" xfId="0" applyNumberFormat="1" applyFont="1" applyFill="1" applyBorder="1" applyAlignment="1">
      <alignment horizontal="justify" vertical="top" wrapText="1"/>
    </xf>
    <xf numFmtId="0" fontId="11" fillId="13" borderId="15" xfId="0" applyFont="1" applyFill="1" applyBorder="1" applyAlignment="1">
      <alignment horizontal="justify" vertical="top" wrapText="1"/>
    </xf>
    <xf numFmtId="9" fontId="11" fillId="13" borderId="3" xfId="0" applyNumberFormat="1" applyFont="1" applyFill="1" applyBorder="1" applyAlignment="1">
      <alignment horizontal="justify" vertical="top" wrapText="1"/>
    </xf>
    <xf numFmtId="0" fontId="2" fillId="12" borderId="2" xfId="0" applyFont="1" applyFill="1" applyBorder="1" applyAlignment="1">
      <alignment horizontal="justify" vertical="top" wrapText="1"/>
    </xf>
    <xf numFmtId="0" fontId="13" fillId="12" borderId="3" xfId="0" applyFont="1" applyFill="1" applyBorder="1" applyAlignment="1">
      <alignment horizontal="justify" vertical="top" wrapText="1"/>
    </xf>
    <xf numFmtId="0" fontId="34" fillId="13" borderId="7" xfId="0" applyFont="1" applyFill="1" applyBorder="1" applyAlignment="1">
      <alignment horizontal="justify" vertical="top" wrapText="1"/>
    </xf>
    <xf numFmtId="0" fontId="29" fillId="13" borderId="3" xfId="0" applyFont="1" applyFill="1" applyBorder="1" applyAlignment="1">
      <alignment horizontal="justify" vertical="top" wrapText="1"/>
    </xf>
    <xf numFmtId="0" fontId="18" fillId="0" borderId="7" xfId="0" applyFont="1" applyBorder="1" applyAlignment="1">
      <alignment horizontal="justify" vertical="top" wrapText="1"/>
    </xf>
    <xf numFmtId="0" fontId="18" fillId="13" borderId="24" xfId="0" applyFont="1" applyFill="1" applyBorder="1" applyAlignment="1">
      <alignment horizontal="justify" vertical="top" wrapText="1"/>
    </xf>
    <xf numFmtId="0" fontId="10" fillId="13" borderId="26" xfId="0" applyFont="1" applyFill="1" applyBorder="1" applyAlignment="1">
      <alignment horizontal="justify" vertical="top" wrapText="1"/>
    </xf>
    <xf numFmtId="9" fontId="11" fillId="13" borderId="17" xfId="0" applyNumberFormat="1" applyFont="1" applyFill="1" applyBorder="1" applyAlignment="1">
      <alignment horizontal="justify" vertical="top" wrapText="1"/>
    </xf>
    <xf numFmtId="0" fontId="11" fillId="14" borderId="7" xfId="0" applyFont="1" applyFill="1" applyBorder="1" applyAlignment="1">
      <alignment horizontal="justify" vertical="top" wrapText="1"/>
    </xf>
    <xf numFmtId="0" fontId="11" fillId="14" borderId="14" xfId="0" applyFont="1" applyFill="1" applyBorder="1" applyAlignment="1">
      <alignment horizontal="justify" vertical="top" wrapText="1"/>
    </xf>
    <xf numFmtId="9" fontId="11" fillId="13" borderId="7" xfId="0" applyNumberFormat="1" applyFont="1" applyFill="1" applyBorder="1" applyAlignment="1">
      <alignment horizontal="center" vertical="top" wrapText="1"/>
    </xf>
    <xf numFmtId="0" fontId="11" fillId="13" borderId="14" xfId="0" applyFont="1" applyFill="1" applyBorder="1" applyAlignment="1">
      <alignment horizontal="center" vertical="top" wrapText="1"/>
    </xf>
    <xf numFmtId="0" fontId="11" fillId="13" borderId="48" xfId="0" applyFont="1" applyFill="1" applyBorder="1" applyAlignment="1">
      <alignment horizontal="justify" vertical="top" wrapText="1"/>
    </xf>
    <xf numFmtId="9" fontId="13" fillId="13" borderId="7" xfId="2" applyFont="1" applyFill="1" applyBorder="1" applyAlignment="1" applyProtection="1">
      <alignment horizontal="justify" vertical="top" wrapText="1"/>
    </xf>
    <xf numFmtId="9" fontId="13" fillId="13" borderId="14" xfId="2" applyFont="1" applyFill="1" applyBorder="1" applyAlignment="1" applyProtection="1">
      <alignment horizontal="justify" vertical="top" wrapText="1"/>
    </xf>
    <xf numFmtId="0" fontId="11" fillId="0" borderId="24" xfId="0" applyFont="1" applyBorder="1" applyAlignment="1">
      <alignment horizontal="justify" vertical="top" wrapText="1"/>
    </xf>
    <xf numFmtId="0" fontId="11" fillId="0" borderId="26" xfId="0" applyFont="1" applyBorder="1" applyAlignment="1">
      <alignment horizontal="justify" vertical="top" wrapText="1"/>
    </xf>
    <xf numFmtId="0" fontId="11" fillId="0" borderId="1" xfId="0" applyFont="1" applyBorder="1" applyAlignment="1">
      <alignment horizontal="justify" vertical="top" wrapText="1"/>
    </xf>
    <xf numFmtId="0" fontId="10" fillId="13" borderId="15" xfId="0" applyFont="1" applyFill="1" applyBorder="1" applyAlignment="1">
      <alignment horizontal="left" vertical="top" wrapText="1"/>
    </xf>
    <xf numFmtId="0" fontId="10" fillId="13" borderId="10" xfId="0" applyFont="1" applyFill="1" applyBorder="1" applyAlignment="1">
      <alignment horizontal="left" vertical="top" wrapText="1"/>
    </xf>
    <xf numFmtId="0" fontId="10" fillId="13" borderId="14" xfId="0" applyFont="1" applyFill="1" applyBorder="1" applyAlignment="1">
      <alignment horizontal="left" vertical="top" wrapText="1"/>
    </xf>
    <xf numFmtId="0" fontId="11" fillId="13" borderId="55" xfId="0" applyFont="1" applyFill="1" applyBorder="1" applyAlignment="1">
      <alignment horizontal="left" vertical="top" wrapText="1"/>
    </xf>
    <xf numFmtId="0" fontId="11" fillId="13" borderId="56" xfId="0" applyFont="1" applyFill="1" applyBorder="1" applyAlignment="1">
      <alignment horizontal="left" vertical="top" wrapText="1"/>
    </xf>
    <xf numFmtId="0" fontId="11" fillId="13" borderId="57" xfId="0" applyFont="1" applyFill="1" applyBorder="1" applyAlignment="1">
      <alignment horizontal="left" vertical="top" wrapText="1"/>
    </xf>
    <xf numFmtId="0" fontId="11" fillId="13" borderId="58" xfId="0" applyFont="1" applyFill="1" applyBorder="1" applyAlignment="1">
      <alignment horizontal="center" vertical="top" wrapText="1"/>
    </xf>
    <xf numFmtId="0" fontId="11" fillId="13" borderId="35" xfId="0" applyFont="1" applyFill="1" applyBorder="1" applyAlignment="1">
      <alignment horizontal="center" vertical="top" wrapText="1"/>
    </xf>
    <xf numFmtId="0" fontId="11" fillId="13" borderId="37" xfId="0" applyFont="1" applyFill="1" applyBorder="1" applyAlignment="1">
      <alignment horizontal="center" vertical="top" wrapText="1"/>
    </xf>
    <xf numFmtId="0" fontId="11" fillId="13" borderId="15" xfId="0" applyFont="1" applyFill="1" applyBorder="1" applyAlignment="1">
      <alignment horizontal="center" vertical="top" wrapText="1"/>
    </xf>
    <xf numFmtId="0" fontId="11" fillId="13" borderId="10" xfId="0" applyFont="1" applyFill="1" applyBorder="1" applyAlignment="1">
      <alignment horizontal="center" vertical="top" wrapText="1"/>
    </xf>
    <xf numFmtId="0" fontId="11" fillId="13" borderId="12" xfId="0" applyFont="1" applyFill="1" applyBorder="1" applyAlignment="1">
      <alignment horizontal="center" vertical="top" wrapText="1"/>
    </xf>
    <xf numFmtId="14" fontId="10" fillId="13" borderId="3" xfId="0" applyNumberFormat="1" applyFont="1" applyFill="1" applyBorder="1" applyAlignment="1">
      <alignment horizontal="justify" vertical="top" wrapText="1"/>
    </xf>
    <xf numFmtId="0" fontId="10" fillId="13" borderId="8" xfId="0" applyFont="1" applyFill="1" applyBorder="1" applyAlignment="1">
      <alignment horizontal="justify" vertical="top" wrapText="1"/>
    </xf>
    <xf numFmtId="0" fontId="10" fillId="13" borderId="2" xfId="0" applyFont="1" applyFill="1" applyBorder="1" applyAlignment="1">
      <alignment horizontal="justify" vertical="top" wrapText="1"/>
    </xf>
    <xf numFmtId="0" fontId="2" fillId="12" borderId="11" xfId="0" applyFont="1" applyFill="1" applyBorder="1" applyAlignment="1">
      <alignment horizontal="justify" vertical="top" wrapText="1"/>
    </xf>
    <xf numFmtId="0" fontId="62" fillId="13" borderId="3" xfId="0" applyFont="1" applyFill="1" applyBorder="1" applyAlignment="1">
      <alignment horizontal="justify" vertical="top" wrapText="1"/>
    </xf>
    <xf numFmtId="0" fontId="2" fillId="12" borderId="28" xfId="0" applyFont="1" applyFill="1" applyBorder="1" applyAlignment="1">
      <alignment horizontal="justify" vertical="top" wrapText="1"/>
    </xf>
    <xf numFmtId="0" fontId="2" fillId="12" borderId="0" xfId="0" applyFont="1" applyFill="1" applyAlignment="1">
      <alignment horizontal="justify" vertical="top" wrapText="1"/>
    </xf>
    <xf numFmtId="0" fontId="10" fillId="13" borderId="16" xfId="0" applyFont="1" applyFill="1" applyBorder="1" applyAlignment="1">
      <alignment horizontal="justify" vertical="top" wrapText="1"/>
    </xf>
    <xf numFmtId="0" fontId="10" fillId="13" borderId="18" xfId="0" applyFont="1" applyFill="1" applyBorder="1" applyAlignment="1">
      <alignment horizontal="justify" vertical="top" wrapText="1"/>
    </xf>
    <xf numFmtId="0" fontId="10" fillId="13" borderId="17" xfId="0" applyFont="1" applyFill="1" applyBorder="1" applyAlignment="1">
      <alignment horizontal="justify" vertical="top" wrapText="1"/>
    </xf>
    <xf numFmtId="0" fontId="2" fillId="21" borderId="17" xfId="0" applyFont="1" applyFill="1" applyBorder="1" applyAlignment="1">
      <alignment horizontal="center" vertical="center"/>
    </xf>
    <xf numFmtId="0" fontId="2" fillId="21" borderId="3" xfId="0" applyFont="1" applyFill="1" applyBorder="1" applyAlignment="1">
      <alignment horizontal="center" vertical="center"/>
    </xf>
    <xf numFmtId="0" fontId="62" fillId="13" borderId="22" xfId="0" applyFont="1" applyFill="1" applyBorder="1" applyAlignment="1">
      <alignment horizontal="justify" vertical="top" wrapText="1"/>
    </xf>
    <xf numFmtId="0" fontId="11" fillId="0" borderId="17" xfId="0" applyFont="1" applyBorder="1" applyAlignment="1">
      <alignment horizontal="justify" vertical="top" wrapText="1"/>
    </xf>
    <xf numFmtId="0" fontId="11" fillId="0" borderId="3" xfId="0" applyFont="1" applyBorder="1" applyAlignment="1">
      <alignment horizontal="justify" vertical="top" wrapText="1"/>
    </xf>
    <xf numFmtId="0" fontId="13" fillId="8" borderId="3" xfId="0" applyFont="1" applyFill="1" applyBorder="1" applyAlignment="1">
      <alignment horizontal="center" vertical="center" wrapText="1"/>
    </xf>
    <xf numFmtId="0" fontId="18" fillId="13" borderId="7" xfId="0" applyFont="1" applyFill="1" applyBorder="1" applyAlignment="1">
      <alignment horizontal="justify" vertical="top" wrapText="1"/>
    </xf>
    <xf numFmtId="0" fontId="14" fillId="21" borderId="10" xfId="0" applyFont="1" applyFill="1" applyBorder="1" applyAlignment="1">
      <alignment horizontal="center" vertical="center" wrapText="1"/>
    </xf>
    <xf numFmtId="0" fontId="43" fillId="12" borderId="8" xfId="0" applyFont="1" applyFill="1" applyBorder="1" applyAlignment="1">
      <alignment horizontal="justify" vertical="top" wrapText="1"/>
    </xf>
    <xf numFmtId="0" fontId="43" fillId="12" borderId="9" xfId="0" applyFont="1" applyFill="1" applyBorder="1" applyAlignment="1">
      <alignment horizontal="justify" vertical="top" wrapText="1"/>
    </xf>
    <xf numFmtId="0" fontId="43" fillId="12" borderId="2" xfId="0" applyFont="1" applyFill="1" applyBorder="1" applyAlignment="1">
      <alignment horizontal="justify" vertical="top" wrapText="1"/>
    </xf>
    <xf numFmtId="0" fontId="44" fillId="13" borderId="14" xfId="0" applyFont="1" applyFill="1" applyBorder="1" applyAlignment="1">
      <alignment horizontal="justify" vertical="top" wrapText="1"/>
    </xf>
    <xf numFmtId="0" fontId="65" fillId="13" borderId="10" xfId="0" applyFont="1" applyFill="1" applyBorder="1" applyAlignment="1">
      <alignment horizontal="justify" vertical="top" wrapText="1"/>
    </xf>
    <xf numFmtId="0" fontId="65" fillId="13" borderId="14" xfId="0" applyFont="1" applyFill="1" applyBorder="1" applyAlignment="1">
      <alignment horizontal="justify" vertical="top" wrapText="1"/>
    </xf>
    <xf numFmtId="0" fontId="43" fillId="2" borderId="23"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2" borderId="14" xfId="0" applyFont="1" applyFill="1" applyBorder="1" applyAlignment="1">
      <alignment horizontal="center" vertical="center" wrapText="1"/>
    </xf>
    <xf numFmtId="0" fontId="44" fillId="13" borderId="23" xfId="0" applyFont="1" applyFill="1" applyBorder="1" applyAlignment="1">
      <alignment horizontal="center" vertical="top" wrapText="1"/>
    </xf>
    <xf numFmtId="0" fontId="44" fillId="13" borderId="10" xfId="0" applyFont="1" applyFill="1" applyBorder="1" applyAlignment="1">
      <alignment horizontal="center" vertical="top" wrapText="1"/>
    </xf>
    <xf numFmtId="0" fontId="44" fillId="13" borderId="14" xfId="0" applyFont="1" applyFill="1" applyBorder="1" applyAlignment="1">
      <alignment horizontal="center" vertical="top" wrapText="1"/>
    </xf>
    <xf numFmtId="0" fontId="43" fillId="12" borderId="11" xfId="0" applyFont="1" applyFill="1" applyBorder="1" applyAlignment="1">
      <alignment horizontal="justify" vertical="top" wrapText="1"/>
    </xf>
    <xf numFmtId="0" fontId="65" fillId="13" borderId="6" xfId="0" applyFont="1" applyFill="1" applyBorder="1" applyAlignment="1">
      <alignment horizontal="justify" vertical="top" wrapText="1"/>
    </xf>
    <xf numFmtId="0" fontId="65" fillId="13" borderId="7" xfId="0" applyFont="1" applyFill="1" applyBorder="1" applyAlignment="1">
      <alignment horizontal="justify" vertical="top" wrapText="1"/>
    </xf>
    <xf numFmtId="0" fontId="43" fillId="2" borderId="7" xfId="0" applyFont="1" applyFill="1" applyBorder="1" applyAlignment="1">
      <alignment horizontal="center" vertical="center" wrapText="1"/>
    </xf>
    <xf numFmtId="0" fontId="65" fillId="13" borderId="36" xfId="0" applyFont="1" applyFill="1" applyBorder="1" applyAlignment="1">
      <alignment horizontal="justify" vertical="top" wrapText="1"/>
    </xf>
    <xf numFmtId="0" fontId="65" fillId="13" borderId="22" xfId="0" applyFont="1" applyFill="1" applyBorder="1" applyAlignment="1">
      <alignment horizontal="justify" vertical="top" wrapText="1"/>
    </xf>
    <xf numFmtId="0" fontId="65" fillId="13" borderId="9" xfId="0" applyFont="1" applyFill="1" applyBorder="1" applyAlignment="1">
      <alignment horizontal="justify" vertical="top" wrapText="1"/>
    </xf>
    <xf numFmtId="0" fontId="11" fillId="13" borderId="4" xfId="0" applyFont="1" applyFill="1" applyBorder="1" applyAlignment="1">
      <alignment horizontal="justify" vertical="top" wrapText="1"/>
    </xf>
    <xf numFmtId="0" fontId="45" fillId="13" borderId="7" xfId="0" applyFont="1" applyFill="1" applyBorder="1" applyAlignment="1">
      <alignment horizontal="left" vertical="top" wrapText="1"/>
    </xf>
    <xf numFmtId="0" fontId="45" fillId="13" borderId="10" xfId="0" applyFont="1" applyFill="1" applyBorder="1" applyAlignment="1">
      <alignment horizontal="left" vertical="top" wrapText="1"/>
    </xf>
    <xf numFmtId="14" fontId="45" fillId="13" borderId="7" xfId="0" applyNumberFormat="1" applyFont="1" applyFill="1" applyBorder="1" applyAlignment="1">
      <alignment horizontal="left" vertical="top" wrapText="1"/>
    </xf>
    <xf numFmtId="14" fontId="45" fillId="13" borderId="10" xfId="0" applyNumberFormat="1" applyFont="1" applyFill="1" applyBorder="1" applyAlignment="1">
      <alignment horizontal="left" vertical="top" wrapText="1"/>
    </xf>
    <xf numFmtId="14" fontId="10" fillId="13" borderId="14" xfId="0" applyNumberFormat="1" applyFont="1" applyFill="1" applyBorder="1" applyAlignment="1">
      <alignment horizontal="justify" vertical="top" wrapText="1"/>
    </xf>
    <xf numFmtId="14" fontId="10" fillId="13" borderId="42" xfId="0" applyNumberFormat="1" applyFont="1" applyFill="1" applyBorder="1" applyAlignment="1">
      <alignment horizontal="justify" vertical="top" wrapText="1"/>
    </xf>
    <xf numFmtId="14" fontId="10" fillId="13" borderId="43" xfId="0" applyNumberFormat="1" applyFont="1" applyFill="1" applyBorder="1" applyAlignment="1">
      <alignment horizontal="justify" vertical="top" wrapText="1"/>
    </xf>
    <xf numFmtId="0" fontId="36" fillId="13" borderId="55" xfId="0" applyFont="1" applyFill="1" applyBorder="1" applyAlignment="1">
      <alignment horizontal="center" vertical="center" wrapText="1"/>
    </xf>
    <xf numFmtId="0" fontId="36" fillId="13" borderId="56" xfId="0" applyFont="1" applyFill="1" applyBorder="1" applyAlignment="1">
      <alignment horizontal="center" vertical="center" wrapText="1"/>
    </xf>
    <xf numFmtId="0" fontId="36" fillId="13" borderId="57" xfId="0" applyFont="1" applyFill="1" applyBorder="1" applyAlignment="1">
      <alignment horizontal="center" vertical="center" wrapText="1"/>
    </xf>
    <xf numFmtId="0" fontId="10" fillId="13" borderId="24" xfId="0" applyFont="1" applyFill="1" applyBorder="1" applyAlignment="1">
      <alignment horizontal="justify" vertical="top" wrapText="1"/>
    </xf>
    <xf numFmtId="0" fontId="10" fillId="13" borderId="1" xfId="0" applyFont="1" applyFill="1" applyBorder="1" applyAlignment="1">
      <alignment horizontal="justify" vertical="top" wrapText="1"/>
    </xf>
    <xf numFmtId="0" fontId="20" fillId="0" borderId="25" xfId="0" applyFont="1" applyBorder="1" applyAlignment="1">
      <alignment horizontal="center" vertical="top" wrapText="1"/>
    </xf>
    <xf numFmtId="0" fontId="20" fillId="0" borderId="36" xfId="0" applyFont="1" applyBorder="1" applyAlignment="1">
      <alignment horizontal="center" vertical="top" wrapText="1"/>
    </xf>
    <xf numFmtId="0" fontId="56" fillId="13" borderId="24" xfId="0" applyFont="1" applyFill="1" applyBorder="1" applyAlignment="1">
      <alignment horizontal="left" vertical="center" wrapText="1"/>
    </xf>
    <xf numFmtId="0" fontId="56" fillId="13" borderId="1" xfId="0" applyFont="1" applyFill="1" applyBorder="1" applyAlignment="1">
      <alignment horizontal="left" vertical="center" wrapText="1"/>
    </xf>
    <xf numFmtId="0" fontId="59" fillId="13" borderId="7" xfId="0" applyFont="1" applyFill="1" applyBorder="1" applyAlignment="1">
      <alignment horizontal="left" vertical="center" wrapText="1"/>
    </xf>
    <xf numFmtId="0" fontId="59" fillId="13" borderId="14" xfId="0" applyFont="1" applyFill="1" applyBorder="1" applyAlignment="1">
      <alignment horizontal="left" vertical="center" wrapText="1"/>
    </xf>
    <xf numFmtId="0" fontId="55" fillId="13" borderId="7" xfId="0" applyFont="1" applyFill="1" applyBorder="1" applyAlignment="1">
      <alignment horizontal="left" vertical="center" wrapText="1"/>
    </xf>
    <xf numFmtId="0" fontId="55" fillId="13" borderId="14" xfId="0" applyFont="1" applyFill="1" applyBorder="1" applyAlignment="1">
      <alignment horizontal="left" vertical="center" wrapText="1"/>
    </xf>
    <xf numFmtId="0" fontId="42" fillId="13" borderId="24" xfId="0" applyFont="1" applyFill="1" applyBorder="1" applyAlignment="1">
      <alignment horizontal="left" vertical="center" wrapText="1"/>
    </xf>
    <xf numFmtId="0" fontId="42" fillId="13" borderId="1" xfId="0" applyFont="1" applyFill="1" applyBorder="1" applyAlignment="1">
      <alignment horizontal="left" vertical="center" wrapText="1"/>
    </xf>
    <xf numFmtId="0" fontId="41" fillId="13" borderId="7" xfId="0" applyFont="1" applyFill="1" applyBorder="1" applyAlignment="1">
      <alignment horizontal="left" vertical="center" wrapText="1"/>
    </xf>
    <xf numFmtId="0" fontId="41" fillId="13" borderId="14" xfId="0" applyFont="1" applyFill="1" applyBorder="1" applyAlignment="1">
      <alignment horizontal="left" vertical="center" wrapText="1"/>
    </xf>
    <xf numFmtId="0" fontId="65" fillId="13" borderId="46" xfId="0" applyFont="1" applyFill="1" applyBorder="1" applyAlignment="1">
      <alignment horizontal="justify" vertical="top" wrapText="1"/>
    </xf>
    <xf numFmtId="0" fontId="44" fillId="13" borderId="22" xfId="0" applyFont="1" applyFill="1" applyBorder="1" applyAlignment="1">
      <alignment horizontal="justify" vertical="top" wrapText="1"/>
    </xf>
    <xf numFmtId="0" fontId="44" fillId="13" borderId="25" xfId="0" applyFont="1" applyFill="1" applyBorder="1" applyAlignment="1">
      <alignment horizontal="justify" vertical="top" wrapText="1"/>
    </xf>
    <xf numFmtId="0" fontId="45" fillId="0" borderId="22" xfId="0" applyFont="1" applyBorder="1" applyAlignment="1">
      <alignment horizontal="justify" vertical="top" wrapText="1"/>
    </xf>
    <xf numFmtId="0" fontId="44" fillId="0" borderId="22" xfId="0" applyFont="1" applyBorder="1" applyAlignment="1">
      <alignment horizontal="justify" vertical="top" wrapText="1"/>
    </xf>
    <xf numFmtId="0" fontId="44" fillId="0" borderId="25" xfId="0" applyFont="1" applyBorder="1" applyAlignment="1">
      <alignment horizontal="justify" vertical="top" wrapText="1"/>
    </xf>
    <xf numFmtId="0" fontId="65" fillId="14" borderId="22" xfId="0" applyFont="1" applyFill="1" applyBorder="1" applyAlignment="1">
      <alignment horizontal="justify" vertical="top" wrapText="1"/>
    </xf>
    <xf numFmtId="0" fontId="65" fillId="14" borderId="8" xfId="0" applyFont="1" applyFill="1" applyBorder="1" applyAlignment="1">
      <alignment horizontal="justify" vertical="top" wrapText="1"/>
    </xf>
    <xf numFmtId="0" fontId="65" fillId="14" borderId="9" xfId="0" applyFont="1" applyFill="1" applyBorder="1" applyAlignment="1">
      <alignment horizontal="justify" vertical="top" wrapText="1"/>
    </xf>
    <xf numFmtId="9" fontId="65" fillId="13" borderId="3" xfId="0" applyNumberFormat="1" applyFont="1" applyFill="1" applyBorder="1" applyAlignment="1">
      <alignment horizontal="justify" vertical="top" wrapText="1"/>
    </xf>
    <xf numFmtId="0" fontId="65" fillId="14" borderId="25" xfId="0" applyFont="1" applyFill="1" applyBorder="1" applyAlignment="1">
      <alignment horizontal="center" vertical="top" wrapText="1"/>
    </xf>
    <xf numFmtId="0" fontId="65" fillId="14" borderId="27" xfId="0" applyFont="1" applyFill="1" applyBorder="1" applyAlignment="1">
      <alignment horizontal="center" vertical="top" wrapText="1"/>
    </xf>
    <xf numFmtId="0" fontId="65" fillId="14" borderId="60" xfId="0" applyFont="1" applyFill="1" applyBorder="1" applyAlignment="1">
      <alignment horizontal="center" vertical="top" wrapText="1"/>
    </xf>
    <xf numFmtId="0" fontId="65" fillId="14" borderId="36" xfId="0" applyFont="1" applyFill="1" applyBorder="1" applyAlignment="1">
      <alignment horizontal="center" vertical="top" wrapText="1"/>
    </xf>
    <xf numFmtId="0" fontId="65" fillId="13" borderId="25" xfId="0" applyFont="1" applyFill="1" applyBorder="1" applyAlignment="1">
      <alignment horizontal="center" vertical="top" wrapText="1"/>
    </xf>
    <xf numFmtId="0" fontId="65" fillId="13" borderId="27" xfId="0" applyFont="1" applyFill="1" applyBorder="1" applyAlignment="1">
      <alignment horizontal="center" vertical="top" wrapText="1"/>
    </xf>
    <xf numFmtId="0" fontId="65" fillId="13" borderId="36" xfId="0" applyFont="1" applyFill="1" applyBorder="1" applyAlignment="1">
      <alignment horizontal="center" vertical="top" wrapText="1"/>
    </xf>
    <xf numFmtId="9" fontId="65" fillId="14" borderId="54" xfId="0" applyNumberFormat="1" applyFont="1" applyFill="1" applyBorder="1" applyAlignment="1">
      <alignment horizontal="center" vertical="top" wrapText="1"/>
    </xf>
    <xf numFmtId="0" fontId="65" fillId="14" borderId="64" xfId="0" applyFont="1" applyFill="1" applyBorder="1" applyAlignment="1">
      <alignment horizontal="center" vertical="top" wrapText="1"/>
    </xf>
    <xf numFmtId="0" fontId="65" fillId="14" borderId="65" xfId="0" applyFont="1" applyFill="1" applyBorder="1" applyAlignment="1">
      <alignment horizontal="center" vertical="top" wrapText="1"/>
    </xf>
    <xf numFmtId="0" fontId="65" fillId="14" borderId="7" xfId="0" applyFont="1" applyFill="1" applyBorder="1" applyAlignment="1">
      <alignment horizontal="justify" vertical="top" wrapText="1"/>
    </xf>
    <xf numFmtId="0" fontId="65" fillId="14" borderId="10" xfId="0" applyFont="1" applyFill="1" applyBorder="1" applyAlignment="1">
      <alignment horizontal="justify" vertical="top" wrapText="1"/>
    </xf>
    <xf numFmtId="0" fontId="65" fillId="0" borderId="3" xfId="0" applyFont="1" applyBorder="1" applyAlignment="1">
      <alignment horizontal="justify" vertical="top" wrapText="1"/>
    </xf>
    <xf numFmtId="0" fontId="65" fillId="0" borderId="7" xfId="0" applyFont="1" applyBorder="1" applyAlignment="1">
      <alignment horizontal="justify" vertical="top" wrapText="1"/>
    </xf>
    <xf numFmtId="0" fontId="65" fillId="13" borderId="12" xfId="0" applyFont="1" applyFill="1" applyBorder="1" applyAlignment="1">
      <alignment horizontal="justify" vertical="top" wrapText="1"/>
    </xf>
    <xf numFmtId="9" fontId="65" fillId="13" borderId="22" xfId="0" applyNumberFormat="1" applyFont="1" applyFill="1" applyBorder="1" applyAlignment="1">
      <alignment horizontal="center" vertical="top" wrapText="1"/>
    </xf>
    <xf numFmtId="0" fontId="65" fillId="13" borderId="22" xfId="0" applyFont="1" applyFill="1" applyBorder="1" applyAlignment="1">
      <alignment horizontal="center" vertical="top" wrapText="1"/>
    </xf>
    <xf numFmtId="0" fontId="65" fillId="13" borderId="45" xfId="0" applyFont="1" applyFill="1" applyBorder="1" applyAlignment="1">
      <alignment horizontal="center" vertical="top" wrapText="1"/>
    </xf>
    <xf numFmtId="0" fontId="65" fillId="0" borderId="45" xfId="0" applyFont="1" applyBorder="1" applyAlignment="1">
      <alignment horizontal="center" vertical="top" wrapText="1"/>
    </xf>
    <xf numFmtId="0" fontId="65" fillId="0" borderId="25" xfId="0" applyFont="1" applyBorder="1" applyAlignment="1">
      <alignment horizontal="center" vertical="top" wrapText="1"/>
    </xf>
    <xf numFmtId="0" fontId="65" fillId="0" borderId="27" xfId="0" applyFont="1" applyBorder="1" applyAlignment="1">
      <alignment horizontal="center" vertical="top" wrapText="1"/>
    </xf>
    <xf numFmtId="0" fontId="65" fillId="0" borderId="36" xfId="0" applyFont="1" applyBorder="1" applyAlignment="1">
      <alignment horizontal="center" vertical="top" wrapText="1"/>
    </xf>
    <xf numFmtId="0" fontId="65" fillId="0" borderId="61" xfId="0" applyFont="1" applyBorder="1" applyAlignment="1">
      <alignment horizontal="center" vertical="top" wrapText="1"/>
    </xf>
    <xf numFmtId="0" fontId="44" fillId="13" borderId="7" xfId="0" applyFont="1" applyFill="1" applyBorder="1" applyAlignment="1">
      <alignment vertical="top" wrapText="1"/>
    </xf>
    <xf numFmtId="0" fontId="44" fillId="13" borderId="10" xfId="0" applyFont="1" applyFill="1" applyBorder="1" applyAlignment="1">
      <alignment vertical="top" wrapText="1"/>
    </xf>
    <xf numFmtId="0" fontId="43" fillId="21" borderId="7" xfId="0" applyFont="1" applyFill="1" applyBorder="1" applyAlignment="1">
      <alignment horizontal="center" vertical="center" wrapText="1"/>
    </xf>
    <xf numFmtId="0" fontId="43" fillId="21" borderId="10" xfId="0" applyFont="1" applyFill="1" applyBorder="1" applyAlignment="1">
      <alignment horizontal="center" vertical="center" wrapText="1"/>
    </xf>
    <xf numFmtId="0" fontId="45" fillId="0" borderId="23" xfId="0" applyFont="1" applyBorder="1" applyAlignment="1">
      <alignment horizontal="center" vertical="top" wrapText="1"/>
    </xf>
    <xf numFmtId="0" fontId="45" fillId="0" borderId="10" xfId="0" applyFont="1" applyBorder="1" applyAlignment="1">
      <alignment horizontal="center" vertical="top" wrapText="1"/>
    </xf>
    <xf numFmtId="0" fontId="45" fillId="0" borderId="14" xfId="0" applyFont="1" applyBorder="1" applyAlignment="1">
      <alignment horizontal="center" vertical="top" wrapText="1"/>
    </xf>
    <xf numFmtId="0" fontId="65" fillId="13" borderId="4" xfId="0" applyFont="1" applyFill="1" applyBorder="1" applyAlignment="1">
      <alignment horizontal="justify" vertical="top" wrapText="1"/>
    </xf>
    <xf numFmtId="0" fontId="45" fillId="0" borderId="10" xfId="0" applyFont="1" applyBorder="1" applyAlignment="1">
      <alignment horizontal="justify" vertical="top" wrapText="1"/>
    </xf>
    <xf numFmtId="0" fontId="43" fillId="8" borderId="7" xfId="0" applyFont="1" applyFill="1" applyBorder="1" applyAlignment="1">
      <alignment horizontal="center" vertical="center" wrapText="1"/>
    </xf>
    <xf numFmtId="0" fontId="43" fillId="8" borderId="10" xfId="0" applyFont="1" applyFill="1" applyBorder="1" applyAlignment="1">
      <alignment horizontal="center" vertical="center" wrapText="1"/>
    </xf>
    <xf numFmtId="9" fontId="65" fillId="13" borderId="22" xfId="0" applyNumberFormat="1" applyFont="1" applyFill="1" applyBorder="1" applyAlignment="1">
      <alignment horizontal="justify" vertical="top" wrapText="1"/>
    </xf>
    <xf numFmtId="0" fontId="65" fillId="13" borderId="32" xfId="0" applyFont="1" applyFill="1" applyBorder="1" applyAlignment="1">
      <alignment horizontal="center" vertical="top" wrapText="1"/>
    </xf>
    <xf numFmtId="0" fontId="65" fillId="0" borderId="49" xfId="0" applyFont="1" applyBorder="1" applyAlignment="1">
      <alignment horizontal="center" vertical="top" wrapText="1"/>
    </xf>
    <xf numFmtId="0" fontId="65" fillId="0" borderId="59" xfId="0" applyFont="1" applyBorder="1" applyAlignment="1">
      <alignment horizontal="center" vertical="top" wrapText="1"/>
    </xf>
    <xf numFmtId="0" fontId="65" fillId="0" borderId="60" xfId="0" applyFont="1" applyBorder="1" applyAlignment="1">
      <alignment horizontal="center" vertical="top" wrapText="1"/>
    </xf>
    <xf numFmtId="0" fontId="45" fillId="13" borderId="7" xfId="0" applyFont="1" applyFill="1" applyBorder="1" applyAlignment="1">
      <alignment horizontal="justify" vertical="top" wrapText="1"/>
    </xf>
    <xf numFmtId="0" fontId="65" fillId="13" borderId="24" xfId="0" applyFont="1" applyFill="1" applyBorder="1" applyAlignment="1">
      <alignment horizontal="justify" vertical="top" wrapText="1"/>
    </xf>
    <xf numFmtId="0" fontId="65" fillId="13" borderId="26" xfId="0" applyFont="1" applyFill="1" applyBorder="1" applyAlignment="1">
      <alignment horizontal="justify" vertical="top" wrapText="1"/>
    </xf>
    <xf numFmtId="0" fontId="65" fillId="13" borderId="31" xfId="0" applyFont="1" applyFill="1" applyBorder="1" applyAlignment="1">
      <alignment horizontal="justify" vertical="top" wrapText="1"/>
    </xf>
    <xf numFmtId="9" fontId="65" fillId="13" borderId="7" xfId="0" applyNumberFormat="1" applyFont="1" applyFill="1" applyBorder="1" applyAlignment="1">
      <alignment horizontal="justify" vertical="top" wrapText="1"/>
    </xf>
    <xf numFmtId="0" fontId="65" fillId="13" borderId="8" xfId="0" applyFont="1" applyFill="1" applyBorder="1" applyAlignment="1">
      <alignment horizontal="justify" vertical="top" wrapText="1"/>
    </xf>
    <xf numFmtId="0" fontId="65" fillId="13" borderId="2" xfId="0" applyFont="1" applyFill="1" applyBorder="1" applyAlignment="1">
      <alignment horizontal="justify" vertical="top" wrapText="1"/>
    </xf>
    <xf numFmtId="0" fontId="43" fillId="16" borderId="10" xfId="0" applyFont="1" applyFill="1" applyBorder="1" applyAlignment="1">
      <alignment horizontal="center" vertical="center" wrapText="1"/>
    </xf>
    <xf numFmtId="0" fontId="44" fillId="13" borderId="8" xfId="0" applyFont="1" applyFill="1" applyBorder="1" applyAlignment="1">
      <alignment vertical="top" wrapText="1"/>
    </xf>
    <xf numFmtId="0" fontId="44" fillId="13" borderId="9" xfId="0" applyFont="1" applyFill="1" applyBorder="1" applyAlignment="1">
      <alignment vertical="top" wrapText="1"/>
    </xf>
    <xf numFmtId="0" fontId="44" fillId="13" borderId="51" xfId="0" applyFont="1" applyFill="1" applyBorder="1" applyAlignment="1">
      <alignment vertical="top" wrapText="1"/>
    </xf>
    <xf numFmtId="0" fontId="65" fillId="14" borderId="7" xfId="0" applyFont="1" applyFill="1" applyBorder="1" applyAlignment="1">
      <alignment vertical="center" wrapText="1"/>
    </xf>
    <xf numFmtId="0" fontId="65" fillId="14" borderId="10" xfId="0" applyFont="1" applyFill="1" applyBorder="1" applyAlignment="1">
      <alignment vertical="center" wrapText="1"/>
    </xf>
    <xf numFmtId="0" fontId="65" fillId="14" borderId="62" xfId="0" applyFont="1" applyFill="1" applyBorder="1" applyAlignment="1">
      <alignment vertical="center" wrapText="1"/>
    </xf>
    <xf numFmtId="0" fontId="44" fillId="13" borderId="24" xfId="0" applyFont="1" applyFill="1" applyBorder="1" applyAlignment="1">
      <alignment horizontal="justify" vertical="top" wrapText="1"/>
    </xf>
    <xf numFmtId="0" fontId="44" fillId="13" borderId="26" xfId="0" applyFont="1" applyFill="1" applyBorder="1" applyAlignment="1">
      <alignment horizontal="justify" vertical="top" wrapText="1"/>
    </xf>
    <xf numFmtId="0" fontId="65" fillId="0" borderId="7" xfId="0" applyFont="1" applyBorder="1" applyAlignment="1">
      <alignment vertical="top" wrapText="1"/>
    </xf>
    <xf numFmtId="0" fontId="65" fillId="0" borderId="10" xfId="0" applyFont="1" applyBorder="1" applyAlignment="1">
      <alignment vertical="top" wrapText="1"/>
    </xf>
    <xf numFmtId="0" fontId="65" fillId="0" borderId="33" xfId="0" applyFont="1" applyBorder="1" applyAlignment="1">
      <alignment vertical="top" wrapText="1"/>
    </xf>
    <xf numFmtId="0" fontId="65" fillId="0" borderId="7" xfId="0" applyFont="1" applyBorder="1" applyAlignment="1">
      <alignment vertical="center" wrapText="1"/>
    </xf>
    <xf numFmtId="0" fontId="65" fillId="0" borderId="10" xfId="0" applyFont="1" applyBorder="1" applyAlignment="1">
      <alignment vertical="center" wrapText="1"/>
    </xf>
    <xf numFmtId="0" fontId="65" fillId="0" borderId="33" xfId="0" applyFont="1" applyBorder="1" applyAlignment="1">
      <alignment vertical="center" wrapText="1"/>
    </xf>
    <xf numFmtId="0" fontId="10" fillId="13" borderId="41" xfId="0" applyFont="1" applyFill="1" applyBorder="1" applyAlignment="1">
      <alignment horizontal="justify" vertical="top" wrapText="1"/>
    </xf>
    <xf numFmtId="0" fontId="2" fillId="12" borderId="44" xfId="0" applyFont="1" applyFill="1" applyBorder="1" applyAlignment="1">
      <alignment horizontal="justify" vertical="top" wrapText="1"/>
    </xf>
    <xf numFmtId="0" fontId="10" fillId="13" borderId="22" xfId="0" applyFont="1" applyFill="1" applyBorder="1" applyAlignment="1">
      <alignment horizontal="justify" vertical="top" wrapText="1"/>
    </xf>
    <xf numFmtId="0" fontId="2" fillId="2" borderId="22" xfId="0" applyFont="1" applyFill="1" applyBorder="1" applyAlignment="1">
      <alignment horizontal="center" vertical="center" wrapText="1"/>
    </xf>
    <xf numFmtId="0" fontId="10" fillId="13" borderId="9" xfId="0" applyFont="1" applyFill="1" applyBorder="1" applyAlignment="1">
      <alignment horizontal="justify" vertical="top" wrapText="1"/>
    </xf>
    <xf numFmtId="0" fontId="10" fillId="13" borderId="11" xfId="0" applyFont="1" applyFill="1" applyBorder="1" applyAlignment="1">
      <alignment horizontal="justify" vertical="top" wrapText="1"/>
    </xf>
    <xf numFmtId="0" fontId="2" fillId="2" borderId="14" xfId="0" applyFont="1" applyFill="1" applyBorder="1" applyAlignment="1">
      <alignment horizontal="center" vertical="center" wrapText="1"/>
    </xf>
    <xf numFmtId="0" fontId="20" fillId="13" borderId="7" xfId="0" applyFont="1" applyFill="1" applyBorder="1" applyAlignment="1">
      <alignment horizontal="justify" vertical="top" wrapText="1"/>
    </xf>
    <xf numFmtId="15" fontId="10" fillId="13" borderId="7" xfId="0" applyNumberFormat="1" applyFont="1" applyFill="1" applyBorder="1" applyAlignment="1">
      <alignment horizontal="justify" vertical="top" wrapText="1"/>
    </xf>
    <xf numFmtId="0" fontId="10" fillId="13" borderId="13" xfId="0" applyFont="1" applyFill="1" applyBorder="1" applyAlignment="1">
      <alignment horizontal="justify" vertical="top" wrapText="1"/>
    </xf>
    <xf numFmtId="0" fontId="2" fillId="5" borderId="1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8" fillId="13" borderId="17" xfId="0" applyFont="1" applyFill="1" applyBorder="1" applyAlignment="1">
      <alignment horizontal="justify" vertical="top" wrapText="1"/>
    </xf>
    <xf numFmtId="0" fontId="2" fillId="12" borderId="16" xfId="0" applyFont="1" applyFill="1" applyBorder="1" applyAlignment="1">
      <alignment horizontal="justify" vertical="top" wrapText="1"/>
    </xf>
    <xf numFmtId="0" fontId="2" fillId="12" borderId="20" xfId="0" applyFont="1" applyFill="1" applyBorder="1" applyAlignment="1">
      <alignment horizontal="justify" vertical="top" wrapText="1"/>
    </xf>
    <xf numFmtId="0" fontId="2" fillId="12" borderId="19" xfId="0" applyFont="1" applyFill="1" applyBorder="1" applyAlignment="1">
      <alignment horizontal="justify" vertical="top" wrapText="1"/>
    </xf>
    <xf numFmtId="0" fontId="2" fillId="12" borderId="21" xfId="0" applyFont="1" applyFill="1" applyBorder="1" applyAlignment="1">
      <alignment horizontal="justify" vertical="top" wrapText="1"/>
    </xf>
    <xf numFmtId="0" fontId="2" fillId="5" borderId="7" xfId="0" applyFont="1" applyFill="1" applyBorder="1" applyAlignment="1">
      <alignment horizontal="center" vertical="center" wrapText="1"/>
    </xf>
    <xf numFmtId="9" fontId="13" fillId="13" borderId="3" xfId="2" applyFont="1" applyFill="1" applyBorder="1" applyAlignment="1" applyProtection="1">
      <alignment horizontal="justify" vertical="top" wrapText="1"/>
    </xf>
    <xf numFmtId="0" fontId="2" fillId="12" borderId="3" xfId="0" applyFont="1" applyFill="1" applyBorder="1" applyAlignment="1">
      <alignment horizontal="justify" vertical="top" wrapText="1"/>
    </xf>
    <xf numFmtId="0" fontId="2" fillId="21" borderId="3" xfId="0" applyFont="1" applyFill="1" applyBorder="1" applyAlignment="1">
      <alignment horizontal="center" vertical="center" wrapText="1"/>
    </xf>
    <xf numFmtId="0" fontId="12" fillId="13" borderId="15" xfId="0" applyFont="1" applyFill="1" applyBorder="1" applyAlignment="1">
      <alignment horizontal="justify" vertical="top" wrapText="1"/>
    </xf>
    <xf numFmtId="0" fontId="18" fillId="13" borderId="10" xfId="0" applyFont="1" applyFill="1" applyBorder="1" applyAlignment="1">
      <alignment horizontal="justify" vertical="top" wrapText="1"/>
    </xf>
    <xf numFmtId="0" fontId="18" fillId="13" borderId="14" xfId="0" applyFont="1" applyFill="1" applyBorder="1" applyAlignment="1">
      <alignment horizontal="justify" vertical="top" wrapText="1"/>
    </xf>
    <xf numFmtId="16" fontId="10" fillId="13" borderId="17" xfId="0" applyNumberFormat="1" applyFont="1" applyFill="1" applyBorder="1" applyAlignment="1">
      <alignment horizontal="justify" vertical="top" wrapText="1"/>
    </xf>
    <xf numFmtId="15" fontId="10" fillId="13" borderId="17" xfId="0" applyNumberFormat="1" applyFont="1" applyFill="1" applyBorder="1" applyAlignment="1">
      <alignment horizontal="justify" vertical="top" wrapText="1"/>
    </xf>
    <xf numFmtId="0" fontId="11" fillId="0" borderId="48" xfId="0" applyFont="1" applyBorder="1" applyAlignment="1">
      <alignment horizontal="justify" vertical="top" wrapText="1"/>
    </xf>
    <xf numFmtId="0" fontId="11" fillId="0" borderId="6" xfId="0" applyFont="1" applyBorder="1" applyAlignment="1">
      <alignment horizontal="justify" vertical="top" wrapText="1"/>
    </xf>
    <xf numFmtId="0" fontId="11" fillId="0" borderId="46" xfId="0" applyFont="1" applyBorder="1" applyAlignment="1">
      <alignment horizontal="justify" vertical="top" wrapText="1"/>
    </xf>
    <xf numFmtId="0" fontId="18" fillId="0" borderId="17" xfId="0" applyFont="1" applyBorder="1" applyAlignment="1">
      <alignment horizontal="justify" vertical="top" wrapText="1"/>
    </xf>
    <xf numFmtId="0" fontId="10" fillId="0" borderId="13" xfId="0" applyFont="1" applyBorder="1" applyAlignment="1">
      <alignment horizontal="justify" vertical="top" wrapText="1"/>
    </xf>
    <xf numFmtId="0" fontId="2" fillId="21" borderId="17" xfId="0" applyFont="1" applyFill="1" applyBorder="1" applyAlignment="1">
      <alignment horizontal="center" vertical="center" wrapText="1"/>
    </xf>
    <xf numFmtId="0" fontId="2" fillId="12" borderId="18" xfId="0" applyFont="1" applyFill="1" applyBorder="1" applyAlignment="1">
      <alignment horizontal="justify" vertical="top" wrapText="1"/>
    </xf>
    <xf numFmtId="0" fontId="15" fillId="13" borderId="3" xfId="0" applyFont="1" applyFill="1" applyBorder="1" applyAlignment="1">
      <alignment horizontal="justify" vertical="top" wrapText="1"/>
    </xf>
    <xf numFmtId="17" fontId="10" fillId="13" borderId="3" xfId="0" applyNumberFormat="1" applyFont="1" applyFill="1" applyBorder="1" applyAlignment="1">
      <alignment horizontal="justify" vertical="top" wrapText="1"/>
    </xf>
    <xf numFmtId="0" fontId="12" fillId="13" borderId="3" xfId="0" applyFont="1" applyFill="1" applyBorder="1" applyAlignment="1">
      <alignment horizontal="justify" vertical="top" wrapText="1"/>
    </xf>
    <xf numFmtId="17" fontId="10" fillId="13" borderId="17" xfId="0" applyNumberFormat="1" applyFont="1" applyFill="1" applyBorder="1" applyAlignment="1">
      <alignment horizontal="justify" vertical="top" wrapText="1"/>
    </xf>
    <xf numFmtId="0" fontId="10" fillId="13" borderId="30" xfId="0" applyFont="1" applyFill="1" applyBorder="1" applyAlignment="1">
      <alignment horizontal="justify" vertical="top" wrapText="1"/>
    </xf>
    <xf numFmtId="0" fontId="10" fillId="13" borderId="15" xfId="0" applyFont="1" applyFill="1" applyBorder="1" applyAlignment="1">
      <alignment horizontal="justify" vertical="top" wrapText="1"/>
    </xf>
    <xf numFmtId="0" fontId="10" fillId="0" borderId="17" xfId="0" applyFont="1" applyBorder="1" applyAlignment="1">
      <alignment horizontal="justify" vertical="top" wrapText="1"/>
    </xf>
    <xf numFmtId="0" fontId="20" fillId="13" borderId="17" xfId="0" applyFont="1" applyFill="1" applyBorder="1" applyAlignment="1">
      <alignment horizontal="justify" vertical="top" wrapText="1"/>
    </xf>
    <xf numFmtId="0" fontId="2" fillId="5" borderId="10" xfId="0" applyFont="1" applyFill="1" applyBorder="1" applyAlignment="1">
      <alignment horizontal="center" vertical="center" wrapText="1"/>
    </xf>
    <xf numFmtId="0" fontId="11" fillId="13" borderId="8" xfId="0" applyFont="1" applyFill="1" applyBorder="1" applyAlignment="1">
      <alignment horizontal="justify" vertical="top" wrapText="1"/>
    </xf>
    <xf numFmtId="0" fontId="11" fillId="13" borderId="9" xfId="0" applyFont="1" applyFill="1" applyBorder="1" applyAlignment="1">
      <alignment horizontal="justify" vertical="top" wrapText="1"/>
    </xf>
    <xf numFmtId="0" fontId="11" fillId="13" borderId="2" xfId="0" applyFont="1" applyFill="1" applyBorder="1" applyAlignment="1">
      <alignment horizontal="justify" vertical="top" wrapText="1"/>
    </xf>
    <xf numFmtId="0" fontId="11" fillId="0" borderId="15" xfId="0" applyFont="1" applyBorder="1" applyAlignment="1">
      <alignment horizontal="justify" vertical="top" wrapText="1"/>
    </xf>
    <xf numFmtId="0" fontId="11" fillId="0" borderId="10" xfId="0" applyFont="1" applyBorder="1" applyAlignment="1">
      <alignment horizontal="justify" vertical="top" wrapText="1"/>
    </xf>
    <xf numFmtId="0" fontId="62" fillId="13" borderId="13" xfId="0" applyFont="1" applyFill="1" applyBorder="1" applyAlignment="1">
      <alignment horizontal="justify" vertical="top" wrapText="1"/>
    </xf>
    <xf numFmtId="0" fontId="62" fillId="13" borderId="15" xfId="0" applyFont="1" applyFill="1" applyBorder="1" applyAlignment="1">
      <alignment horizontal="center" vertical="top" wrapText="1"/>
    </xf>
    <xf numFmtId="0" fontId="62" fillId="13" borderId="10" xfId="0" applyFont="1" applyFill="1" applyBorder="1" applyAlignment="1">
      <alignment horizontal="center" vertical="top" wrapText="1"/>
    </xf>
    <xf numFmtId="0" fontId="62" fillId="13" borderId="14" xfId="0" applyFont="1" applyFill="1" applyBorder="1" applyAlignment="1">
      <alignment horizontal="center" vertical="top" wrapText="1"/>
    </xf>
    <xf numFmtId="0" fontId="2" fillId="21" borderId="14" xfId="0" applyFont="1" applyFill="1" applyBorder="1" applyAlignment="1">
      <alignment horizontal="center" vertical="center" wrapText="1"/>
    </xf>
    <xf numFmtId="0" fontId="11" fillId="0" borderId="7" xfId="0" applyFont="1" applyBorder="1" applyAlignment="1">
      <alignment horizontal="justify" vertical="top" wrapText="1"/>
    </xf>
    <xf numFmtId="0" fontId="11" fillId="0" borderId="14" xfId="0" applyFont="1" applyBorder="1" applyAlignment="1">
      <alignment horizontal="justify" vertical="top" wrapText="1"/>
    </xf>
    <xf numFmtId="0" fontId="11" fillId="0" borderId="12" xfId="0" applyFont="1" applyBorder="1" applyAlignment="1">
      <alignment horizontal="justify" vertical="top" wrapText="1"/>
    </xf>
    <xf numFmtId="0" fontId="2" fillId="12" borderId="8" xfId="0" applyFont="1" applyFill="1" applyBorder="1" applyAlignment="1">
      <alignment horizontal="center" vertical="top" wrapText="1"/>
    </xf>
    <xf numFmtId="0" fontId="2" fillId="12" borderId="9" xfId="0" applyFont="1" applyFill="1" applyBorder="1" applyAlignment="1">
      <alignment horizontal="center" vertical="top" wrapText="1"/>
    </xf>
    <xf numFmtId="0" fontId="10" fillId="13" borderId="14" xfId="0" applyFont="1" applyFill="1" applyBorder="1" applyAlignment="1">
      <alignment horizontal="center" vertical="top" wrapText="1"/>
    </xf>
    <xf numFmtId="0" fontId="20" fillId="0" borderId="7" xfId="0" applyFont="1" applyBorder="1" applyAlignment="1">
      <alignment horizontal="justify" vertical="top" wrapText="1"/>
    </xf>
    <xf numFmtId="0" fontId="11" fillId="13" borderId="25" xfId="0" applyFont="1" applyFill="1" applyBorder="1" applyAlignment="1">
      <alignment horizontal="justify" vertical="top" wrapText="1"/>
    </xf>
    <xf numFmtId="0" fontId="11" fillId="13" borderId="27" xfId="0" applyFont="1" applyFill="1" applyBorder="1" applyAlignment="1">
      <alignment horizontal="justify" vertical="top" wrapText="1"/>
    </xf>
    <xf numFmtId="0" fontId="11" fillId="13" borderId="36" xfId="0" applyFont="1" applyFill="1" applyBorder="1" applyAlignment="1">
      <alignment horizontal="justify" vertical="top" wrapText="1"/>
    </xf>
    <xf numFmtId="0" fontId="11" fillId="13" borderId="34" xfId="0" applyFont="1" applyFill="1" applyBorder="1" applyAlignment="1">
      <alignment horizontal="justify" vertical="top" wrapText="1"/>
    </xf>
    <xf numFmtId="0" fontId="11" fillId="13" borderId="35" xfId="0" applyFont="1" applyFill="1" applyBorder="1" applyAlignment="1">
      <alignment horizontal="justify" vertical="top" wrapText="1"/>
    </xf>
    <xf numFmtId="0" fontId="11" fillId="13" borderId="66" xfId="0" applyFont="1" applyFill="1" applyBorder="1" applyAlignment="1">
      <alignment horizontal="justify" vertical="top" wrapText="1"/>
    </xf>
    <xf numFmtId="0" fontId="10" fillId="0" borderId="15" xfId="0" applyFont="1" applyBorder="1" applyAlignment="1">
      <alignment horizontal="justify" vertical="top" wrapText="1"/>
    </xf>
    <xf numFmtId="1" fontId="11" fillId="13" borderId="3" xfId="0" applyNumberFormat="1" applyFont="1" applyFill="1" applyBorder="1" applyAlignment="1">
      <alignment horizontal="justify" vertical="top" wrapText="1"/>
    </xf>
    <xf numFmtId="0" fontId="2" fillId="12" borderId="7" xfId="0" applyFont="1" applyFill="1" applyBorder="1" applyAlignment="1">
      <alignment horizontal="justify" vertical="top" wrapText="1"/>
    </xf>
    <xf numFmtId="0" fontId="2" fillId="12" borderId="10" xfId="0" applyFont="1" applyFill="1" applyBorder="1" applyAlignment="1">
      <alignment horizontal="justify" vertical="top" wrapText="1"/>
    </xf>
    <xf numFmtId="0" fontId="11" fillId="0" borderId="45" xfId="0" applyFont="1" applyBorder="1" applyAlignment="1">
      <alignment horizontal="justify" vertical="top" wrapText="1"/>
    </xf>
    <xf numFmtId="0" fontId="11" fillId="0" borderId="22" xfId="0" applyFont="1" applyBorder="1" applyAlignment="1">
      <alignment horizontal="justify" vertical="top" wrapText="1"/>
    </xf>
    <xf numFmtId="0" fontId="10" fillId="0" borderId="12" xfId="0" applyFont="1" applyBorder="1" applyAlignment="1">
      <alignment horizontal="justify" vertical="top" wrapText="1"/>
    </xf>
    <xf numFmtId="9" fontId="11" fillId="13" borderId="23" xfId="0" applyNumberFormat="1" applyFont="1" applyFill="1" applyBorder="1" applyAlignment="1">
      <alignment horizontal="justify" vertical="top" wrapText="1"/>
    </xf>
    <xf numFmtId="9" fontId="11" fillId="13" borderId="10" xfId="0" applyNumberFormat="1" applyFont="1" applyFill="1" applyBorder="1" applyAlignment="1">
      <alignment horizontal="justify" vertical="top" wrapText="1"/>
    </xf>
    <xf numFmtId="0" fontId="11" fillId="13" borderId="39" xfId="0" applyFont="1" applyFill="1" applyBorder="1" applyAlignment="1">
      <alignment horizontal="justify" vertical="top" wrapText="1"/>
    </xf>
    <xf numFmtId="0" fontId="12" fillId="13" borderId="7" xfId="0" applyFont="1" applyFill="1" applyBorder="1" applyAlignment="1">
      <alignment horizontal="justify" vertical="top" wrapText="1"/>
    </xf>
    <xf numFmtId="0" fontId="11" fillId="13" borderId="11" xfId="0" applyFont="1" applyFill="1" applyBorder="1" applyAlignment="1">
      <alignment horizontal="justify" vertical="top" wrapText="1"/>
    </xf>
    <xf numFmtId="0" fontId="11" fillId="13" borderId="23" xfId="0" applyFont="1" applyFill="1" applyBorder="1" applyAlignment="1">
      <alignment horizontal="justify" vertical="top" wrapText="1"/>
    </xf>
    <xf numFmtId="0" fontId="10" fillId="13" borderId="39" xfId="0" applyFont="1" applyFill="1" applyBorder="1" applyAlignment="1">
      <alignment horizontal="justify" vertical="top" wrapText="1"/>
    </xf>
    <xf numFmtId="0" fontId="2" fillId="17" borderId="8" xfId="0" applyFont="1" applyFill="1" applyBorder="1" applyAlignment="1">
      <alignment horizontal="justify" vertical="top" wrapText="1"/>
    </xf>
    <xf numFmtId="0" fontId="2" fillId="17" borderId="9" xfId="0" applyFont="1" applyFill="1" applyBorder="1" applyAlignment="1">
      <alignment horizontal="justify" vertical="top" wrapText="1"/>
    </xf>
    <xf numFmtId="0" fontId="2" fillId="17" borderId="11" xfId="0" applyFont="1" applyFill="1" applyBorder="1" applyAlignment="1">
      <alignment horizontal="justify" vertical="top" wrapText="1"/>
    </xf>
    <xf numFmtId="0" fontId="13" fillId="2" borderId="3"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1" fillId="13" borderId="33" xfId="0" applyFont="1" applyFill="1" applyBorder="1" applyAlignment="1">
      <alignment horizontal="justify" vertical="top" wrapText="1"/>
    </xf>
    <xf numFmtId="0" fontId="11" fillId="13" borderId="45" xfId="0" applyFont="1" applyFill="1" applyBorder="1" applyAlignment="1">
      <alignment horizontal="justify" vertical="top" wrapText="1"/>
    </xf>
    <xf numFmtId="0" fontId="11" fillId="14" borderId="22" xfId="0" applyFont="1" applyFill="1" applyBorder="1" applyAlignment="1">
      <alignment horizontal="justify" vertical="top" wrapText="1"/>
    </xf>
    <xf numFmtId="9" fontId="11" fillId="13" borderId="22" xfId="0" applyNumberFormat="1" applyFont="1" applyFill="1" applyBorder="1" applyAlignment="1">
      <alignment horizontal="center" vertical="top" wrapText="1"/>
    </xf>
    <xf numFmtId="9" fontId="11" fillId="13" borderId="22" xfId="0" applyNumberFormat="1" applyFont="1" applyFill="1" applyBorder="1" applyAlignment="1">
      <alignment horizontal="justify" vertical="top" wrapText="1"/>
    </xf>
    <xf numFmtId="9" fontId="11" fillId="13" borderId="32" xfId="0" applyNumberFormat="1" applyFont="1" applyFill="1" applyBorder="1" applyAlignment="1">
      <alignment horizontal="justify" vertical="top" wrapText="1"/>
    </xf>
    <xf numFmtId="0" fontId="11" fillId="13" borderId="32" xfId="0" applyFont="1" applyFill="1" applyBorder="1" applyAlignment="1">
      <alignment horizontal="justify" vertical="top" wrapText="1"/>
    </xf>
    <xf numFmtId="9" fontId="13" fillId="13" borderId="22" xfId="2" applyFont="1" applyFill="1" applyBorder="1" applyAlignment="1" applyProtection="1">
      <alignment horizontal="justify" vertical="top" wrapText="1"/>
    </xf>
    <xf numFmtId="0" fontId="11" fillId="13" borderId="28" xfId="0" applyFont="1" applyFill="1" applyBorder="1" applyAlignment="1">
      <alignment horizontal="justify" vertical="top" wrapText="1"/>
    </xf>
    <xf numFmtId="0" fontId="11" fillId="13" borderId="0" xfId="0" applyFont="1" applyFill="1" applyAlignment="1">
      <alignment horizontal="justify" vertical="top" wrapText="1"/>
    </xf>
    <xf numFmtId="0" fontId="11" fillId="13" borderId="47" xfId="0" applyFont="1" applyFill="1" applyBorder="1" applyAlignment="1">
      <alignment horizontal="justify" vertical="top" wrapText="1"/>
    </xf>
    <xf numFmtId="0" fontId="11" fillId="13" borderId="37" xfId="0" applyFont="1" applyFill="1" applyBorder="1" applyAlignment="1">
      <alignment horizontal="justify" vertical="top" wrapText="1"/>
    </xf>
    <xf numFmtId="9" fontId="11" fillId="13" borderId="7" xfId="0" applyNumberFormat="1" applyFont="1" applyFill="1" applyBorder="1" applyAlignment="1">
      <alignment horizontal="justify" vertical="top" wrapText="1"/>
    </xf>
    <xf numFmtId="9" fontId="11" fillId="13" borderId="33" xfId="0" applyNumberFormat="1" applyFont="1" applyFill="1" applyBorder="1" applyAlignment="1">
      <alignment horizontal="justify" vertical="top" wrapText="1"/>
    </xf>
    <xf numFmtId="0" fontId="11" fillId="18" borderId="10" xfId="0" applyFont="1" applyFill="1" applyBorder="1" applyAlignment="1">
      <alignment horizontal="justify" vertical="top" wrapText="1"/>
    </xf>
    <xf numFmtId="0" fontId="11" fillId="18" borderId="14" xfId="0" applyFont="1" applyFill="1" applyBorder="1" applyAlignment="1">
      <alignment horizontal="justify" vertical="top" wrapText="1"/>
    </xf>
    <xf numFmtId="0" fontId="11" fillId="18" borderId="7" xfId="0" applyFont="1" applyFill="1" applyBorder="1" applyAlignment="1">
      <alignment horizontal="justify" vertical="top" wrapText="1"/>
    </xf>
    <xf numFmtId="9" fontId="11" fillId="13" borderId="14" xfId="0" applyNumberFormat="1" applyFont="1" applyFill="1" applyBorder="1" applyAlignment="1">
      <alignment horizontal="center" vertical="top" wrapText="1"/>
    </xf>
    <xf numFmtId="9" fontId="11" fillId="13" borderId="14" xfId="0" applyNumberFormat="1" applyFont="1" applyFill="1" applyBorder="1" applyAlignment="1">
      <alignment horizontal="justify" vertical="top" wrapText="1"/>
    </xf>
    <xf numFmtId="9" fontId="11" fillId="7" borderId="7" xfId="0" applyNumberFormat="1" applyFont="1" applyFill="1" applyBorder="1" applyAlignment="1">
      <alignment horizontal="justify" vertical="top" wrapText="1"/>
    </xf>
    <xf numFmtId="9" fontId="11" fillId="7" borderId="14" xfId="0" applyNumberFormat="1" applyFont="1" applyFill="1" applyBorder="1" applyAlignment="1">
      <alignment horizontal="justify" vertical="top" wrapText="1"/>
    </xf>
    <xf numFmtId="9" fontId="11" fillId="13" borderId="10" xfId="0" applyNumberFormat="1" applyFont="1" applyFill="1" applyBorder="1" applyAlignment="1">
      <alignment horizontal="center" vertical="top" wrapText="1"/>
    </xf>
    <xf numFmtId="9" fontId="11" fillId="13" borderId="7" xfId="2" applyFont="1" applyFill="1" applyBorder="1" applyAlignment="1" applyProtection="1">
      <alignment horizontal="justify" vertical="top" wrapText="1"/>
    </xf>
    <xf numFmtId="9" fontId="11" fillId="13" borderId="10" xfId="2" applyFont="1" applyFill="1" applyBorder="1" applyAlignment="1" applyProtection="1">
      <alignment horizontal="justify" vertical="top" wrapText="1"/>
    </xf>
    <xf numFmtId="9" fontId="11" fillId="13" borderId="14" xfId="2" applyFont="1" applyFill="1" applyBorder="1" applyAlignment="1" applyProtection="1">
      <alignment horizontal="justify" vertical="top" wrapText="1"/>
    </xf>
    <xf numFmtId="9" fontId="13" fillId="7" borderId="7" xfId="2" applyFont="1" applyFill="1" applyBorder="1" applyAlignment="1" applyProtection="1">
      <alignment horizontal="center" vertical="top" wrapText="1"/>
    </xf>
    <xf numFmtId="9" fontId="13" fillId="7" borderId="10" xfId="2" applyFont="1" applyFill="1" applyBorder="1" applyAlignment="1" applyProtection="1">
      <alignment horizontal="center" vertical="top" wrapText="1"/>
    </xf>
    <xf numFmtId="9" fontId="13" fillId="7" borderId="14" xfId="2" applyFont="1" applyFill="1" applyBorder="1" applyAlignment="1" applyProtection="1">
      <alignment horizontal="center" vertical="top" wrapText="1"/>
    </xf>
    <xf numFmtId="0" fontId="10" fillId="0" borderId="22" xfId="0" applyFont="1" applyBorder="1" applyAlignment="1">
      <alignment horizontal="left" vertical="top" wrapText="1"/>
    </xf>
    <xf numFmtId="0" fontId="11" fillId="13" borderId="24" xfId="0" applyFont="1" applyFill="1" applyBorder="1" applyAlignment="1">
      <alignment horizontal="justify" vertical="top" wrapText="1"/>
    </xf>
    <xf numFmtId="0" fontId="11" fillId="13" borderId="26" xfId="0" applyFont="1" applyFill="1" applyBorder="1" applyAlignment="1">
      <alignment horizontal="justify" vertical="top" wrapText="1"/>
    </xf>
    <xf numFmtId="0" fontId="11" fillId="13" borderId="31" xfId="0" applyFont="1" applyFill="1" applyBorder="1" applyAlignment="1">
      <alignment horizontal="justify" vertical="top" wrapText="1"/>
    </xf>
    <xf numFmtId="0" fontId="11" fillId="18" borderId="22" xfId="0" applyFont="1" applyFill="1" applyBorder="1" applyAlignment="1">
      <alignment horizontal="justify" vertical="top" wrapText="1"/>
    </xf>
    <xf numFmtId="9" fontId="11" fillId="18" borderId="22" xfId="0" applyNumberFormat="1" applyFont="1" applyFill="1" applyBorder="1" applyAlignment="1">
      <alignment horizontal="center" vertical="top" wrapText="1"/>
    </xf>
    <xf numFmtId="0" fontId="11" fillId="18" borderId="22" xfId="0" applyFont="1" applyFill="1" applyBorder="1" applyAlignment="1">
      <alignment horizontal="center" vertical="top" wrapText="1"/>
    </xf>
    <xf numFmtId="9" fontId="11" fillId="18" borderId="22" xfId="0" applyNumberFormat="1" applyFont="1" applyFill="1" applyBorder="1" applyAlignment="1">
      <alignment horizontal="justify" vertical="top" wrapText="1"/>
    </xf>
    <xf numFmtId="0" fontId="11" fillId="0" borderId="22" xfId="0" applyFont="1" applyBorder="1" applyAlignment="1">
      <alignment horizontal="center" vertical="top" wrapText="1"/>
    </xf>
    <xf numFmtId="0" fontId="11" fillId="0" borderId="25" xfId="0" applyFont="1" applyBorder="1" applyAlignment="1">
      <alignment horizontal="center" vertical="top" wrapText="1"/>
    </xf>
    <xf numFmtId="9" fontId="11" fillId="13" borderId="38" xfId="2" applyFont="1" applyFill="1" applyBorder="1" applyAlignment="1" applyProtection="1">
      <alignment horizontal="justify" vertical="top" wrapText="1"/>
    </xf>
    <xf numFmtId="9" fontId="11" fillId="13" borderId="35" xfId="2" applyFont="1" applyFill="1" applyBorder="1" applyAlignment="1" applyProtection="1">
      <alignment horizontal="justify" vertical="top" wrapText="1"/>
    </xf>
    <xf numFmtId="9" fontId="11" fillId="13" borderId="37" xfId="2" applyFont="1" applyFill="1" applyBorder="1" applyAlignment="1" applyProtection="1">
      <alignment horizontal="justify" vertical="top" wrapText="1"/>
    </xf>
    <xf numFmtId="0" fontId="10" fillId="13" borderId="31" xfId="0" applyFont="1" applyFill="1" applyBorder="1" applyAlignment="1">
      <alignment horizontal="justify" vertical="top" wrapText="1"/>
    </xf>
    <xf numFmtId="0" fontId="10" fillId="13" borderId="25" xfId="0" applyFont="1" applyFill="1" applyBorder="1" applyAlignment="1">
      <alignment horizontal="justify" vertical="top" wrapText="1"/>
    </xf>
    <xf numFmtId="0" fontId="10" fillId="13" borderId="36" xfId="0" applyFont="1" applyFill="1" applyBorder="1" applyAlignment="1">
      <alignment horizontal="justify" vertical="top" wrapText="1"/>
    </xf>
    <xf numFmtId="0" fontId="11" fillId="14" borderId="8" xfId="0" applyFont="1" applyFill="1" applyBorder="1" applyAlignment="1">
      <alignment horizontal="justify" vertical="top" wrapText="1"/>
    </xf>
    <xf numFmtId="0" fontId="11" fillId="14" borderId="9" xfId="0" applyFont="1" applyFill="1" applyBorder="1" applyAlignment="1">
      <alignment horizontal="justify" vertical="top" wrapText="1"/>
    </xf>
    <xf numFmtId="0" fontId="11" fillId="14" borderId="10" xfId="0" applyFont="1" applyFill="1" applyBorder="1" applyAlignment="1">
      <alignment horizontal="justify" vertical="top" wrapText="1"/>
    </xf>
    <xf numFmtId="0" fontId="11" fillId="14" borderId="45" xfId="0" applyFont="1" applyFill="1" applyBorder="1" applyAlignment="1">
      <alignment horizontal="justify" vertical="top" wrapText="1"/>
    </xf>
    <xf numFmtId="0" fontId="11" fillId="14" borderId="49" xfId="0" applyFont="1" applyFill="1" applyBorder="1" applyAlignment="1">
      <alignment horizontal="justify" vertical="top" wrapText="1"/>
    </xf>
    <xf numFmtId="0" fontId="11" fillId="0" borderId="8" xfId="0" applyFont="1" applyBorder="1" applyAlignment="1">
      <alignment horizontal="justify" vertical="top" wrapText="1"/>
    </xf>
    <xf numFmtId="0" fontId="11" fillId="0" borderId="9" xfId="0" applyFont="1" applyBorder="1" applyAlignment="1">
      <alignment horizontal="justify" vertical="top" wrapText="1"/>
    </xf>
    <xf numFmtId="0" fontId="11" fillId="0" borderId="32" xfId="0" applyFont="1" applyBorder="1" applyAlignment="1">
      <alignment horizontal="justify" vertical="top" wrapText="1"/>
    </xf>
    <xf numFmtId="0" fontId="11" fillId="0" borderId="50" xfId="0" applyFont="1" applyBorder="1" applyAlignment="1">
      <alignment horizontal="justify" vertical="top" wrapText="1"/>
    </xf>
    <xf numFmtId="0" fontId="11" fillId="0" borderId="40" xfId="0" applyFont="1" applyBorder="1" applyAlignment="1">
      <alignment horizontal="justify" vertical="top" wrapText="1"/>
    </xf>
    <xf numFmtId="0" fontId="11" fillId="14" borderId="40" xfId="0" applyFont="1" applyFill="1" applyBorder="1" applyAlignment="1">
      <alignment horizontal="justify" vertical="top" wrapText="1"/>
    </xf>
    <xf numFmtId="0" fontId="11" fillId="0" borderId="28" xfId="0" applyFont="1" applyBorder="1" applyAlignment="1">
      <alignment horizontal="justify" vertical="top" wrapText="1"/>
    </xf>
    <xf numFmtId="0" fontId="11" fillId="0" borderId="0" xfId="0" applyFont="1" applyAlignment="1">
      <alignment horizontal="justify" vertical="top" wrapText="1"/>
    </xf>
    <xf numFmtId="0" fontId="11" fillId="14" borderId="24" xfId="0" applyFont="1" applyFill="1" applyBorder="1" applyAlignment="1">
      <alignment horizontal="justify" vertical="top" wrapText="1"/>
    </xf>
    <xf numFmtId="0" fontId="11" fillId="14" borderId="1" xfId="0" applyFont="1" applyFill="1" applyBorder="1" applyAlignment="1">
      <alignment horizontal="justify" vertical="top" wrapText="1"/>
    </xf>
    <xf numFmtId="0" fontId="11" fillId="14" borderId="24" xfId="0" applyFont="1" applyFill="1" applyBorder="1" applyAlignment="1">
      <alignment horizontal="center" vertical="top" wrapText="1"/>
    </xf>
    <xf numFmtId="0" fontId="11" fillId="14" borderId="1" xfId="0" applyFont="1" applyFill="1" applyBorder="1" applyAlignment="1">
      <alignment horizontal="center" vertical="top" wrapText="1"/>
    </xf>
    <xf numFmtId="0" fontId="11" fillId="14" borderId="3" xfId="0" applyFont="1" applyFill="1" applyBorder="1" applyAlignment="1">
      <alignment horizontal="justify" vertical="top" wrapText="1"/>
    </xf>
    <xf numFmtId="1" fontId="13" fillId="13" borderId="3" xfId="2" applyNumberFormat="1" applyFont="1" applyFill="1" applyBorder="1" applyAlignment="1" applyProtection="1">
      <alignment horizontal="justify" vertical="top" wrapText="1"/>
    </xf>
    <xf numFmtId="9" fontId="13" fillId="13" borderId="25" xfId="2" applyFont="1" applyFill="1" applyBorder="1" applyAlignment="1" applyProtection="1">
      <alignment horizontal="justify" vertical="top" wrapText="1"/>
    </xf>
    <xf numFmtId="9" fontId="13" fillId="13" borderId="36" xfId="2" applyFont="1" applyFill="1" applyBorder="1" applyAlignment="1" applyProtection="1">
      <alignment horizontal="justify" vertical="top" wrapText="1"/>
    </xf>
    <xf numFmtId="9" fontId="11" fillId="14" borderId="7" xfId="0" applyNumberFormat="1" applyFont="1" applyFill="1" applyBorder="1" applyAlignment="1">
      <alignment horizontal="justify" vertical="top" wrapText="1"/>
    </xf>
    <xf numFmtId="164" fontId="11" fillId="13" borderId="3" xfId="0" applyNumberFormat="1" applyFont="1" applyFill="1" applyBorder="1" applyAlignment="1">
      <alignment horizontal="justify" vertical="top" wrapText="1"/>
    </xf>
    <xf numFmtId="0" fontId="11" fillId="0" borderId="34" xfId="0" applyFont="1" applyBorder="1" applyAlignment="1">
      <alignment horizontal="justify" vertical="top" wrapText="1"/>
    </xf>
    <xf numFmtId="0" fontId="11" fillId="0" borderId="35" xfId="0" applyFont="1" applyBorder="1" applyAlignment="1">
      <alignment horizontal="justify" vertical="top" wrapText="1"/>
    </xf>
    <xf numFmtId="9" fontId="13" fillId="13" borderId="10" xfId="2" applyFont="1" applyFill="1" applyBorder="1" applyAlignment="1" applyProtection="1">
      <alignment horizontal="justify" vertical="top" wrapText="1"/>
    </xf>
    <xf numFmtId="0" fontId="11" fillId="0" borderId="36" xfId="0" applyFont="1" applyBorder="1" applyAlignment="1">
      <alignment horizontal="justify" vertical="top" wrapText="1"/>
    </xf>
    <xf numFmtId="0" fontId="11" fillId="14" borderId="36" xfId="0" applyFont="1" applyFill="1" applyBorder="1" applyAlignment="1">
      <alignment horizontal="justify" vertical="top" wrapText="1"/>
    </xf>
    <xf numFmtId="0" fontId="11" fillId="0" borderId="25" xfId="0" applyFont="1" applyBorder="1" applyAlignment="1">
      <alignment horizontal="justify" vertical="top" wrapText="1"/>
    </xf>
    <xf numFmtId="0" fontId="2" fillId="5" borderId="14" xfId="0" applyFont="1" applyFill="1" applyBorder="1" applyAlignment="1">
      <alignment horizontal="center" vertical="center" wrapText="1"/>
    </xf>
    <xf numFmtId="0" fontId="2" fillId="21" borderId="13" xfId="0" applyFont="1" applyFill="1" applyBorder="1" applyAlignment="1">
      <alignment horizontal="center" vertical="center" wrapText="1"/>
    </xf>
    <xf numFmtId="0" fontId="10" fillId="14" borderId="7" xfId="0" applyFont="1" applyFill="1" applyBorder="1" applyAlignment="1">
      <alignment horizontal="justify" vertical="top" wrapText="1"/>
    </xf>
    <xf numFmtId="0" fontId="10" fillId="14" borderId="10" xfId="0" applyFont="1" applyFill="1" applyBorder="1" applyAlignment="1">
      <alignment horizontal="justify" vertical="top" wrapText="1"/>
    </xf>
    <xf numFmtId="0" fontId="10" fillId="14" borderId="7" xfId="0" applyFont="1" applyFill="1" applyBorder="1" applyAlignment="1">
      <alignment vertical="center" wrapText="1"/>
    </xf>
    <xf numFmtId="0" fontId="10" fillId="14" borderId="10" xfId="0" applyFont="1" applyFill="1" applyBorder="1" applyAlignment="1">
      <alignment vertical="center" wrapText="1"/>
    </xf>
    <xf numFmtId="0" fontId="11" fillId="14" borderId="12" xfId="0" applyFont="1" applyFill="1" applyBorder="1" applyAlignment="1">
      <alignment horizontal="justify" vertical="top" wrapText="1"/>
    </xf>
    <xf numFmtId="0" fontId="20" fillId="13" borderId="10" xfId="0" applyFont="1" applyFill="1" applyBorder="1" applyAlignment="1">
      <alignment horizontal="justify" vertical="top" wrapText="1"/>
    </xf>
    <xf numFmtId="0" fontId="20" fillId="13" borderId="12" xfId="0" applyFont="1" applyFill="1" applyBorder="1" applyAlignment="1">
      <alignment horizontal="justify" vertical="top" wrapText="1"/>
    </xf>
    <xf numFmtId="0" fontId="62" fillId="13" borderId="7" xfId="0" applyFont="1" applyFill="1" applyBorder="1" applyAlignment="1">
      <alignment horizontal="justify" vertical="top" wrapText="1"/>
    </xf>
    <xf numFmtId="0" fontId="62" fillId="13" borderId="10" xfId="0" applyFont="1" applyFill="1" applyBorder="1" applyAlignment="1">
      <alignment horizontal="justify" vertical="top" wrapText="1"/>
    </xf>
    <xf numFmtId="0" fontId="62" fillId="13" borderId="12" xfId="0" applyFont="1" applyFill="1" applyBorder="1" applyAlignment="1">
      <alignment horizontal="justify" vertical="top" wrapText="1"/>
    </xf>
    <xf numFmtId="0" fontId="11" fillId="14" borderId="7" xfId="0" applyFont="1" applyFill="1" applyBorder="1" applyAlignment="1">
      <alignment vertical="top" wrapText="1"/>
    </xf>
    <xf numFmtId="0" fontId="11" fillId="14" borderId="10" xfId="0" applyFont="1" applyFill="1" applyBorder="1" applyAlignment="1">
      <alignment vertical="top" wrapText="1"/>
    </xf>
    <xf numFmtId="0" fontId="11" fillId="14" borderId="62" xfId="0" applyFont="1" applyFill="1" applyBorder="1" applyAlignment="1">
      <alignment vertical="top" wrapText="1"/>
    </xf>
    <xf numFmtId="0" fontId="43" fillId="21" borderId="22" xfId="0" applyFont="1" applyFill="1" applyBorder="1" applyAlignment="1">
      <alignment horizontal="center" vertical="center" wrapText="1"/>
    </xf>
    <xf numFmtId="0" fontId="44" fillId="13" borderId="45" xfId="0" applyFont="1" applyFill="1" applyBorder="1" applyAlignment="1">
      <alignment horizontal="justify" vertical="top" wrapText="1"/>
    </xf>
    <xf numFmtId="0" fontId="44" fillId="13" borderId="49" xfId="0" applyFont="1" applyFill="1" applyBorder="1" applyAlignment="1">
      <alignment horizontal="justify" vertical="top" wrapText="1"/>
    </xf>
    <xf numFmtId="0" fontId="18" fillId="13" borderId="36" xfId="0" applyFont="1" applyFill="1" applyBorder="1" applyAlignment="1">
      <alignment horizontal="justify" vertical="top" wrapText="1"/>
    </xf>
    <xf numFmtId="0" fontId="11" fillId="0" borderId="22" xfId="0" applyFont="1" applyBorder="1" applyAlignment="1">
      <alignment vertical="top" wrapText="1"/>
    </xf>
    <xf numFmtId="0" fontId="43" fillId="21" borderId="14" xfId="0" applyFont="1" applyFill="1" applyBorder="1" applyAlignment="1">
      <alignment horizontal="center" vertical="center" wrapText="1"/>
    </xf>
    <xf numFmtId="0" fontId="79" fillId="0" borderId="47" xfId="0" applyFont="1" applyBorder="1" applyAlignment="1">
      <alignment horizontal="left" vertical="center" wrapText="1"/>
    </xf>
    <xf numFmtId="0" fontId="80" fillId="0" borderId="0" xfId="0" applyFont="1" applyAlignment="1">
      <alignment horizontal="center" vertical="top" wrapText="1"/>
    </xf>
    <xf numFmtId="0" fontId="85" fillId="0" borderId="68" xfId="0" applyFont="1" applyBorder="1" applyAlignment="1">
      <alignment horizontal="center" vertical="center" wrapText="1"/>
    </xf>
    <xf numFmtId="0" fontId="85" fillId="0" borderId="0" xfId="0" applyFont="1" applyAlignment="1">
      <alignment horizontal="center" vertical="center" wrapText="1"/>
    </xf>
    <xf numFmtId="0" fontId="78" fillId="0" borderId="68" xfId="0" applyFont="1" applyBorder="1" applyAlignment="1">
      <alignment horizontal="center" vertical="center" wrapText="1"/>
    </xf>
    <xf numFmtId="0" fontId="78" fillId="0" borderId="0" xfId="0" applyFont="1" applyAlignment="1">
      <alignment horizontal="center" vertical="center" wrapText="1"/>
    </xf>
    <xf numFmtId="0" fontId="43" fillId="12" borderId="8" xfId="0" applyFont="1" applyFill="1" applyBorder="1" applyAlignment="1">
      <alignment horizontal="center" vertical="top" wrapText="1"/>
    </xf>
    <xf numFmtId="0" fontId="43" fillId="12" borderId="9" xfId="0" applyFont="1" applyFill="1" applyBorder="1" applyAlignment="1">
      <alignment horizontal="center" vertical="top" wrapText="1"/>
    </xf>
    <xf numFmtId="0" fontId="2" fillId="12" borderId="39" xfId="0" applyFont="1" applyFill="1" applyBorder="1" applyAlignment="1">
      <alignment horizontal="center" vertical="top" wrapText="1"/>
    </xf>
    <xf numFmtId="0" fontId="2" fillId="12" borderId="2" xfId="0" applyFont="1" applyFill="1" applyBorder="1" applyAlignment="1">
      <alignment horizontal="center" vertical="top" wrapText="1"/>
    </xf>
    <xf numFmtId="0" fontId="43" fillId="12" borderId="0" xfId="0" applyFont="1" applyFill="1" applyAlignment="1">
      <alignment horizontal="center" vertical="top" wrapText="1"/>
    </xf>
    <xf numFmtId="0" fontId="43" fillId="12" borderId="47" xfId="0" applyFont="1" applyFill="1" applyBorder="1" applyAlignment="1">
      <alignment horizontal="center" vertical="top" wrapText="1"/>
    </xf>
    <xf numFmtId="0" fontId="44" fillId="13" borderId="22" xfId="0" applyFont="1" applyFill="1" applyBorder="1" applyAlignment="1">
      <alignment horizontal="center" vertical="top" wrapText="1"/>
    </xf>
    <xf numFmtId="0" fontId="43" fillId="21" borderId="52" xfId="0" applyFont="1" applyFill="1" applyBorder="1" applyAlignment="1">
      <alignment horizontal="center" vertical="center" wrapText="1"/>
    </xf>
    <xf numFmtId="0" fontId="43" fillId="21" borderId="0" xfId="0" applyFont="1" applyFill="1" applyAlignment="1">
      <alignment horizontal="center" vertical="center" wrapText="1"/>
    </xf>
    <xf numFmtId="0" fontId="43" fillId="21" borderId="53" xfId="0" applyFont="1" applyFill="1" applyBorder="1" applyAlignment="1">
      <alignment horizontal="center" vertical="center" wrapText="1"/>
    </xf>
    <xf numFmtId="0" fontId="44" fillId="13" borderId="22" xfId="0" applyFont="1" applyFill="1" applyBorder="1" applyAlignment="1">
      <alignment horizontal="left" vertical="top" wrapText="1"/>
    </xf>
    <xf numFmtId="0" fontId="44" fillId="13" borderId="45" xfId="0" applyFont="1" applyFill="1" applyBorder="1" applyAlignment="1">
      <alignment horizontal="left" vertical="top" wrapText="1"/>
    </xf>
    <xf numFmtId="0" fontId="45" fillId="0" borderId="25" xfId="0" applyFont="1" applyBorder="1" applyAlignment="1">
      <alignment horizontal="left" vertical="top" wrapText="1"/>
    </xf>
    <xf numFmtId="0" fontId="45" fillId="0" borderId="27" xfId="0" applyFont="1" applyBorder="1" applyAlignment="1">
      <alignment horizontal="left" vertical="top" wrapText="1"/>
    </xf>
    <xf numFmtId="0" fontId="45" fillId="0" borderId="36" xfId="0" applyFont="1" applyBorder="1" applyAlignment="1">
      <alignment horizontal="left" vertical="top" wrapText="1"/>
    </xf>
    <xf numFmtId="0" fontId="44" fillId="13" borderId="22" xfId="0" applyFont="1" applyFill="1" applyBorder="1" applyAlignment="1">
      <alignment vertical="top" wrapText="1"/>
    </xf>
    <xf numFmtId="0" fontId="18" fillId="13" borderId="15" xfId="0" applyFont="1" applyFill="1" applyBorder="1" applyAlignment="1">
      <alignment horizontal="center" vertical="top" wrapText="1"/>
    </xf>
    <xf numFmtId="0" fontId="18" fillId="13" borderId="10" xfId="0" applyFont="1" applyFill="1" applyBorder="1" applyAlignment="1">
      <alignment horizontal="center" vertical="top" wrapText="1"/>
    </xf>
    <xf numFmtId="0" fontId="44" fillId="0" borderId="7" xfId="0" applyFont="1" applyBorder="1" applyAlignment="1">
      <alignment horizontal="center" vertical="top" wrapText="1"/>
    </xf>
  </cellXfs>
  <cellStyles count="3">
    <cellStyle name="Moneda" xfId="1" builtinId="4"/>
    <cellStyle name="Normal" xfId="0" builtinId="0"/>
    <cellStyle name="Porcentaje" xfId="2" builtinId="5"/>
  </cellStyles>
  <dxfs count="111">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0" cy="0"/>
    <xdr:sp macro="" textlink="">
      <xdr:nvSpPr>
        <xdr:cNvPr id="2" name="AutoShape 2">
          <a:extLst>
            <a:ext uri="{FF2B5EF4-FFF2-40B4-BE49-F238E27FC236}">
              <a16:creationId xmlns:a16="http://schemas.microsoft.com/office/drawing/2014/main" id="{6776E972-96B1-41AE-A46A-B55E1BD513B7}"/>
            </a:ext>
          </a:extLst>
        </xdr:cNvPr>
        <xdr:cNvSpPr>
          <a:spLocks noChangeArrowheads="1"/>
        </xdr:cNvSpPr>
      </xdr:nvSpPr>
      <xdr:spPr bwMode="auto">
        <a:xfrm>
          <a:off x="-28575" y="0"/>
          <a:ext cx="0" cy="0"/>
        </a:xfrm>
        <a:prstGeom prst="roundRect">
          <a:avLst>
            <a:gd name="adj" fmla="val 16667"/>
          </a:avLst>
        </a:prstGeom>
        <a:ln/>
      </xdr:spPr>
      <xdr:style>
        <a:lnRef idx="0">
          <a:schemeClr val="accent1"/>
        </a:lnRef>
        <a:fillRef idx="3">
          <a:schemeClr val="accent1"/>
        </a:fillRef>
        <a:effectRef idx="3">
          <a:schemeClr val="accent1"/>
        </a:effectRef>
        <a:fontRef idx="minor">
          <a:schemeClr val="lt1"/>
        </a:fontRef>
      </xdr:style>
      <xdr:txBody>
        <a:bodyPr rot="0" vertOverflow="overflow" horzOverflow="overflow" vert="horz" wrap="square" lIns="91440" tIns="0" rIns="91440" bIns="0" anchor="ctr" anchorCtr="1" upright="1">
          <a:noAutofit/>
        </a:bodyPr>
        <a:lstStyle/>
        <a:p>
          <a:pPr algn="ctr"/>
          <a:r>
            <a:rPr lang="es-ES" sz="2800" b="1">
              <a:solidFill>
                <a:schemeClr val="bg1"/>
              </a:solidFill>
              <a:effectLst/>
              <a:latin typeface="Arial Narrow" panose="020B0604020202020204" pitchFamily="34" charset="0"/>
              <a:ea typeface="Times New Roman" panose="02020603050405020304" pitchFamily="18" charset="0"/>
              <a:cs typeface="Arial Narrow" panose="020B0604020202020204" pitchFamily="34" charset="0"/>
            </a:rPr>
            <a:t>PLAN</a:t>
          </a:r>
          <a:r>
            <a:rPr lang="es-ES" sz="2800" b="1" baseline="0">
              <a:solidFill>
                <a:schemeClr val="bg1"/>
              </a:solidFill>
              <a:effectLst/>
              <a:latin typeface="Arial Narrow" panose="020B0604020202020204" pitchFamily="34" charset="0"/>
              <a:ea typeface="Times New Roman" panose="02020603050405020304" pitchFamily="18" charset="0"/>
              <a:cs typeface="Arial Narrow" panose="020B0604020202020204" pitchFamily="34" charset="0"/>
            </a:rPr>
            <a:t> ESTRATÉGICO INSTITUCIONAL ( </a:t>
          </a:r>
          <a:r>
            <a:rPr lang="es-ES" sz="2800" b="1">
              <a:solidFill>
                <a:schemeClr val="bg1"/>
              </a:solidFill>
              <a:effectLst/>
              <a:latin typeface="Arial Narrow" panose="020B0604020202020204" pitchFamily="34" charset="0"/>
              <a:ea typeface="Times New Roman" panose="02020603050405020304" pitchFamily="18" charset="0"/>
              <a:cs typeface="Arial Narrow" panose="020B0604020202020204" pitchFamily="34" charset="0"/>
            </a:rPr>
            <a:t>PAI)  2025</a:t>
          </a:r>
        </a:p>
      </xdr:txBody>
    </xdr:sp>
    <xdr:clientData/>
  </xdr:oneCellAnchor>
  <xdr:twoCellAnchor editAs="oneCell">
    <xdr:from>
      <xdr:col>0</xdr:col>
      <xdr:colOff>231775</xdr:colOff>
      <xdr:row>0</xdr:row>
      <xdr:rowOff>110066</xdr:rowOff>
    </xdr:from>
    <xdr:to>
      <xdr:col>2</xdr:col>
      <xdr:colOff>407458</xdr:colOff>
      <xdr:row>3</xdr:row>
      <xdr:rowOff>243416</xdr:rowOff>
    </xdr:to>
    <xdr:pic>
      <xdr:nvPicPr>
        <xdr:cNvPr id="1220" name="Picture 196">
          <a:extLst>
            <a:ext uri="{FF2B5EF4-FFF2-40B4-BE49-F238E27FC236}">
              <a16:creationId xmlns:a16="http://schemas.microsoft.com/office/drawing/2014/main" id="{F17E3E4E-83E4-2BA1-E11F-D745B7A61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775" y="110066"/>
          <a:ext cx="1572683" cy="884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uani\Downloads\2.%20HOJA%20DE%20TRABAJO%20CONSTRUCCION%20%20PAI%205-12-%20DF.xlsx" TargetMode="External"/><Relationship Id="rId1" Type="http://schemas.openxmlformats.org/officeDocument/2006/relationships/externalLinkPath" Target="file:///C:\Users\juani\Downloads\2.%20HOJA%20DE%20TRABAJO%20CONSTRUCCION%20%20PAI%205-12-%20DF.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errolmarugg\Downloads\DE-GRC-%20VIC-CONCESIONES%20Plan%20Acci&#243;n%20Institucional%20PAI%202025%20consolidado%20%20(2).xlsx" TargetMode="External"/><Relationship Id="rId1" Type="http://schemas.openxmlformats.org/officeDocument/2006/relationships/externalLinkPath" Target="file:///C:\Users\errolmarugg\Downloads\DE-GRC-%20VIC-CONCESIONES%20Plan%20Acci&#243;n%20Institucional%20PAI%202025%20consolidado%20%20(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upertransporte.sharepoint.com/sites/RepositorioEvidencias/Documentos%20compartidos/2025/n.%20Gesti&#243;n%20Documental/A.%20PEI%20-%20PAI/A1%20INDICADORES/DE-FR-004%20Gesti&#243;n%20documental%202025.xlsx" TargetMode="External"/><Relationship Id="rId1" Type="http://schemas.openxmlformats.org/officeDocument/2006/relationships/externalLinkPath" Target="https://supertransporte.sharepoint.com/sites/RepositorioEvidencias/Documentos%20compartidos/2025/n.%20Gesti&#243;n%20Documental/A.%20PEI%20-%20PAI/A1%20INDICADORES/DE-FR-004%20Gesti&#243;n%20documental%2020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errolmarugg\Downloads\HOJA%20DE%20TRABAJO%20CONSTRUCCION%20%20PAI%205-12%20(1)%20(2).xlsx" TargetMode="External"/><Relationship Id="rId1" Type="http://schemas.openxmlformats.org/officeDocument/2006/relationships/externalLinkPath" Target="file:///C:\Users\errolmarugg\Downloads\HOJA%20DE%20TRABAJO%20CONSTRUCCION%20%20PAI%205-12%20(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Marco teórico"/>
      <sheetName val="PROCESOS Y OBJETIVOS"/>
      <sheetName val="Plan Estrategico PEI "/>
      <sheetName val="PLANES ACCION"/>
      <sheetName val="OTROS PLANES"/>
      <sheetName val="lineas estrategicas Minis"/>
      <sheetName val="HOJA DE TRABAJO ARTICULACIÓ (2)"/>
      <sheetName val="Lista desplegable"/>
      <sheetName val="CREMAS"/>
      <sheetName val="Hoja de vida"/>
      <sheetName val="Ejemplo"/>
    </sheetNames>
    <sheetDataSet>
      <sheetData sheetId="0" refreshError="1"/>
      <sheetData sheetId="1" refreshError="1"/>
      <sheetData sheetId="2" refreshError="1">
        <row r="2">
          <cell r="C2" t="str">
            <v xml:space="preserve">Procesos Cadena de Valor </v>
          </cell>
          <cell r="D2" t="str">
            <v>Líder responsable de proceso</v>
          </cell>
          <cell r="E2" t="str">
            <v>OBJETIVO DEL PROCESO</v>
          </cell>
          <cell r="F2" t="str">
            <v>Dimensión MIPG Relacionada</v>
          </cell>
          <cell r="G2" t="str">
            <v>POLÍTICAS DEL MIPG</v>
          </cell>
          <cell r="H2" t="str">
            <v xml:space="preserve">POLÍTICAS INSTITUCIONALES  A CARGO </v>
          </cell>
        </row>
        <row r="3">
          <cell r="C3" t="str">
            <v>DE Direccionamiento Estratégico</v>
          </cell>
          <cell r="D3" t="str">
            <v>Jefe Oficina Asesora de Planeación</v>
          </cell>
          <cell r="E3" t="str">
            <v>Establecer los lineamientos estratégicos y de operación de la Entidad, mediante la identificación y definición concertada de metodologías y procedimientos, con el fin de cumplir los objetivos estratégicos institucionales y del Gobierno Nacional.</v>
          </cell>
          <cell r="F3" t="str">
            <v>Dimensión 2da -Direccionamiento Estratégico:
 Dimensión 3ra –Gestión con Valores para Resultados
Dimensión 4ta –Evaluación de Resultados
Dimensión 5ta –Información y Comunicación
Dimensión 6ta- Gestión del Conocimiento</v>
          </cell>
          <cell r="G3" t="str">
            <v>2.1. Política de Planeación Institucional (2da. Línea de defensa)
2.2. Política de gestión presupuestal y eficiencia del gasto público  Secretaria General . Dirección Financiera y Oficina Asesora de Planeación (1a. Línea de defensa)
2.3. Política de Integridad - Oficina Asesora de Planeación  (2da línea de defensa)
2.4.. Política de Compras y Contratación Pública: Secretaria General - Dirección Administrativa y Oficina Asesora de Planeación (1ra línea de defensa)
3.1. Política de fortalecimiento Organizacional y Simplificación de Procesos (Oficina Asesora de Planeación (2da Línea de Defensa)  .
3.7. Política de Racionalización de Trámites (Oficina de Tecnologías de la Información y Comunicaciones y Oficina Asesora de Planeación - 2da Línea de defensa)
4.1. Seguimiento y Evaluación del Desempeño Institucional  (Todas las dependencias) - Coordina la Oficina Asesora de Planeación.
5.2 Política de Transparencia, Acceso a la Información Pública y Lucha Contra la Corrupción. Oficina Asesora de Planeación (2da. Línea de defensa)
5.3 Política de Gestión de la Información Estadística  (Oficina Asesora de Planeación (2da. Línea de defensa)
7.1. Control Interno  Oficina Asesora de Planeación (2da.Línea de defensa) y quienes realizan la autoevaluación</v>
          </cell>
          <cell r="H3" t="str">
            <v>1. Política de Administración del Riesgo
2. Política Estadistica
3. Política Género- compartida con Secretaria General.
4. Política Estadística</v>
          </cell>
        </row>
        <row r="4">
          <cell r="C4" t="str">
            <v>GCI 
Gestión del Conocimiento y la Innovación</v>
          </cell>
          <cell r="D4" t="str">
            <v>Jefe Oficina Asesora de Planeación</v>
          </cell>
          <cell r="E4" t="str">
            <v xml:space="preserve">Identificar, generar, distribuir y retener el conocimiento organizacional, a través del uso y apropiación de acciones, mecanismos o instrumentos, 	para difundir y preservar el conocimiento, fortalecer los procesos de innovación y contribuir en la construcción de la cultura organizacional. </v>
          </cell>
          <cell r="F4" t="str">
            <v>Dimensión 2da -Direccionamiento Estratégico 
Dimensión 3ra –Gestión con Valores para Resultados
Dimensión 4ta –Evaluación de Resultados
Dimensión 5ta –Información y Comunicación
Dimensión 6ta- Gestión del Conocimiento
Dimension 7: Control Interno</v>
          </cell>
          <cell r="G4" t="str">
            <v>6.1 Política de Gestión del Conocimiento y la Innovación.
Oficina Asesora de Planeación en Coordinación con el Grupo de Talento Humano o quien haga sus veces y la Oficina de Tecnologías de la Información y las Comunicaciones
(2da. Línea de defensa)
7.1. Control Interno: Línea Estratégica, Alta Dirección y Comité Institucional de Control Interno, los Líderes de Proceso y sus equipos (1era. Línea), Oficina Asesora de Planeación (2da.Línea de defensa) y quienes realizan la autoevaluación.</v>
          </cell>
          <cell r="H4" t="str">
            <v xml:space="preserve">1. Política del Conocimiento y la Innovación
</v>
          </cell>
        </row>
        <row r="5">
          <cell r="C5" t="str">
            <v>GC
Gestión de Comunicaciones</v>
          </cell>
          <cell r="D5" t="str">
            <v>Secretaria General</v>
          </cell>
          <cell r="E5" t="str">
            <v>Divulgar a través de comunicados, campañas, eventos, en vivos, revistas, boletines, videos, entre otros, para dar a conocer la gestión  y lograr un posicionamiento en los medios de comunicación de la Entidad.</v>
          </cell>
          <cell r="F5" t="str">
            <v>Dimensión 4ta –Evaluación de Resultados
Dimension 7: Control Interno</v>
          </cell>
          <cell r="G5" t="str">
            <v>4.1. Seguimiento y Evaluación del Desempeño Institucional  (Todas las dependencias) - Coordina la Oficina Asesora de Planeación
7.1. Control Interno: Línea Estratégica, Alta Dirección y Comité Institucional de Control Interno, los Líderes de Proceso y sus equipos (1era. Línea), Oficina Asesora de Planeación (2da.Línea de defensa) y quienes realizan la autoevaluación.</v>
          </cell>
          <cell r="H5" t="str">
            <v>N/A</v>
          </cell>
        </row>
        <row r="6">
          <cell r="C6" t="str">
            <v>TIC
Gestión de las TICs</v>
          </cell>
          <cell r="D6" t="str">
            <v>Jefe de OTIC</v>
          </cell>
          <cell r="E6" t="str">
            <v>Liderar y fortalecer la estrategia y el gobierno de las tecnologías de la información por medio de la apropiación e implementación de la política de gobierno digital, y la gestión de  recursos tecnológicos que contribuya con la transformación digital, la toma de decisiones y el cumplimiento de los objetivos de la Entidad</v>
          </cell>
          <cell r="F6" t="str">
            <v>Dimensión 3ra –Gestión con Valores para el Resultado
Dimensión 4ta –Evaluación de Resultados
Dimensión 5ta –Información y Comunicación</v>
          </cell>
          <cell r="G6" t="str">
            <v>3.2. Política de Gobierno Digital (oficina de Tecnologías de la Información y Comunicaciones (2da. Línea de defensa)
3.3. Política de Seguridad Digital  (oficina de Tecnologías de la Información y Comunicaciones (2da. Línea de defensa)
3.7. Política de Racionalización de Trámites (Oficina de Tecnologías de la Información y Comunicaciones y Oficina Asesora de Planeación - 2da Línea de defensa)
4.1. Seguimiento y Evaluación del Desempeño Institucional  (Todas las dependencias) - Coordina la Oficina Asesora de Planeación</v>
          </cell>
          <cell r="H6" t="str">
            <v>1. Política de seguridad y privacidad de la Información 
2. Política Protección de Datos - compartida Administrativa y Jurídica
Creacion de sistemas
Interoperabildiad
Creación de tableros
Mapa de proyectos
Uso y apropiación
Innovación
Aprovisionamiento de infraestructura</v>
          </cell>
        </row>
        <row r="7">
          <cell r="C7" t="str">
            <v>VI
Vigilancia</v>
          </cell>
          <cell r="D7" t="str">
            <v>Directores de PYP
DCI - DPU-DP-DTTTA - REGIONALES</v>
          </cell>
          <cell r="E7" t="str">
            <v>Advertir, prevenir, orientar, asistir, promover y propender mediante, entre otras, la solicitud de información, la práctica de visitas, las mesas de trabajo, la realización de actuaciones de acompañamiento preventivo, la emisión de pronunciamientos, y el desarrollo de acciones con carácter general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 para generar confianza entre los sujetos pasivos del régimen de transporte.</v>
          </cell>
          <cell r="F7"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7" t="str">
            <v>4.1. Seguimiento y Evaluación del Desempeño Institucional  (Todas las dependencias) - Coordina la Oficina Asesora de Planeación</v>
          </cell>
          <cell r="H7" t="str">
            <v>Política de Relacionamiento con el Ciudadano - no es responsabilida, sin embargo da lineamiento al servicio
Política de Igualdad y Equidad de Género  - no es responsabilida, sin embargo da lineamiento al servicio
Política Participación Ciudadana  - no es responsabilida, sin embargo da lineamiento al servicio
Política de Accesibilidad  - no es responsabilida, sin embargo da lineamiento al servicio</v>
          </cell>
        </row>
        <row r="8">
          <cell r="C8" t="str">
            <v xml:space="preserve">IN
Inspección </v>
          </cell>
          <cell r="D8" t="str">
            <v xml:space="preserve">Directores de PYP
DCI - DPU-DP-DTTTA </v>
          </cell>
          <cell r="E8" t="str">
            <v>Monitorear y realizar seguimiento de situaciones de carácter particular relacionadas con la normatividad del sector transporte, mediante, entre otras, el recaudo, la solicitud, el análisis, el examen y la evaluación de la información asociada a los sujetos pasivos del régimen de transporte, evidenciada en sitio o remotamente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v>
          </cell>
          <cell r="F8"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8" t="str">
            <v>4.1. Seguimiento y Evaluación del Desempeño Institucional  (Todas las dependencias) - Coordina la Oficina Asesora de Planeación</v>
          </cell>
          <cell r="H8" t="str">
            <v>Política de Relacionamiento con el Ciudadano - no es responsabilida, sin embargo da lineamiento al servicio
Política de Igualdad y Equidad de Género  - no es responsabilida, sin embargo da lineamiento al servicio
Política Participación Ciudadana  - no es responsabilida, sin embargo da lineamiento al servicio
Política de Accesibilidad  - no es responsabilida, sin embargo da lineamiento al servicio</v>
          </cell>
        </row>
        <row r="9">
          <cell r="C9" t="str">
            <v xml:space="preserve">CO
Control </v>
          </cell>
          <cell r="D9" t="str">
            <v>4 Directores de Investigaciones
4 Delegados y Superintendente.
DCI - DPU - DP- DTTTA</v>
          </cell>
          <cell r="E9" t="str">
            <v>Imponer sanciones, expedir órdenes preventivas y correctivas, por medio de los procedimientos establecidos en la ley,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v>
          </cell>
          <cell r="F9"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9" t="str">
            <v>4.1. Seguimiento y Evaluación del Desempeño Institucional  (Todas las dependencias) - Coordina la Oficina Asesora de Planeación</v>
          </cell>
          <cell r="H9" t="str">
            <v>N/A</v>
          </cell>
        </row>
        <row r="10">
          <cell r="C10" t="str">
            <v>Vigilancia - Regionales</v>
          </cell>
          <cell r="D10" t="str">
            <v>Despacho</v>
          </cell>
          <cell r="E10" t="str">
            <v>Divulgar, promover y orientar el permanente cumplimiento de las norma del sector transporte a través de la verificación y análisis de la información suministrada o reportada por las empresas, así como la búsqueda activa de posibles situaciones que pongan en riesgo la prestación del servicio para asegurar la debida prestación del servicio en el territorio Nacional.</v>
          </cell>
          <cell r="F10"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10" t="str">
            <v>4.1. Seguimiento y Evaluación del Desempeño Institucional  (Todas las dependencias) - Coordina la Oficina Asesora de Planeación</v>
          </cell>
        </row>
        <row r="11">
          <cell r="C11" t="str">
            <v>GRC
Gestión del Relacionamiento con el Ciudadano</v>
          </cell>
          <cell r="D11" t="str">
            <v xml:space="preserve">Coordinador (a) de Gestión Relacinamiento con el ciudadano </v>
          </cell>
          <cell r="E11" t="str">
            <v>Propender por la debida implementación de las políticas de relación Estado-Ciudadano y contribuir con el cumplimiento de la cultura del servicio en todos los canales dispuestos para los grupos de valor a través de la orientación y atención clara y oportuna de las solicitudes realizadas por los ciudadanos y grupos de interés, así como la adecuada aplicación y ejecución de actividades de participación ciudadana con el fin de lograr la satisfacción de los grupos de valor e interés y promover el acceso a los trámites y servicios de la Entidad.</v>
          </cell>
          <cell r="F11"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11" t="str">
            <v>3.6. Política de Servicio al Ciudadano (coordinación Grupo de Atención al Ciuddano o quien haga sus veces (2da. Línea de defensa)
3.8. Política de Participación Ciudadana en la Gestión Pública (Coordinador del Grupo de Atención al Ciudadano o quien haga sus veces 2da. Línea de defensa)</v>
          </cell>
          <cell r="H11" t="str">
            <v>POLITICA PARA EL RELACIONAMIENTO CON EL CIUDADANO</v>
          </cell>
        </row>
        <row r="12">
          <cell r="C12" t="str">
            <v>GA
Gestión Administrativa</v>
          </cell>
          <cell r="D12" t="str">
            <v>Directora Administrativa</v>
          </cell>
          <cell r="E12" t="str">
            <v>Administrar los bienes y servicios necesarios para el funcionamiento de la entidad mediante la implementación de estrategias y procedimientos, con el fin de satisfacer las necesidades y el efectivo funcionamiento de la Entidad, promoviendo buenas prácticas ambientales que conlleven al mejoramiento continuo del desempeño ambiental institucional.</v>
          </cell>
          <cell r="F12" t="str">
            <v>Dimensión 2: Direccionamiento Estratégico y Planeación.
Dimensión 3ra: Gestión con valores para resultados
Política de Servicio al Ciudadano; Política de Racionalización de trámites y Política de Participación Ciudadana en la Gestión Pública
Dimensión 4ta –Evaluación de Resultados
Dimensión 5ta: Información y Comunicación</v>
          </cell>
          <cell r="G12" t="str">
            <v>2.4.. Política de Compras y Contratación Pública: Secretaria General - Dirección Administrativa y Oficina Asesora de Planeación (1ra línea de defensa)
4.1. Seguimiento y Evaluación del Desempeño Institucional  (Todas las dependencias) - Coordina la Oficina Asesora de Planeación
5.1 Política de Gestión Documental (Política de Archivos y Gestión Documental) Dirección Administrativa (2da. Línea de defensa)</v>
          </cell>
          <cell r="H12" t="str">
            <v xml:space="preserve">1. Política de Seguridad Vial
 (compartida con Talento Humano)
2. Política Institucional de Gestión Ambiental - </v>
          </cell>
        </row>
        <row r="13">
          <cell r="C13" t="str">
            <v>GJ
Gestión Jurídica</v>
          </cell>
          <cell r="D13" t="str">
            <v>Jefe Oficina Asesora Jurídica</v>
          </cell>
          <cell r="E13" t="str">
            <v xml:space="preserve">Ejercer la defensa oportuna de los intereses de la Entidad, por medio de la representación judicial y extrajudicial, las actuaciones administrativas, buenas prácticas normativas y lineamientos jurídicos, con el fin de disminuir los riesgos e impactos jurídicos, absolver las consultas jurídicas realizadas por los grupos de valor en los temas de competencia de la Superintendencia de Transporte, lograr la recuperación de créditos a favor de la Entidad, que consten en títulos ejecutivos o haciéndose parte de los procesos de reorganización y liquidación de los supervisados, así como garantizar el acceso al Centro de Arbitraje, Conciliación y Amigable Composición del sector de infraestructura y transporte </v>
          </cell>
          <cell r="F13" t="str">
            <v>Dimensión 3ra: Gestión con valores para resultados
Dimensión 4ta –Evaluación de Resultados
Dimensión 5ta: Información y Comunicación: Política de Gestión de la Información Estadística</v>
          </cell>
          <cell r="G13" t="str">
            <v>3.4. Política de Defensa Jurídica (Oficina Asesora Jurídica 2da. Línea dedefensa)
3.5. Mejora Normativa (Oficina Asesora Jurídica (2da. Línea de defensa)
4.1. Seguimiento y Evaluación del Desempeño Institucional  (Todas las dependencias) - Coordina la Oficina Asesora de Planeación</v>
          </cell>
          <cell r="H13" t="str">
            <v xml:space="preserve">1. Política de Derechos de Autor </v>
          </cell>
        </row>
        <row r="14">
          <cell r="C14" t="str">
            <v>GTH
Gestión del Talento Humano</v>
          </cell>
          <cell r="D14" t="str">
            <v>Coordinador (a) de Talento Humano</v>
          </cell>
          <cell r="E14" t="str">
            <v>Gestionar el ciclo de los servidores públicos por medio de la ejecución de planes, programas y procedimientos, con el fin de fortalecer su desarrollo integral encaminado al cumplimiento de la misión de la Entidad.</v>
          </cell>
          <cell r="F14" t="str">
            <v xml:space="preserve">Dimensión 1a  Talento Humano 
Dimensión 4ta –Evaluación de Resultados
Dimensión 6: Gestión del Conocimiento y la Innovación </v>
          </cell>
          <cell r="G14" t="str">
            <v xml:space="preserve">1.1. Política de Gestión Estratégica del Talento Humano: Coodinación del Grupo de Talento Humano o quien haga sus veces (2da línea de defensa).
4.1. Seguimiento y Evaluación del Desempeño Institucional  (Todas las dependencias) - Coordina la Oficina Asesora de Planeación
6.1 Política de Gestión del Conocimiento y la Innovación.
Oficina Asesora de Planeación en Coordinación con el Grupo de Talento Humano o quien haga sus veces y la Oficina de Tecnologías de la Información y las Comunicaciones
(2da. Línea de defensa)
</v>
          </cell>
          <cell r="H14" t="str">
            <v xml:space="preserve">1. Política Institucional para la Prevención y Atención del Acoso Laboral y Acoso Sexual Laboral - Revisada por el Comité de Convivencia Laboral
2. Política Intitucional de Seguridad y Salud en el Trabajo - 
3. Política Institucional de Teletrabajo 
4. Política de desconexión laboral -  
5. Política seguridad Víal (compartida con TH) </v>
          </cell>
        </row>
        <row r="15">
          <cell r="C15" t="str">
            <v>GC
Gestión Contractual</v>
          </cell>
          <cell r="D15" t="str">
            <v>Coordinador (a) de Gestión Contratos</v>
          </cell>
          <cell r="E15" t="str">
            <v>Gestionar   la   adquisición   de   Bienes,   Productos,   Recursos   y Servicios  en  estricta  observancia  de  la  normatividad  vigente  a través  de  la aplicación  de  las  herramientas  dispuestas  por  el Gobierno   Nacional   de   forma   eficiente   y   oportuna   para   el cumplimiento del Plan Anual de Adquisiciones y así satisfacer las necesidades institucionales.</v>
          </cell>
          <cell r="F15" t="str">
            <v>Dimensión 2da -Direccionamiento Estratégico 
Dimensión 3ra –Gestión con Valores para el Resultado
Dimensión 4ta –Evaluación de Resultados
Dimensión 5ta –Información y Comunicación</v>
          </cell>
          <cell r="G15" t="str">
            <v>4.1. Seguimiento y Evaluación del Desempeño Institucional  (Todas las dependencias) - Coordina la Oficina Asesora de Planeación</v>
          </cell>
          <cell r="H15" t="str">
            <v>N/A</v>
          </cell>
        </row>
        <row r="16">
          <cell r="C16" t="str">
            <v>GF
Gestión Financiera</v>
          </cell>
          <cell r="D16" t="str">
            <v>Directora Financiera</v>
          </cell>
          <cell r="E16" t="str">
            <v>Administrar y garantizar el financiamiento de la Superintendencia de Transporte, mediante  la  gestión  presupuestal,  el  recaudo  de ingresos,  el  pago  de  las obligaciones  y  la  generación  de  información  económica,  financiera  y  contable, para el cumplimiento de los fines institucionales.</v>
          </cell>
          <cell r="F16" t="str">
            <v>Dimensión 2da -Direccionamiento Estratégico:
 Dimensión 3ra –Gestión con Valores para Resultados
Dimensión 4ta –Evaluación de Resultados
Dimensión 5ta –Información y Comunicación
Dimensión 6ta- Gestión del Conocimiento</v>
          </cell>
          <cell r="G16" t="str">
            <v>2.2. Política de gestión presupuestal y eficiencia del gasto público  Secretaria General . Dirección Financiera y Oficina Asesora de Planeación (1a. Línea de defensa)
4.1. Seguimiento y Evaluación del Desempeño Institucional  (Todas las dependencias) - Coordina la Oficina Asesora de Planeación</v>
          </cell>
          <cell r="H16" t="str">
            <v>N/A</v>
          </cell>
        </row>
        <row r="17">
          <cell r="C17" t="str">
            <v>GD
Gestión Documental</v>
          </cell>
          <cell r="D17" t="str">
            <v>Coordinador (a) Gestión Documental</v>
          </cell>
          <cell r="E17" t="str">
            <v>Proporcionar directrices y lineamientos generales que conlleven a la estandarización y normalización de cada uno de los procedimientos relacionados con la producción, recepción, trámite, organización, conservación y disposición final de los documentos de la Superintendencia, desde su origen hasta su destino final, así como realizar las notificaciones, comunicaciones y publicaciones de los actos administrativos expedidos por la Entidad, a través de la aplicación de la normatividad vigente, políticas, programas y planes documentales en los sistemas y aplicativos que disponga la entidad para facilitar su consulta, conservación y utilización en el tiempo, así como propender por el cumplimiento de los principios de publicidad, transparencia y celeridad.</v>
          </cell>
          <cell r="F17" t="str">
            <v>Dimensión 2da -Direccionamiento Estratégico:
 Dimensión 3ra –Gestión con Valores para Resultados
Dimensión 4ta –Evaluación de Resultados
Dimensión 5ta –Información y Comunicación
Dimensión 6ta- Gestión del Conocimiento</v>
          </cell>
          <cell r="G17" t="str">
            <v>4.1. Seguimiento y Evaluación del Desempeño Institucional  (Todas las dependencias) - Coordina la Oficina Asesora de Planeación
5.1. Política de Gestión Documental (política de Archivos y Gestión Documental) (Dirección Administrativa - Documental 2da. Línea de Defensa)</v>
          </cell>
          <cell r="H17" t="str">
            <v xml:space="preserve">1. Política de Gestión Documental - </v>
          </cell>
        </row>
        <row r="18">
          <cell r="C18" t="str">
            <v>EI
Evaluación Independiente</v>
          </cell>
          <cell r="D18" t="str">
            <v>Jefe de la Oficina de Control Interno</v>
          </cell>
          <cell r="E18" t="str">
            <v>Verificar el estado del Sistema de Control Interno  por medio de la realización de auditorías, evaluaciones o seguimientos con enfoque en riesgos, para aportar al cumplimiento de la misión, los objetivos estratégicos,  el desempeño de los procesos, la mejora continua y la toma de decisiones.</v>
          </cell>
          <cell r="F18" t="str">
            <v>Dimensión 4ta –Evaluación de Resultados
Dimensión 7a - Control Interno</v>
          </cell>
          <cell r="G18" t="str">
            <v>4.1. Seguimiento y Evaluación del Desempeño Institucional  (Todas las dependencias) - Coordina la Oficina Asesora de Planeación
7.1 Control Interno Línea Estratégica, Alta Dirección y Comité Institucional de Control Interno, los Líderes de Proceso y sus equipos (1era. Línea), Oficina Asesora de Planeación (2da.Línea de defensa) y quienes realizan la autoevaluación.</v>
          </cell>
          <cell r="H18" t="str">
            <v>N/A</v>
          </cell>
        </row>
        <row r="19">
          <cell r="C19" t="str">
            <v>CID
Control Interno Disciplinario</v>
          </cell>
          <cell r="D19" t="str">
            <v>Coordinador (a) de Control Interno Disciplinario</v>
          </cell>
          <cell r="E19" t="str">
            <v xml:space="preserve">Ejercer la función disciplinaria en la etapa de instrucción en la Superintendencia de Transporte a través de acciones preventivas y correctivas para contribuir al cumplimiento de deberes de los servidores públicos </v>
          </cell>
          <cell r="F19" t="str">
            <v>Dimensión 3ra: Gestión con valores para resultados
Dimensión 4ta –Evaluación de Resultados
Dimensión 5ta: Información y Comunicación: Política de Gestión de la Información Estadística</v>
          </cell>
          <cell r="G19" t="str">
            <v>4.1. Seguimiento y Evaluación del Desempeño Institucional  (Todas las dependencias) - Coordina la Oficina Asesora de Planeación</v>
          </cell>
        </row>
      </sheetData>
      <sheetData sheetId="3" refreshError="1"/>
      <sheetData sheetId="4" refreshError="1"/>
      <sheetData sheetId="5" refreshError="1"/>
      <sheetData sheetId="6" refreshError="1"/>
      <sheetData sheetId="7" refreshError="1"/>
      <sheetData sheetId="8" refreshError="1">
        <row r="2">
          <cell r="I2" t="str">
            <v>META ESTRATÉGICA</v>
          </cell>
          <cell r="J2" t="str">
            <v>%
PARTICIPACIÓN</v>
          </cell>
          <cell r="K2" t="str">
            <v>INDICADOR</v>
          </cell>
          <cell r="L2" t="str">
            <v>OBJETIVO ESTRATÉGICO</v>
          </cell>
          <cell r="M2" t="str">
            <v>LINEAS ESTRATEGICAS DEL PES - MINTRANSPORTE</v>
          </cell>
          <cell r="N2" t="str">
            <v>Transformador Plan nacional de desarrollo</v>
          </cell>
        </row>
        <row r="3">
          <cell r="I3" t="str">
            <v>OE-01-M01 Unificar los sistemas misionales de información de la Entidad.</v>
          </cell>
          <cell r="J3">
            <v>0.4</v>
          </cell>
          <cell r="K3" t="str">
            <v>∑ (Avance porcentual asignado a las metas)*(Peso porcentual asignado al objetivo estratégico)</v>
          </cell>
          <cell r="L3" t="str">
            <v xml:space="preserve">OE-01 . Implementar nuevas tecnologías con el fin de fortalecer los procesos de vigilancia, Inspección y Control – VIC como motor de cambio, para promover la confianza y el vínculo Estado-Ciudadanía.   </v>
          </cell>
          <cell r="M3" t="str">
            <v>5. Instituciones fortalecidas, confiables e incluyentes</v>
          </cell>
          <cell r="N3" t="str">
            <v>Seguridad Humana</v>
          </cell>
        </row>
        <row r="4">
          <cell r="I4" t="str">
            <v>OE-01-M02 Transformar Digitalmente a la Supertransporte a través de la Política de Gobierno Digital</v>
          </cell>
          <cell r="J4">
            <v>1.4</v>
          </cell>
          <cell r="K4" t="str">
            <v>∑ (Avance porcentual asignado a las metas)*(Peso porcentual asignado al objetivo estratégico)</v>
          </cell>
          <cell r="L4" t="str">
            <v xml:space="preserve">OE-01 . Implementar nuevas tecnologías con el fin de fortalecer los procesos de vigilancia, Inspección y Control – VIC como motor de cambio, para promover la confianza y el vínculo Estado-Ciudadanía.   </v>
          </cell>
          <cell r="M4" t="str">
            <v>5. Instituciones fortalecidas, confiables e incluyentes</v>
          </cell>
          <cell r="N4" t="str">
            <v>Convergencia regional</v>
          </cell>
        </row>
        <row r="5">
          <cell r="I5" t="str">
            <v>OE-01-M03 Estructurar, analizar, procesar, definir y divulgar información estratégica de la Superintendencia de Transporte.</v>
          </cell>
          <cell r="J5">
            <v>2.4</v>
          </cell>
          <cell r="K5" t="str">
            <v>∑ (Avance porcentual asignado a las metas)*(Peso porcentual asignado al objetivo estratégico)</v>
          </cell>
          <cell r="L5" t="str">
            <v xml:space="preserve">OE-01 . Implementar nuevas tecnologías con el fin de fortalecer los procesos de vigilancia, Inspección y Control – VIC como motor de cambio, para promover la confianza y el vínculo Estado-Ciudadanía.   </v>
          </cell>
          <cell r="M5" t="str">
            <v>5. Instituciones fortalecidas, confiables e incluyentes</v>
          </cell>
        </row>
        <row r="6">
          <cell r="I6" t="str">
            <v xml:space="preserve">OE-02-M01 Diseñar metodologías, instrumentos y estudios para Implementar  las políticas del  sector transporte, bajo la estratégica  denominada "Cambio y Justicia Social en el sector transporte." </v>
          </cell>
          <cell r="J6">
            <v>0.3</v>
          </cell>
          <cell r="K6" t="str">
            <v>∑ (Avance porcentual asignado a las metas)*(Peso porcentual asignado al objetivo estratégico)</v>
          </cell>
          <cell r="L6" t="str">
            <v>OE-02. Fortalecer la promoción y prevención para contribuir al fomento de la legalidad, la seguridad y la inclusión social, orientadas a la protección de los usuarios y la vida</v>
          </cell>
          <cell r="M6" t="str">
            <v>1. Infraestructura resiliente con vocación social</v>
          </cell>
        </row>
        <row r="7">
          <cell r="I7" t="str">
            <v xml:space="preserve">OE-02-M02 Verificar la implementación del  Plan Estratégico de Seguridad Vial de los sujetos obligados a su cumplimiento 
</v>
          </cell>
          <cell r="J7">
            <v>1.3</v>
          </cell>
          <cell r="K7" t="str">
            <v>∑ (Avance porcentual asignado a las metas)*(Peso porcentual asignado al objetivo estratégico)</v>
          </cell>
          <cell r="L7" t="str">
            <v>OE-02. Fortalecer la promoción y prevención para contribuir al fomento de la legalidad, la seguridad y la inclusión social, orientadas a la protección de los usuarios y la vida</v>
          </cell>
          <cell r="M7" t="str">
            <v>3. Movilidad segura, sostenible e inteligente</v>
          </cell>
        </row>
        <row r="8">
          <cell r="I8" t="str">
            <v>OE-02-M03  Implementar la estrategia de seguimiento al cumplimiento de los componentes de accesibilidad e inclusión</v>
          </cell>
          <cell r="J8">
            <v>2.2999999999999998</v>
          </cell>
          <cell r="K8" t="str">
            <v>∑ (Avance porcentual asignado a las metas)*(Peso porcentual asignado al objetivo estratégico)</v>
          </cell>
          <cell r="L8" t="str">
            <v>OE-02. Fortalecer la promoción y prevención para contribuir al fomento de la legalidad, la seguridad y la inclusión social, orientadas a la protección de los usuarios y la vida</v>
          </cell>
          <cell r="M8" t="str">
            <v>3. Movilidad segura, sostenible e inteligente</v>
          </cell>
        </row>
        <row r="9">
          <cell r="I9" t="str">
            <v>OE-03-M01  Fortalecer el Modelo Integrado de Planeación y Gestión MIPG - Implementar, operar, asegurar procesos . Procedimientos</v>
          </cell>
          <cell r="J9">
            <v>0.3</v>
          </cell>
          <cell r="K9" t="str">
            <v>∑ (Avance porcentual asignado a las metas)*(Peso porcentual asignado al objetivo estratégico)</v>
          </cell>
          <cell r="L9" t="str">
            <v>OE-03. Mejorar la capacidad institucional aumentado la cobertura territorial para contribuir a la consolidación de la paz y la protección de los usuarios.</v>
          </cell>
          <cell r="M9" t="str">
            <v>5. Instituciones fortalecidas, confiables e incluyentes</v>
          </cell>
        </row>
        <row r="10">
          <cell r="I10" t="str">
            <v>OE-03-M02Implementar un rediseño institucional en la  Entidad</v>
          </cell>
          <cell r="J10">
            <v>1.3</v>
          </cell>
          <cell r="K10" t="str">
            <v>∑ (Avance porcentual asignado a las metas)*(Peso porcentual asignado al objetivo estratégico)</v>
          </cell>
          <cell r="L10" t="str">
            <v>OE-03. Mejorar la capacidad institucional aumentado la cobertura territorial para contribuir a la consolidación de la paz y la protección de los usuarios.</v>
          </cell>
          <cell r="M10" t="str">
            <v>5. Instituciones fortalecidas, confiables e incluyentes</v>
          </cell>
        </row>
      </sheetData>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Marco teórico"/>
      <sheetName val="PROCESOS Y OBJETIVOS"/>
      <sheetName val="Plan Estrategico PEI "/>
      <sheetName val="PLANES ACCION"/>
      <sheetName val="OTROS PLANES"/>
      <sheetName val="lineas estrategicas Minis"/>
      <sheetName val="Lista de deseos"/>
      <sheetName val="GRC"/>
      <sheetName val="D.E."/>
      <sheetName val="DEF VIC-DCI"/>
      <sheetName val="CREMAS"/>
      <sheetName val="Lista desplegable"/>
      <sheetName val="Hoja de vida"/>
      <sheetName val="Ejemplo"/>
    </sheetNames>
    <sheetDataSet>
      <sheetData sheetId="0"/>
      <sheetData sheetId="1"/>
      <sheetData sheetId="2">
        <row r="2">
          <cell r="C2" t="str">
            <v xml:space="preserve">Procesos Cadena de Valor </v>
          </cell>
          <cell r="D2" t="str">
            <v>Líder responsable de proceso</v>
          </cell>
          <cell r="E2" t="str">
            <v>OBJETIVO DEL PROCESO</v>
          </cell>
          <cell r="F2" t="str">
            <v>Dimensión MIPG Relacionada</v>
          </cell>
          <cell r="G2" t="str">
            <v>POLÍTICAS DEL MIPG</v>
          </cell>
          <cell r="H2" t="str">
            <v xml:space="preserve">POLÍTICAS INSTITUCIONALES  A CARGO </v>
          </cell>
        </row>
        <row r="3">
          <cell r="C3" t="str">
            <v>DE Direccionamiento Estratégico</v>
          </cell>
          <cell r="D3" t="str">
            <v>Jefe Oficina Asesora de Planeación</v>
          </cell>
          <cell r="E3" t="str">
            <v>Establecer los lineamientos estratégicos y de operación de la Entidad, mediante la identificación y definición concertada de metodologías y procedimientos, con el fin de cumplir los objetivos estratégicos institucionales y del Gobierno Nacional.</v>
          </cell>
          <cell r="F3" t="str">
            <v>Dimensión 2da -Direccionamiento Estratégico:
 Dimensión 3ra –Gestión con Valores para Resultados
Dimensión 4ta –Evaluación de Resultados
Dimensión 5ta –Información y Comunicación
Dimensión 6ta- Gestión del Conocimiento</v>
          </cell>
          <cell r="G3" t="str">
            <v>2.1. Política de Planeación Institucional (2da. Línea de defensa)
2.2. Política de gestión presupuestal y eficiencia del gasto público  Secretaria General . Dirección Financiera y Oficina Asesora de Planeación (1a. Línea de defensa)
2.3. Política de Integridad - Oficina Asesora de Planeación  (2da línea de defensa)
2.4.. Política de Compras y Contratación Pública: Secretaria General - Dirección Administrativa y Oficina Asesora de Planeación (1ra línea de defensa)
3.1. Política de fortalecimiento Organizacional y Simplificación de Procesos (Oficina Asesora de Planeación (2da Línea de Defensa)  .
3.7. Política de Racionalización de Trámites (Oficina de Tecnologías de la Información y Comunicaciones y Oficina Asesora de Planeación - 2da Línea de defensa)
4.1. Seguimiento y Evaluación del Desempeño Institucional  (Todas las dependencias) - Coordina la Oficina Asesora de Planeación.
5.2 Política de Transparencia, Acceso a la Información Pública y Lucha Contra la Corrupción. Oficina Asesora de Planeación (2da. Línea de defensa)
5.3 Política de Gestión de la Información Estadística  (Oficina Asesora de Planeación (2da. Línea de defensa)
7.1. Control Interno  Oficina Asesora de Planeación (2da.Línea de defensa) y quienes realizan la autoevaluación</v>
          </cell>
          <cell r="H3" t="str">
            <v>1. Política de Administración del Riesgo
2. Política Estadistica
3. Política Género- compartida con Secretaria General.
4. Política Estadística</v>
          </cell>
        </row>
        <row r="4">
          <cell r="C4" t="str">
            <v>GCI 
Gestión del Conocimiento y la Innovación</v>
          </cell>
          <cell r="D4" t="str">
            <v>Jefe Oficina Asesora de Planeación</v>
          </cell>
          <cell r="E4" t="str">
            <v xml:space="preserve">Identificar, generar, distribuir y retener el conocimiento organizacional, a través del uso y apropiación de acciones, mecanismos o instrumentos, 	para difundir y preservar el conocimiento, fortalecer los procesos de innovación y contribuir en la construcción de la cultura organizacional. </v>
          </cell>
          <cell r="F4" t="str">
            <v>Dimensión 2da -Direccionamiento Estratégico 
Dimensión 3ra –Gestión con Valores para Resultados
Dimensión 4ta –Evaluación de Resultados
Dimensión 5ta –Información y Comunicación
Dimensión 6ta- Gestión del Conocimiento
Dimension 7: Control Interno</v>
          </cell>
          <cell r="G4" t="str">
            <v>6.1 Política de Gestión del Conocimiento y la Innovación.
Oficina Asesora de Planeación en Coordinación con el Grupo de Talento Humano o quien haga sus veces y la Oficina de Tecnologías de la Información y las Comunicaciones
(2da. Línea de defensa)
7.1. Control Interno: Línea Estratégica, Alta Dirección y Comité Institucional de Control Interno, los Líderes de Proceso y sus equipos (1era. Línea), Oficina Asesora de Planeación (2da.Línea de defensa) y quienes realizan la autoevaluación.</v>
          </cell>
          <cell r="H4" t="str">
            <v xml:space="preserve">1. Política del Conocimiento y la Innovación
</v>
          </cell>
        </row>
        <row r="5">
          <cell r="C5" t="str">
            <v>GC
Gestión de Comunicaciones</v>
          </cell>
          <cell r="D5" t="str">
            <v>Secretaria General</v>
          </cell>
          <cell r="E5" t="str">
            <v>Divulgar a través de comunicados, campañas, eventos, en vivos, revistas, boletines, videos, entre otros, para dar a conocer la gestión  y lograr un posicionamiento en los medios de comunicación de la Entidad.</v>
          </cell>
          <cell r="F5" t="str">
            <v>Dimensión 4ta –Evaluación de Resultados
Dimension 7: Control Interno</v>
          </cell>
          <cell r="G5" t="str">
            <v>4.1. Seguimiento y Evaluación del Desempeño Institucional  (Todas las dependencias) - Coordina la Oficina Asesora de Planeación
7.1. Control Interno: Línea Estratégica, Alta Dirección y Comité Institucional de Control Interno, los Líderes de Proceso y sus equipos (1era. Línea), Oficina Asesora de Planeación (2da.Línea de defensa) y quienes realizan la autoevaluación.</v>
          </cell>
          <cell r="H5" t="str">
            <v>N/A</v>
          </cell>
        </row>
        <row r="6">
          <cell r="C6" t="str">
            <v>TIC
Gestión de las TICs</v>
          </cell>
          <cell r="D6" t="str">
            <v>Jefe de OTIC</v>
          </cell>
          <cell r="E6" t="str">
            <v>Liderar y fortalecer la estrategia y el gobierno de las tecnologías de la información por medio de la apropiación e implementación de la política de gobierno digital, y la gestión de  recursos tecnológicos que contribuya con la transformación digital, la toma de decisiones y el cumplimiento de los objetivos de la Entidad</v>
          </cell>
          <cell r="F6" t="str">
            <v>Dimensión 3ra –Gestión con Valores para el Resultado
Dimensión 4ta –Evaluación de Resultados
Dimensión 5ta –Información y Comunicación</v>
          </cell>
          <cell r="G6" t="str">
            <v>3.2. Política de Gobierno Digital (oficina de Tecnologías de la Información y Comunicaciones (2da. Línea de defensa)
3.3. Política de Seguridad Digital  (oficina de Tecnologías de la Información y Comunicaciones (2da. Línea de defensa)
3.7. Política de Racionalización de Trámites (Oficina de Tecnologías de la Información y Comunicaciones y Oficina Asesora de Planeación - 2da Línea de defensa)
4.1. Seguimiento y Evaluación del Desempeño Institucional  (Todas las dependencias) - Coordina la Oficina Asesora de Planeación</v>
          </cell>
          <cell r="H6" t="str">
            <v>1. Política de seguridad y privacidad de la Información 
2. Política Protección de Datos - compartida Administrativa y Jurídica
Creacion de sistemas
Interoperabildiad
Creación de tableros
Mapa de proyectos
Uso y apropiación
Innovación
Aprovisionamiento de infraestructura</v>
          </cell>
        </row>
        <row r="7">
          <cell r="C7" t="str">
            <v>VI
Vigilancia</v>
          </cell>
          <cell r="D7" t="str">
            <v>Directores de PYP
DCI - DPU-DP-DTTTA - REGIONALES</v>
          </cell>
          <cell r="E7" t="str">
            <v>Advertir, prevenir, orientar, asistir, promover y propender mediante, entre otras, la solicitud de información, la práctica de visitas, las mesas de trabajo, la realización de actuaciones de acompañamiento preventivo, la emisión de pronunciamientos, y el desarrollo de acciones con carácter general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 para generar confianza entre los sujetos pasivos del régimen de transporte.</v>
          </cell>
          <cell r="F7"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7" t="str">
            <v>4.1. Seguimiento y Evaluación del Desempeño Institucional  (Todas las dependencias) - Coordina la Oficina Asesora de Planeación</v>
          </cell>
          <cell r="H7" t="str">
            <v>Política de Relacionamiento con el Ciudadano - no es responsabilida, sin embargo da lineamiento al servicio
Política de Igualdad y Equidad de Género  - no es responsabilida, sin embargo da lineamiento al servicio
Política Participación Ciudadana  - no es responsabilida, sin embargo da lineamiento al servicio
Política de Accesibilidad  - no es responsabilida, sin embargo da lineamiento al servicio</v>
          </cell>
        </row>
        <row r="8">
          <cell r="C8" t="str">
            <v xml:space="preserve">IN
Inspección </v>
          </cell>
          <cell r="D8" t="str">
            <v xml:space="preserve">Directores de PYP
DCI - DPU-DP-DTTTA </v>
          </cell>
          <cell r="E8" t="str">
            <v>Monitorear y realizar seguimiento de situaciones de carácter particular relacionadas con la normatividad del sector transporte, mediante, entre otras, el recaudo, la solicitud, el análisis, el examen y la evaluación de la información asociada a los sujetos pasivos del régimen de transporte, evidenciada en sitio o remotamente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v>
          </cell>
          <cell r="F8"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8" t="str">
            <v>4.1. Seguimiento y Evaluación del Desempeño Institucional  (Todas las dependencias) - Coordina la Oficina Asesora de Planeación</v>
          </cell>
          <cell r="H8" t="str">
            <v>Política de Relacionamiento con el Ciudadano - no es responsabilida, sin embargo da lineamiento al servicio
Política de Igualdad y Equidad de Género  - no es responsabilida, sin embargo da lineamiento al servicio
Política Participación Ciudadana  - no es responsabilida, sin embargo da lineamiento al servicio
Política de Accesibilidad  - no es responsabilida, sin embargo da lineamiento al servicio</v>
          </cell>
        </row>
        <row r="9">
          <cell r="C9" t="str">
            <v xml:space="preserve">CO
Control </v>
          </cell>
          <cell r="D9" t="str">
            <v>4 Directores de Investigaciones
4 Delegados y Superintendente.
DCI - DPU - DP- DTTTA</v>
          </cell>
          <cell r="E9" t="str">
            <v>Imponer sanciones, expedir órdenes preventivas y correctivas, por medio de los procedimientos establecidos en la ley,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v>
          </cell>
          <cell r="F9"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9" t="str">
            <v>4.1. Seguimiento y Evaluación del Desempeño Institucional  (Todas las dependencias) - Coordina la Oficina Asesora de Planeación</v>
          </cell>
          <cell r="H9" t="str">
            <v>N/A</v>
          </cell>
        </row>
        <row r="10">
          <cell r="C10" t="str">
            <v>Vigilancia - Regionales</v>
          </cell>
          <cell r="D10" t="str">
            <v>Despacho</v>
          </cell>
          <cell r="E10" t="str">
            <v>Divulgar, promover y orientar el permanente cumplimiento de las norma del sector transporte a través de la verificación y análisis de la información suministrada o reportada por las empresas, así como la búsqueda activa de posibles situaciones que pongan en riesgo la prestación del servicio para asegurar la debida prestación del servicio en el territorio Nacional.</v>
          </cell>
          <cell r="F10"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10" t="str">
            <v>4.1. Seguimiento y Evaluación del Desempeño Institucional  (Todas las dependencias) - Coordina la Oficina Asesora de Planeación</v>
          </cell>
        </row>
        <row r="11">
          <cell r="C11" t="str">
            <v>GRC
Gestión del Relacionamiento con el Ciudadano</v>
          </cell>
          <cell r="D11" t="str">
            <v xml:space="preserve">Coordinador (a) de Gestión Relacinamiento con el ciudadano </v>
          </cell>
          <cell r="E11" t="str">
            <v>Propender por la debida implementación de las políticas de relación Estado-Ciudadano y contribuir con el cumplimiento de la cultura del servicio en todos los canales dispuestos para los grupos de valor a través de la orientación y atención clara y oportuna de las solicitudes realizadas por los ciudadanos y grupos de interés, así como la adecuada aplicación y ejecución de actividades de participación ciudadana con el fin de lograr la satisfacción de los grupos de valor e interés y promover el acceso a los trámites y servicios de la Entidad.</v>
          </cell>
          <cell r="F11"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11" t="str">
            <v>3.6. Política de Servicio al Ciudadano (coordinación Grupo de Atención al Ciuddano o quien haga sus veces (2da. Línea de defensa)
3.8. Política de Participación Ciudadana en la Gestión Pública (Coordinador del Grupo de Atención al Ciudadano o quien haga sus veces 2da. Línea de defensa)</v>
          </cell>
          <cell r="H11" t="str">
            <v>POLITICA PARA EL RELACIONAMIENTO CON EL CIUDADANO</v>
          </cell>
        </row>
        <row r="12">
          <cell r="C12" t="str">
            <v>GA
Gestión Administrativa</v>
          </cell>
          <cell r="D12" t="str">
            <v>Directora Administrativa</v>
          </cell>
          <cell r="E12" t="str">
            <v>Administrar los bienes y servicios necesarios para el funcionamiento de la entidad mediante la implementación de estrategias y procedimientos, con el fin de satisfacer las necesidades y el efectivo funcionamiento de la Entidad, promoviendo buenas prácticas ambientales que conlleven al mejoramiento continuo del desempeño ambiental institucional.</v>
          </cell>
          <cell r="F12" t="str">
            <v>Dimensión 2: Direccionamiento Estratégico y Planeación.
Dimensión 3ra: Gestión con valores para resultados
Política de Servicio al Ciudadano; Política de Racionalización de trámites y Política de Participación Ciudadana en la Gestión Pública
Dimensión 4ta –Evaluación de Resultados
Dimensión 5ta: Información y Comunicación</v>
          </cell>
          <cell r="G12" t="str">
            <v>2.4.. Política de Compras y Contratación Pública: Secretaria General - Dirección Administrativa y Oficina Asesora de Planeación (1ra línea de defensa)
4.1. Seguimiento y Evaluación del Desempeño Institucional  (Todas las dependencias) - Coordina la Oficina Asesora de Planeación
5.1 Política de Gestión Documental (Política de Archivos y Gestión Documental) Dirección Administrativa (2da. Línea de defensa)</v>
          </cell>
          <cell r="H12" t="str">
            <v xml:space="preserve">1. Política de Seguridad Vial
 (compartida con Talento Humano)
2. Política Institucional de Gestión Ambiental - </v>
          </cell>
        </row>
        <row r="13">
          <cell r="C13" t="str">
            <v>GJ
Gestión Jurídica</v>
          </cell>
          <cell r="D13" t="str">
            <v>Jefe Oficina Asesora Jurídica</v>
          </cell>
          <cell r="E13" t="str">
            <v xml:space="preserve">Ejercer la defensa oportuna de los intereses de la Entidad, por medio de la representación judicial y extrajudicial, las actuaciones administrativas, buenas prácticas normativas y lineamientos jurídicos, con el fin de disminuir los riesgos e impactos jurídicos, absolver las consultas jurídicas realizadas por los grupos de valor en los temas de competencia de la Superintendencia de Transporte, lograr la recuperación de créditos a favor de la Entidad, que consten en títulos ejecutivos o haciéndose parte de los procesos de reorganización y liquidación de los supervisados, así como garantizar el acceso al Centro de Arbitraje, Conciliación y Amigable Composición del sector de infraestructura y transporte </v>
          </cell>
          <cell r="F13" t="str">
            <v>Dimensión 3ra: Gestión con valores para resultados
Dimensión 4ta –Evaluación de Resultados
Dimensión 5ta: Información y Comunicación: Política de Gestión de la Información Estadística</v>
          </cell>
          <cell r="G13" t="str">
            <v>3.4. Política de Defensa Jurídica (Oficina Asesora Jurídica 2da. Línea dedefensa)
3.5. Mejora Normativa (Oficina Asesora Jurídica (2da. Línea de defensa)
4.1. Seguimiento y Evaluación del Desempeño Institucional  (Todas las dependencias) - Coordina la Oficina Asesora de Planeación</v>
          </cell>
          <cell r="H13" t="str">
            <v xml:space="preserve">1. Política de Derechos de Autor </v>
          </cell>
        </row>
        <row r="14">
          <cell r="C14" t="str">
            <v>GTH
Gestión del Talento Humano</v>
          </cell>
          <cell r="D14" t="str">
            <v>Coordinador (a) de Talento Humano</v>
          </cell>
          <cell r="E14" t="str">
            <v>Gestionar el ciclo de los servidores públicos por medio de la ejecución de planes, programas y procedimientos, con el fin de fortalecer su desarrollo integral encaminado al cumplimiento de la misión de la Entidad.</v>
          </cell>
          <cell r="F14" t="str">
            <v xml:space="preserve">Dimensión 1a  Talento Humano 
Dimensión 4ta –Evaluación de Resultados
Dimensión 6: Gestión del Conocimiento y la Innovación </v>
          </cell>
          <cell r="G14" t="str">
            <v xml:space="preserve">1.1. Política de Gestión Estratégica del Talento Humano: Coodinación del Grupo de Talento Humano o quien haga sus veces (2da línea de defensa).
4.1. Seguimiento y Evaluación del Desempeño Institucional  (Todas las dependencias) - Coordina la Oficina Asesora de Planeación
6.1 Política de Gestión del Conocimiento y la Innovación.
Oficina Asesora de Planeación en Coordinación con el Grupo de Talento Humano o quien haga sus veces y la Oficina de Tecnologías de la Información y las Comunicaciones
(2da. Línea de defensa)
</v>
          </cell>
          <cell r="H14" t="str">
            <v xml:space="preserve">1. Política Institucional para la Prevención y Atención del Acoso Laboral y Acoso Sexual Laboral - Revisada por el Comité de Convivencia Laboral
2. Política Intitucional de Seguridad y Salud en el Trabajo - 
3. Política Institucional de Teletrabajo 
4. Política de desconexión laboral -  
5. Política seguridad Víal (compartida con TH) </v>
          </cell>
        </row>
        <row r="15">
          <cell r="C15" t="str">
            <v>GC
Gestión Contractual</v>
          </cell>
          <cell r="D15" t="str">
            <v>Coordinador (a) de Gestión Contratos</v>
          </cell>
          <cell r="E15" t="str">
            <v>Gestionar   la   adquisición   de   Bienes,   Productos,   Recursos   y Servicios  en  estricta  observancia  de  la  normatividad  vigente  a través  de  la aplicación  de  las  herramientas  dispuestas  por  el Gobierno   Nacional   de   forma   eficiente   y   oportuna   para   el cumplimiento del Plan Anual de Adquisiciones y así satisfacer las necesidades institucionales.</v>
          </cell>
          <cell r="F15" t="str">
            <v>Dimensión 2da -Direccionamiento Estratégico 
Dimensión 3ra –Gestión con Valores para el Resultado
Dimensión 4ta –Evaluación de Resultados
Dimensión 5ta –Información y Comunicación</v>
          </cell>
          <cell r="G15" t="str">
            <v>4.1. Seguimiento y Evaluación del Desempeño Institucional  (Todas las dependencias) - Coordina la Oficina Asesora de Planeación</v>
          </cell>
          <cell r="H15" t="str">
            <v>N/A</v>
          </cell>
        </row>
        <row r="16">
          <cell r="C16" t="str">
            <v>GF
Gestión Financiera</v>
          </cell>
          <cell r="D16" t="str">
            <v>Directora Financiera</v>
          </cell>
          <cell r="E16" t="str">
            <v>Administrar y garantizar el financiamiento de la Superintendencia de Transporte, mediante  la  gestión  presupuestal,  el  recaudo  de ingresos,  el  pago  de  las obligaciones  y  la  generación  de  información  económica,  financiera  y  contable, para el cumplimiento de los fines institucionales.</v>
          </cell>
          <cell r="F16" t="str">
            <v>Dimensión 2da -Direccionamiento Estratégico:
 Dimensión 3ra –Gestión con Valores para Resultados
Dimensión 4ta –Evaluación de Resultados
Dimensión 5ta –Información y Comunicación
Dimensión 6ta- Gestión del Conocimiento</v>
          </cell>
          <cell r="G16" t="str">
            <v>2.2. Política de gestión presupuestal y eficiencia del gasto público  Secretaria General . Dirección Financiera y Oficina Asesora de Planeación (1a. Línea de defensa)
4.1. Seguimiento y Evaluación del Desempeño Institucional  (Todas las dependencias) - Coordina la Oficina Asesora de Planeación</v>
          </cell>
          <cell r="H16" t="str">
            <v>N/A</v>
          </cell>
        </row>
        <row r="17">
          <cell r="C17" t="str">
            <v>GD
Gestión Documental</v>
          </cell>
          <cell r="D17" t="str">
            <v>Coordinador (a) Gestión Documental</v>
          </cell>
          <cell r="E17" t="str">
            <v>Proporcionar directrices y lineamientos generales que conlleven a la estandarización y normalización de cada uno de los procedimientos relacionados con la producción, recepción, trámite, organización, conservación y disposición final de los documentos de la Superintendencia, desde su origen hasta su destino final, así como realizar las notificaciones, comunicaciones y publicaciones de los actos administrativos expedidos por la Entidad, a través de la aplicación de la normatividad vigente, políticas, programas y planes documentales en los sistemas y aplicativos que disponga la entidad para facilitar su consulta, conservación y utilización en el tiempo, así como propender por el cumplimiento de los principios de publicidad, transparencia y celeridad.</v>
          </cell>
          <cell r="F17" t="str">
            <v>Dimensión 2da -Direccionamiento Estratégico:
 Dimensión 3ra –Gestión con Valores para Resultados
Dimensión 4ta –Evaluación de Resultados
Dimensión 5ta –Información y Comunicación
Dimensión 6ta- Gestión del Conocimiento</v>
          </cell>
          <cell r="G17" t="str">
            <v>4.1. Seguimiento y Evaluación del Desempeño Institucional  (Todas las dependencias) - Coordina la Oficina Asesora de Planeación
5.1. Política de Gestión Documental (política de Archivos y Gestión Documental) (Dirección Administrativa - Documental 2da. Línea de Defensa)</v>
          </cell>
          <cell r="H17" t="str">
            <v xml:space="preserve">1. Política de Gestión Documental - </v>
          </cell>
        </row>
        <row r="18">
          <cell r="C18" t="str">
            <v>EI
Evaluación Independiente</v>
          </cell>
          <cell r="D18" t="str">
            <v>Jefe de la Oficina de Control Interno</v>
          </cell>
          <cell r="E18" t="str">
            <v>Verificar el estado del Sistema de Control Interno  por medio de la realización de auditorías, evaluaciones o seguimientos con enfoque en riesgos, para aportar al cumplimiento de la misión, los objetivos estratégicos,  el desempeño de los procesos, la mejora continua y la toma de decisiones.</v>
          </cell>
          <cell r="F18" t="str">
            <v>Dimensión 4ta –Evaluación de Resultados
Dimensión 7a - Control Interno</v>
          </cell>
          <cell r="G18" t="str">
            <v>4.1. Seguimiento y Evaluación del Desempeño Institucional  (Todas las dependencias) - Coordina la Oficina Asesora de Planeación
7.1 Control Interno Línea Estratégica, Alta Dirección y Comité Institucional de Control Interno, los Líderes de Proceso y sus equipos (1era. Línea), Oficina Asesora de Planeación (2da.Línea de defensa) y quienes realizan la autoevaluación.</v>
          </cell>
          <cell r="H18" t="str">
            <v>N/A</v>
          </cell>
        </row>
        <row r="19">
          <cell r="C19" t="str">
            <v>CID
Control Interno Disciplinario</v>
          </cell>
          <cell r="D19" t="str">
            <v>Coordinador (a) de Control Interno Disciplinario</v>
          </cell>
          <cell r="E19" t="str">
            <v xml:space="preserve">Ejercer la función disciplinaria en la etapa de instrucción en la Superintendencia de Transporte a través de acciones preventivas y correctivas para contribuir al cumplimiento de deberes de los servidores públicos </v>
          </cell>
          <cell r="F19" t="str">
            <v>Dimensión 3ra: Gestión con valores para resultados
Dimensión 4ta –Evaluación de Resultados
Dimensión 5ta: Información y Comunicación: Política de Gestión de la Información Estadística</v>
          </cell>
          <cell r="G19" t="str">
            <v>4.1. Seguimiento y Evaluación del Desempeño Institucional  (Todas las dependencias) - Coordina la Oficina Asesora de Planeación</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bzuR-Egq9kGBoQfrGD65ptCe9ZnkOSxPo8iu8Jv81iHf1oOMLwRWSIMAsKielSK-" itemId="01YPT6WJZD5IFEIPSSXZGZXSIA4YL6D3SO">
      <xxl21:absoluteUrl r:id="rId2"/>
    </xxl21:alternateUrls>
    <sheetNames>
      <sheetName val="INTRODUCCIÓN"/>
      <sheetName val="Marco teórico"/>
      <sheetName val="PROCESOS Y OBJETIVOS"/>
      <sheetName val="Plan Estrategico PEI "/>
      <sheetName val="PLANES ACCION"/>
      <sheetName val="OTROS PLANES"/>
      <sheetName val="lineas estrategicas Minis"/>
      <sheetName val="Lista desplegable"/>
      <sheetName val="CREMAS"/>
      <sheetName val="HOJA DE TRABAJO ARTICULACIÓN"/>
      <sheetName val="Hoja de vida (GD1)"/>
      <sheetName val="Hoja de vida (GD2)"/>
      <sheetName val="Hoja de vida (GD3)"/>
      <sheetName val="Hoja de vida (GDL3A1)"/>
      <sheetName val="Hoja de vida (GDL3A2)"/>
      <sheetName val="Hoja de vida (GD1A3)"/>
      <sheetName val="Hoja de vida (GD4)"/>
      <sheetName val="Ejemplo"/>
      <sheetName val="Hoja de vida (GD5) "/>
      <sheetName val="Hoja de vida (GD-L5A1) "/>
      <sheetName val="Hoja de vida (GD-L5A2)"/>
      <sheetName val="Hoja de vida (GD-L5A3)"/>
    </sheetNames>
    <sheetDataSet>
      <sheetData sheetId="0"/>
      <sheetData sheetId="1"/>
      <sheetData sheetId="2">
        <row r="2">
          <cell r="C2" t="str">
            <v xml:space="preserve">Procesos Cadena de Valor </v>
          </cell>
          <cell r="D2" t="str">
            <v>Líder responsable de proceso</v>
          </cell>
          <cell r="E2" t="str">
            <v>OBJETIVO DEL PROCESO</v>
          </cell>
          <cell r="F2" t="str">
            <v>Dimensión MIPG Relacionada</v>
          </cell>
          <cell r="G2" t="str">
            <v>POLÍTICAS DEL MIPG</v>
          </cell>
          <cell r="H2" t="str">
            <v xml:space="preserve">POLÍTICAS INSTITUCIONALES  A CARGO </v>
          </cell>
        </row>
        <row r="3">
          <cell r="C3" t="str">
            <v>DE Direccionamiento Estratégico</v>
          </cell>
          <cell r="D3" t="str">
            <v>Jefe Oficina Asesora de Planeación</v>
          </cell>
          <cell r="E3" t="str">
            <v>Establecer los lineamientos estratégicos y de operación de la Entidad, mediante la identificación y definición concertada de metodologías y procedimientos, con el fin de cumplir los objetivos estratégicos institucionales y del Gobierno Nacional.</v>
          </cell>
          <cell r="F3" t="str">
            <v>Dimensión 2da -Direccionamiento Estratégico:
 Dimensión 3ra –Gestión con Valores para Resultados
Dimensión 4ta –Evaluación de Resultados
Dimensión 5ta –Información y Comunicación
Dimensión 6ta- Gestión del Conocimiento</v>
          </cell>
          <cell r="G3" t="str">
            <v>2.1. Política de Planeación Institucional (2da. Línea de defensa)
2.2. Política de gestión presupuestal y eficiencia del gasto público  Secretaria General . Dirección Financiera y Oficina Asesora de Planeación (1a. Línea de defensa)
2.3. Política de Integridad - Oficina Asesora de Planeación  (2da línea de defensa)
2.4.. Política de Compras y Contratación Pública: Secretaria General - Dirección Administrativa y Oficina Asesora de Planeación (1ra línea de defensa)
3.1. Política de fortalecimiento Organizacional y Simplificación de Procesos (Oficina Asesora de Planeación (2da Línea de Defensa)  .
3.7. Política de Racionalización de Trámites (Oficina de Tecnologías de la Información y Comunicaciones y Oficina Asesora de Planeación - 2da Línea de defensa)
4.1. Seguimiento y Evaluación del Desempeño Institucional  (Todas las dependencias) - Coordina la Oficina Asesora de Planeación.
5.2 Política de Transparencia, Acceso a la Información Pública y Lucha Contra la Corrupción. Oficina Asesora de Planeación (2da. Línea de defensa)
5.3 Política de Gestión de la Información Estadística  (Oficina Asesora de Planeación (2da. Línea de defensa)
7.1. Control Interno  Oficina Asesora de Planeación (2da.Línea de defensa) y quienes realizan la autoevaluación</v>
          </cell>
          <cell r="H3" t="str">
            <v>1. Política de Administración del Riesgo
2. Política Estadistica
3. Política Género- compartida con Secretaria General.
4. Política Estadística</v>
          </cell>
        </row>
        <row r="4">
          <cell r="C4" t="str">
            <v>GCI 
Gestión del Conocimiento y la Innovación</v>
          </cell>
          <cell r="D4" t="str">
            <v>Jefe Oficina Asesora de Planeación</v>
          </cell>
          <cell r="E4" t="str">
            <v xml:space="preserve">Identificar, generar, distribuir y retener el conocimiento organizacional, a través del uso y apropiación de acciones, mecanismos o instrumentos, 	para difundir y preservar el conocimiento, fortalecer los procesos de innovación y contribuir en la construcción de la cultura organizacional. </v>
          </cell>
          <cell r="F4" t="str">
            <v>Dimensión 2da -Direccionamiento Estratégico 
Dimensión 3ra –Gestión con Valores para Resultados
Dimensión 4ta –Evaluación de Resultados
Dimensión 5ta –Información y Comunicación
Dimensión 6ta- Gestión del Conocimiento
Dimension 7: Control Interno</v>
          </cell>
          <cell r="G4" t="str">
            <v>6.1 Política de Gestión del Conocimiento y la Innovación.
Oficina Asesora de Planeación en Coordinación con el Grupo de Talento Humano o quien haga sus veces y la Oficina de Tecnologías de la Información y las Comunicaciones
(2da. Línea de defensa)
7.1. Control Interno: Línea Estratégica, Alta Dirección y Comité Institucional de Control Interno, los Líderes de Proceso y sus equipos (1era. Línea), Oficina Asesora de Planeación (2da.Línea de defensa) y quienes realizan la autoevaluación.</v>
          </cell>
          <cell r="H4" t="str">
            <v xml:space="preserve">1. Política del Conocimiento y la Innovación
</v>
          </cell>
        </row>
        <row r="5">
          <cell r="C5" t="str">
            <v>GC
Gestión de Comunicaciones</v>
          </cell>
          <cell r="D5" t="str">
            <v>Secretaria General</v>
          </cell>
          <cell r="E5" t="str">
            <v>Divulgar a través de comunicados, campañas, eventos, en vivos, revistas, boletines, videos, entre otros, para dar a conocer la gestión  y lograr un posicionamiento en los medios de comunicación de la Entidad.</v>
          </cell>
          <cell r="F5" t="str">
            <v>Dimensión 4ta –Evaluación de Resultados
Dimension 7: Control Interno</v>
          </cell>
          <cell r="G5" t="str">
            <v>4.1. Seguimiento y Evaluación del Desempeño Institucional  (Todas las dependencias) - Coordina la Oficina Asesora de Planeación
7.1. Control Interno: Línea Estratégica, Alta Dirección y Comité Institucional de Control Interno, los Líderes de Proceso y sus equipos (1era. Línea), Oficina Asesora de Planeación (2da.Línea de defensa) y quienes realizan la autoevaluación.</v>
          </cell>
          <cell r="H5" t="str">
            <v>N/A</v>
          </cell>
        </row>
        <row r="6">
          <cell r="C6" t="str">
            <v>TIC
Gestión de las TICs</v>
          </cell>
          <cell r="D6" t="str">
            <v>Jefe de OTIC</v>
          </cell>
          <cell r="E6" t="str">
            <v>Liderar y fortalecer la estrategia y el gobierno de las tecnologías de la información por medio de la apropiación e implementación de la política de gobierno digital, y la gestión de  recursos tecnológicos que contribuya con la transformación digital, la toma de decisiones y el cumplimiento de los objetivos de la Entidad</v>
          </cell>
          <cell r="F6" t="str">
            <v>Dimensión 3ra –Gestión con Valores para el Resultado
Dimensión 4ta –Evaluación de Resultados
Dimensión 5ta –Información y Comunicación</v>
          </cell>
          <cell r="G6" t="str">
            <v>3.2. Política de Gobierno Digital (oficina de Tecnologías de la Información y Comunicaciones (2da. Línea de defensa)
3.3. Política de Seguridad Digital  (oficina de Tecnologías de la Información y Comunicaciones (2da. Línea de defensa)
3.7. Política de Racionalización de Trámites (Oficina de Tecnologías de la Información y Comunicaciones y Oficina Asesora de Planeación - 2da Línea de defensa)
4.1. Seguimiento y Evaluación del Desempeño Institucional  (Todas las dependencias) - Coordina la Oficina Asesora de Planeación</v>
          </cell>
          <cell r="H6" t="str">
            <v>1. Política de seguridad y privacidad de la Información 
2. Política Protección de Datos - compartida Administrativa y Jurídica
Creacion de sistemas
Interoperabildiad
Creación de tableros
Mapa de proyectos
Uso y apropiación
Innovación
Aprovisionamiento de infraestructura</v>
          </cell>
        </row>
        <row r="7">
          <cell r="C7" t="str">
            <v>VI
Vigilancia</v>
          </cell>
          <cell r="D7" t="str">
            <v>Directores de PYP
DCI - DPU-DP-DTTTA - REGIONALES</v>
          </cell>
          <cell r="E7" t="str">
            <v>Advertir, prevenir, orientar, asistir, promover y propender mediante, entre otras, la solicitud de información, la práctica de visitas, las mesas de trabajo, la realización de actuaciones de acompañamiento preventivo, la emisión de pronunciamientos, y el desarrollo de acciones con carácter general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 para generar confianza entre los sujetos pasivos del régimen de transporte.</v>
          </cell>
          <cell r="F7"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7" t="str">
            <v>4.1. Seguimiento y Evaluación del Desempeño Institucional  (Todas las dependencias) - Coordina la Oficina Asesora de Planeación</v>
          </cell>
          <cell r="H7" t="str">
            <v>Política de Relacionamiento con el Ciudadano - no es responsabilida, sin embargo da lineamiento al servicio
Política de Igualdad y Equidad de Género  - no es responsabilida, sin embargo da lineamiento al servicio
Política Participación Ciudadana  - no es responsabilida, sin embargo da lineamiento al servicio
Política de Accesibilidad  - no es responsabilida, sin embargo da lineamiento al servicio</v>
          </cell>
        </row>
        <row r="8">
          <cell r="C8" t="str">
            <v xml:space="preserve">IN
Inspección </v>
          </cell>
          <cell r="D8" t="str">
            <v xml:space="preserve">Directores de PYP
DCI - DPU-DP-DTTTA </v>
          </cell>
          <cell r="E8" t="str">
            <v>Monitorear y realizar seguimiento de situaciones de carácter particular relacionadas con la normatividad del sector transporte, mediante, entre otras, el recaudo, la solicitud, el análisis, el examen y la evaluación de la información asociada a los sujetos pasivos del régimen de transporte, evidenciada en sitio o remotamente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v>
          </cell>
          <cell r="F8"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8" t="str">
            <v>4.1. Seguimiento y Evaluación del Desempeño Institucional  (Todas las dependencias) - Coordina la Oficina Asesora de Planeación</v>
          </cell>
          <cell r="H8" t="str">
            <v>Política de Relacionamiento con el Ciudadano - no es responsabilida, sin embargo da lineamiento al servicio
Política de Igualdad y Equidad de Género  - no es responsabilida, sin embargo da lineamiento al servicio
Política Participación Ciudadana  - no es responsabilida, sin embargo da lineamiento al servicio
Política de Accesibilidad  - no es responsabilida, sin embargo da lineamiento al servicio</v>
          </cell>
        </row>
        <row r="9">
          <cell r="C9" t="str">
            <v xml:space="preserve">CO
Control </v>
          </cell>
          <cell r="D9" t="str">
            <v>4 Directores de Investigaciones
4 Delegados y Superintendente.
DCI - DPU - DP- DTTTA</v>
          </cell>
          <cell r="E9" t="str">
            <v>Imponer sanciones, expedir órdenes preventivas y correctivas, por medio de los procedimientos establecidos en la ley,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v>
          </cell>
          <cell r="F9"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9" t="str">
            <v>4.1. Seguimiento y Evaluación del Desempeño Institucional  (Todas las dependencias) - Coordina la Oficina Asesora de Planeación</v>
          </cell>
          <cell r="H9" t="str">
            <v>N/A</v>
          </cell>
        </row>
        <row r="10">
          <cell r="C10" t="str">
            <v>Vigilancia - Regionales</v>
          </cell>
          <cell r="D10" t="str">
            <v>Despacho</v>
          </cell>
          <cell r="E10" t="str">
            <v>Divulgar, promover y orientar el permanente cumplimiento de las norma del sector transporte a través de la verificación y análisis de la información suministrada o reportada por las empresas, así como la búsqueda activa de posibles situaciones que pongan en riesgo la prestación del servicio para asegurar la debida prestación del servicio en el territorio Nacional.</v>
          </cell>
          <cell r="F10"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10" t="str">
            <v>4.1. Seguimiento y Evaluación del Desempeño Institucional  (Todas las dependencias) - Coordina la Oficina Asesora de Planeación</v>
          </cell>
          <cell r="H10"/>
        </row>
        <row r="11">
          <cell r="C11" t="str">
            <v>GRC
Gestión del Relacionamiento con el Ciudadano</v>
          </cell>
          <cell r="D11" t="str">
            <v xml:space="preserve">Coordinador (a) de Gestión Relacinamiento con el ciudadano </v>
          </cell>
          <cell r="E11" t="str">
            <v>Propender por la debida implementación de las políticas de relación Estado-Ciudadano y contribuir con el cumplimiento de la cultura del servicio en todos los canales dispuestos para los grupos de valor a través de la orientación y atención clara y oportuna de las solicitudes realizadas por los ciudadanos y grupos de interés, así como la adecuada aplicación y ejecución de actividades de participación ciudadana con el fin de lograr la satisfacción de los grupos de valor e interés y promover el acceso a los trámites y servicios de la Entidad.</v>
          </cell>
          <cell r="F11"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11" t="str">
            <v>3.6. Política de Servicio al Ciudadano (coordinación Grupo de Atención al Ciuddano o quien haga sus veces (2da. Línea de defensa)
3.8. Política de Participación Ciudadana en la Gestión Pública (Coordinador del Grupo de Atención al Ciudadano o quien haga sus veces 2da. Línea de defensa)</v>
          </cell>
          <cell r="H11" t="str">
            <v>POLITICA PARA EL RELACIONAMIENTO CON EL CIUDADANO</v>
          </cell>
        </row>
        <row r="12">
          <cell r="C12" t="str">
            <v>GA
Gestión Administrativa</v>
          </cell>
          <cell r="D12" t="str">
            <v>Directora Administrativa</v>
          </cell>
          <cell r="E12" t="str">
            <v>Administrar los bienes y servicios necesarios para el funcionamiento de la entidad mediante la implementación de estrategias y procedimientos, con el fin de satisfacer las necesidades y el efectivo funcionamiento de la Entidad, promoviendo buenas prácticas ambientales que conlleven al mejoramiento continuo del desempeño ambiental institucional.</v>
          </cell>
          <cell r="F12" t="str">
            <v>Dimensión 2: Direccionamiento Estratégico y Planeación.
Dimensión 3ra: Gestión con valores para resultados
Política de Servicio al Ciudadano; Política de Racionalización de trámites y Política de Participación Ciudadana en la Gestión Pública
Dimensión 4ta –Evaluación de Resultados
Dimensión 5ta: Información y Comunicación</v>
          </cell>
          <cell r="G12" t="str">
            <v>2.4.. Política de Compras y Contratación Pública: Secretaria General - Dirección Administrativa y Oficina Asesora de Planeación (1ra línea de defensa)
4.1. Seguimiento y Evaluación del Desempeño Institucional  (Todas las dependencias) - Coordina la Oficina Asesora de Planeación
5.1 Política de Gestión Documental (Política de Archivos y Gestión Documental) Dirección Administrativa (2da. Línea de defensa)</v>
          </cell>
          <cell r="H12" t="str">
            <v xml:space="preserve">1. Política de Seguridad Vial
 (compartida con Talento Humano)
2. Política Institucional de Gestión Ambiental - </v>
          </cell>
        </row>
        <row r="13">
          <cell r="C13" t="str">
            <v>GJ
Gestión Jurídica</v>
          </cell>
          <cell r="D13" t="str">
            <v>Jefe Oficina Asesora Jurídica</v>
          </cell>
          <cell r="E13" t="str">
            <v xml:space="preserve">Ejercer la defensa oportuna de los intereses de la Entidad, por medio de la representación judicial y extrajudicial, las actuaciones administrativas, buenas prácticas normativas y lineamientos jurídicos, con el fin de disminuir los riesgos e impactos jurídicos, absolver las consultas jurídicas realizadas por los grupos de valor en los temas de competencia de la Superintendencia de Transporte, lograr la recuperación de créditos a favor de la Entidad, que consten en títulos ejecutivos o haciéndose parte de los procesos de reorganización y liquidación de los supervisados, así como garantizar el acceso al Centro de Arbitraje, Conciliación y Amigable Composición del sector de infraestructura y transporte </v>
          </cell>
          <cell r="F13" t="str">
            <v>Dimensión 3ra: Gestión con valores para resultados
Dimensión 4ta –Evaluación de Resultados
Dimensión 5ta: Información y Comunicación: Política de Gestión de la Información Estadística</v>
          </cell>
          <cell r="G13" t="str">
            <v>3.4. Política de Defensa Jurídica (Oficina Asesora Jurídica 2da. Línea dedefensa)
3.5. Mejora Normativa (Oficina Asesora Jurídica (2da. Línea de defensa)
4.1. Seguimiento y Evaluación del Desempeño Institucional  (Todas las dependencias) - Coordina la Oficina Asesora de Planeación</v>
          </cell>
          <cell r="H13" t="str">
            <v xml:space="preserve">1. Política de Derechos de Autor </v>
          </cell>
        </row>
        <row r="14">
          <cell r="C14" t="str">
            <v>GTH
Gestión del Talento Humano</v>
          </cell>
          <cell r="D14" t="str">
            <v>Coordinador (a) de Talento Humano</v>
          </cell>
          <cell r="E14" t="str">
            <v>Gestionar el ciclo de los servidores públicos por medio de la ejecución de planes, programas y procedimientos, con el fin de fortalecer su desarrollo integral encaminado al cumplimiento de la misión de la Entidad.</v>
          </cell>
          <cell r="F14" t="str">
            <v xml:space="preserve">Dimensión 1a  Talento Humano 
Dimensión 4ta –Evaluación de Resultados
Dimensión 6: Gestión del Conocimiento y la Innovación </v>
          </cell>
          <cell r="G14" t="str">
            <v xml:space="preserve">1.1. Política de Gestión Estratégica del Talento Humano: Coodinación del Grupo de Talento Humano o quien haga sus veces (2da línea de defensa).
4.1. Seguimiento y Evaluación del Desempeño Institucional  (Todas las dependencias) - Coordina la Oficina Asesora de Planeación
6.1 Política de Gestión del Conocimiento y la Innovación.
Oficina Asesora de Planeación en Coordinación con el Grupo de Talento Humano o quien haga sus veces y la Oficina de Tecnologías de la Información y las Comunicaciones
(2da. Línea de defensa)
</v>
          </cell>
          <cell r="H14" t="str">
            <v xml:space="preserve">1. Política Institucional para la Prevención y Atención del Acoso Laboral y Acoso Sexual Laboral - Revisada por el Comité de Convivencia Laboral
2. Política Intitucional de Seguridad y Salud en el Trabajo - 
3. Política Institucional de Teletrabajo 
4. Política de desconexión laboral -  
5. Política seguridad Víal (compartida con TH) </v>
          </cell>
        </row>
        <row r="15">
          <cell r="C15" t="str">
            <v>GC
Gestión Contractual</v>
          </cell>
          <cell r="D15" t="str">
            <v>Coordinador (a) de Gestión Contratos</v>
          </cell>
          <cell r="E15" t="str">
            <v>Gestionar   la   adquisición   de   Bienes,   Productos,   Recursos   y Servicios  en  estricta  observancia  de  la  normatividad  vigente  a través  de  la aplicación  de  las  herramientas  dispuestas  por  el Gobierno   Nacional   de   forma   eficiente   y   oportuna   para   el cumplimiento del Plan Anual de Adquisiciones y así satisfacer las necesidades institucionales.</v>
          </cell>
          <cell r="F15" t="str">
            <v>Dimensión 2da -Direccionamiento Estratégico 
Dimensión 3ra –Gestión con Valores para el Resultado
Dimensión 4ta –Evaluación de Resultados
Dimensión 5ta –Información y Comunicación</v>
          </cell>
          <cell r="G15" t="str">
            <v>4.1. Seguimiento y Evaluación del Desempeño Institucional  (Todas las dependencias) - Coordina la Oficina Asesora de Planeación</v>
          </cell>
          <cell r="H15" t="str">
            <v>N/A</v>
          </cell>
        </row>
        <row r="16">
          <cell r="C16" t="str">
            <v>GF
Gestión Financiera</v>
          </cell>
          <cell r="D16" t="str">
            <v>Directora Financiera</v>
          </cell>
          <cell r="E16" t="str">
            <v>Administrar y garantizar el financiamiento de la Superintendencia de Transporte, mediante  la  gestión  presupuestal,  el  recaudo  de ingresos,  el  pago  de  las obligaciones  y  la  generación  de  información  económica,  financiera  y  contable, para el cumplimiento de los fines institucionales.</v>
          </cell>
          <cell r="F16" t="str">
            <v>Dimensión 2da -Direccionamiento Estratégico:
 Dimensión 3ra –Gestión con Valores para Resultados
Dimensión 4ta –Evaluación de Resultados
Dimensión 5ta –Información y Comunicación
Dimensión 6ta- Gestión del Conocimiento</v>
          </cell>
          <cell r="G16" t="str">
            <v>2.2. Política de gestión presupuestal y eficiencia del gasto público  Secretaria General . Dirección Financiera y Oficina Asesora de Planeación (1a. Línea de defensa)
4.1. Seguimiento y Evaluación del Desempeño Institucional  (Todas las dependencias) - Coordina la Oficina Asesora de Planeación</v>
          </cell>
          <cell r="H16" t="str">
            <v>N/A</v>
          </cell>
        </row>
        <row r="17">
          <cell r="C17" t="str">
            <v>GD
Gestión Documental</v>
          </cell>
          <cell r="D17" t="str">
            <v>Coordinador (a) Gestión Documental</v>
          </cell>
          <cell r="E17" t="str">
            <v>Proporcionar directrices y lineamientos generales que conlleven a la estandarización y normalización de cada uno de los procedimientos relacionados con la producción, recepción, trámite, organización, conservación y disposición final de los documentos de la Superintendencia, desde su origen hasta su destino final, así como realizar las notificaciones, comunicaciones y publicaciones de los actos administrativos expedidos por la Entidad, a través de la aplicación de la normatividad vigente, políticas, programas y planes documentales en los sistemas y aplicativos que disponga la entidad para facilitar su consulta, conservación y utilización en el tiempo, así como propender por el cumplimiento de los principios de publicidad, transparencia y celeridad.</v>
          </cell>
          <cell r="F17" t="str">
            <v>Dimensión 2da -Direccionamiento Estratégico:
 Dimensión 3ra –Gestión con Valores para Resultados
Dimensión 4ta –Evaluación de Resultados
Dimensión 5ta –Información y Comunicación
Dimensión 6ta- Gestión del Conocimiento</v>
          </cell>
          <cell r="G17" t="str">
            <v>4.1. Seguimiento y Evaluación del Desempeño Institucional  (Todas las dependencias) - Coordina la Oficina Asesora de Planeación
5.1. Política de Gestión Documental (política de Archivos y Gestión Documental) (Dirección Administrativa - Documental 2da. Línea de Defensa)</v>
          </cell>
          <cell r="H17" t="str">
            <v xml:space="preserve">1. Política de Gestión Documental - </v>
          </cell>
        </row>
        <row r="18">
          <cell r="C18" t="str">
            <v>EI
Evaluación Independiente</v>
          </cell>
          <cell r="D18" t="str">
            <v>Jefe de la Oficina de Control Interno</v>
          </cell>
          <cell r="E18" t="str">
            <v>Verificar el estado del Sistema de Control Interno  por medio de la realización de auditorías, evaluaciones o seguimientos con enfoque en riesgos, para aportar al cumplimiento de la misión, los objetivos estratégicos,  el desempeño de los procesos, la mejora continua y la toma de decisiones.</v>
          </cell>
          <cell r="F18" t="str">
            <v>Dimensión 4ta –Evaluación de Resultados
Dimensión 7a - Control Interno</v>
          </cell>
          <cell r="G18" t="str">
            <v>4.1. Seguimiento y Evaluación del Desempeño Institucional  (Todas las dependencias) - Coordina la Oficina Asesora de Planeación
7.1 Control Interno Línea Estratégica, Alta Dirección y Comité Institucional de Control Interno, los Líderes de Proceso y sus equipos (1era. Línea), Oficina Asesora de Planeación (2da.Línea de defensa) y quienes realizan la autoevaluación.</v>
          </cell>
          <cell r="H18" t="str">
            <v>N/A</v>
          </cell>
        </row>
        <row r="19">
          <cell r="C19" t="str">
            <v>CID
Control Interno Disciplinario</v>
          </cell>
          <cell r="D19" t="str">
            <v>Coordinador (a) de Control Interno Disciplinario</v>
          </cell>
          <cell r="E19" t="str">
            <v xml:space="preserve">Ejercer la función disciplinaria en la etapa de instrucción en la Superintendencia de Transporte a través de acciones preventivas y correctivas para contribuir al cumplimiento de deberes de los servidores públicos </v>
          </cell>
          <cell r="F19" t="str">
            <v>Dimensión 3ra: Gestión con valores para resultados
Dimensión 4ta –Evaluación de Resultados
Dimensión 5ta: Información y Comunicación: Política de Gestión de la Información Estadística</v>
          </cell>
          <cell r="G19" t="str">
            <v>4.1. Seguimiento y Evaluación del Desempeño Institucional  (Todas las dependencias) - Coordina la Oficina Asesora de Planeación</v>
          </cell>
          <cell r="H19"/>
        </row>
      </sheetData>
      <sheetData sheetId="3"/>
      <sheetData sheetId="4"/>
      <sheetData sheetId="5"/>
      <sheetData sheetId="6"/>
      <sheetData sheetId="7">
        <row r="2">
          <cell r="K2" t="str">
            <v>META ESTRATÉGICA</v>
          </cell>
          <cell r="L2" t="str">
            <v>%
PARTICIPACIÓN</v>
          </cell>
          <cell r="M2" t="str">
            <v>INDICADOR</v>
          </cell>
          <cell r="N2" t="str">
            <v>OBJETIVO ESTRATÉGICO</v>
          </cell>
          <cell r="O2" t="str">
            <v>LINEAS ESTRATEGICAS DEL PES - MINTRANSPORTE</v>
          </cell>
          <cell r="P2" t="str">
            <v>Transformador Plan nacional de desarrollo</v>
          </cell>
        </row>
        <row r="3">
          <cell r="K3" t="str">
            <v>OE-01-M01 Mejorar, integrar y apropiar los sistemas de información de la Superintendencia de Transporte</v>
          </cell>
          <cell r="L3">
            <v>0.4</v>
          </cell>
          <cell r="M3" t="str">
            <v>∑ (Avance porcentual asignado a las metas)*(Peso porcentual asignado al objetivo estratégico)</v>
          </cell>
          <cell r="N3" t="str">
            <v xml:space="preserve">OE-01 . Implementar nuevas tecnologías con el fin de fortalecer los procesos de vigilancia, Inspección y Control – VIC como motor de cambio, para promover la confianza y el vínculo Estado-Ciudadanía.   </v>
          </cell>
          <cell r="O3" t="str">
            <v>5. Instituciones fortalecidas, confiables e incluyentes</v>
          </cell>
          <cell r="P3" t="str">
            <v>Seguridad Humana</v>
          </cell>
        </row>
        <row r="4">
          <cell r="K4" t="str">
            <v>OE-01-M02 Transformar Digitalmente a la Supertransporte a través de la Política de Gobierno Digital</v>
          </cell>
          <cell r="L4">
            <v>1.4</v>
          </cell>
          <cell r="M4" t="str">
            <v>∑ (Avance porcentual asignado a las metas)*(Peso porcentual asignado al objetivo estratégico)</v>
          </cell>
          <cell r="N4" t="str">
            <v xml:space="preserve">OE-01 . Implementar nuevas tecnologías con el fin de fortalecer los procesos de vigilancia, Inspección y Control – VIC como motor de cambio, para promover la confianza y el vínculo Estado-Ciudadanía.   </v>
          </cell>
          <cell r="O4" t="str">
            <v>5. Instituciones fortalecidas, confiables e incluyentes</v>
          </cell>
          <cell r="P4" t="str">
            <v>Convergencia regional</v>
          </cell>
        </row>
        <row r="5">
          <cell r="K5" t="str">
            <v>OE-01-M03 Estructurar, analizar, procesar, monitorear,  definir y divulgar información estratégica de la Superintendencia de Transporte.</v>
          </cell>
          <cell r="L5">
            <v>2.4</v>
          </cell>
          <cell r="M5" t="str">
            <v>∑ (Avance porcentual asignado a las metas)*(Peso porcentual asignado al objetivo estratégico)</v>
          </cell>
          <cell r="N5" t="str">
            <v xml:space="preserve">OE-01 . Implementar nuevas tecnologías con el fin de fortalecer los procesos de vigilancia, Inspección y Control – VIC como motor de cambio, para promover la confianza y el vínculo Estado-Ciudadanía.   </v>
          </cell>
          <cell r="O5" t="str">
            <v>5. Instituciones fortalecidas, confiables e incluyentes</v>
          </cell>
          <cell r="P5" t="str">
            <v>Convergencia regional</v>
          </cell>
        </row>
        <row r="6">
          <cell r="K6" t="str">
            <v>OE-02-M01 Efectuar análisis y desarrollar metodologías e instrumentos para implementar las políticas del sector transporte.</v>
          </cell>
          <cell r="L6">
            <v>0.3</v>
          </cell>
          <cell r="M6" t="str">
            <v>∑ (Avance porcentual asignado a las metas)*(Peso porcentual asignado al objetivo estratégico)</v>
          </cell>
          <cell r="N6" t="str">
            <v>OE-02. Fortalecer la promoción y prevención para contribuir al fomento de la legalidad, la seguridad y la inclusión social, orientadas a la protección de los usuarios y la vida</v>
          </cell>
          <cell r="O6" t="str">
            <v>1. Infraestructura resiliente con vocación social</v>
          </cell>
          <cell r="P6" t="str">
            <v>Convergencia regional</v>
          </cell>
        </row>
        <row r="7">
          <cell r="K7" t="str">
            <v xml:space="preserve">OE-02-M02 Verificar la implementación y cumplimiento de Planes Estratégicos, para fortalecer  la seguridad vial de los sujetos obligados </v>
          </cell>
          <cell r="L7">
            <v>1.3</v>
          </cell>
          <cell r="M7" t="str">
            <v>∑ (Avance porcentual asignado a las metas)*(Peso porcentual asignado al objetivo estratégico)</v>
          </cell>
          <cell r="N7" t="str">
            <v>OE-02. Fortalecer la promoción y prevención para contribuir al fomento de la legalidad, la seguridad y la inclusión social, orientadas a la protección de los usuarios y la vida</v>
          </cell>
          <cell r="O7" t="str">
            <v>3. Movilidad segura, sostenible e inteligente</v>
          </cell>
          <cell r="P7" t="str">
            <v>Convergencia regional</v>
          </cell>
        </row>
        <row r="8">
          <cell r="K8" t="str">
            <v>OE-02-M03 Implementar la estrategia de seguimiento al cumplimiento de los componentes de accesibilidad e inclusión</v>
          </cell>
          <cell r="L8">
            <v>2.2999999999999998</v>
          </cell>
          <cell r="M8" t="str">
            <v>∑ (Avance porcentual asignado a las metas)*(Peso porcentual asignado al objetivo estratégico)</v>
          </cell>
          <cell r="N8" t="str">
            <v>OE-02. Fortalecer la promoción y prevención para contribuir al fomento de la legalidad, la seguridad y la inclusión social, orientadas a la protección de los usuarios y la vida</v>
          </cell>
          <cell r="O8" t="str">
            <v>3. Movilidad segura, sostenible e inteligente</v>
          </cell>
          <cell r="P8" t="str">
            <v>Convergencia regional</v>
          </cell>
        </row>
        <row r="9">
          <cell r="K9" t="str">
            <v>OE-03-M01 Fortalecer el Modelo Integrado de Planeación y Gestión MIPG - Implementar, operar, asegurar procesos , procedimientos</v>
          </cell>
          <cell r="L9">
            <v>0.3</v>
          </cell>
          <cell r="M9" t="str">
            <v>∑ (Avance porcentual asignado a las metas)*(Peso porcentual asignado al objetivo estratégico)</v>
          </cell>
          <cell r="N9" t="str">
            <v>OE-03. Mejorar la capacidad institucional aumentado la cobertura territorial para contribuir a la consolidación de la paz y la protección de los usuarios.</v>
          </cell>
          <cell r="O9" t="str">
            <v>5. Instituciones fortalecidas, confiables e incluyentes</v>
          </cell>
          <cell r="P9" t="str">
            <v>Convergencia regional</v>
          </cell>
        </row>
        <row r="10">
          <cell r="K10" t="str">
            <v>OE-03-M02 Gestionar un rediseño institucional en la Superintendencia de Transporte</v>
          </cell>
          <cell r="L10">
            <v>1.3</v>
          </cell>
          <cell r="M10" t="str">
            <v>∑ (Avance porcentual asignado a las metas)*(Peso porcentual asignado al objetivo estratégico)</v>
          </cell>
          <cell r="N10" t="str">
            <v>OE-03. Mejorar la capacidad institucional aumentado la cobertura territorial para contribuir a la consolidación de la paz y la protección de los usuarios.</v>
          </cell>
          <cell r="O10" t="str">
            <v>5. Instituciones fortalecidas, confiables e incluyentes</v>
          </cell>
          <cell r="P10" t="str">
            <v>Convergencia regional</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Marco teórico"/>
      <sheetName val="PROCESOS Y OBJETIVOS"/>
      <sheetName val="Plan Estrategico PEI "/>
      <sheetName val="PLANES ACCION"/>
      <sheetName val="lineas estrategicas Minis"/>
      <sheetName val="OTROS PLANES"/>
      <sheetName val="DEFINITIVA HOJA DE TRABAJO"/>
      <sheetName val="HOJA DE TRABAJO ARTICULACIÓ (2)"/>
      <sheetName val="Lista desplegable"/>
      <sheetName val="CREMAS"/>
      <sheetName val="Hoja de vida"/>
      <sheetName val="LISTA DESEOS"/>
      <sheetName val="Ejemplo"/>
    </sheetNames>
    <sheetDataSet>
      <sheetData sheetId="0"/>
      <sheetData sheetId="1"/>
      <sheetData sheetId="2">
        <row r="2">
          <cell r="C2" t="str">
            <v xml:space="preserve">Procesos Cadena de Valor </v>
          </cell>
          <cell r="D2" t="str">
            <v>Líder responsable de proceso</v>
          </cell>
          <cell r="E2" t="str">
            <v>OBJETIVO DEL PROCESO</v>
          </cell>
          <cell r="F2" t="str">
            <v>Dimensión MIPG Relacionada</v>
          </cell>
          <cell r="G2" t="str">
            <v>POLÍTICAS DEL MIPG</v>
          </cell>
          <cell r="H2" t="str">
            <v xml:space="preserve">POLÍTICAS INSTITUCIONALES  A CARGO </v>
          </cell>
        </row>
        <row r="3">
          <cell r="C3" t="str">
            <v>DE Direccionamiento Estratégico</v>
          </cell>
          <cell r="D3" t="str">
            <v>Jefe Oficina Asesora de Planeación</v>
          </cell>
          <cell r="E3" t="str">
            <v>Establecer los lineamientos estratégicos y de operación de la Entidad, mediante la identificación y definición concertada de metodologías y procedimientos, con el fin de cumplir los objetivos estratégicos institucionales y del Gobierno Nacional.</v>
          </cell>
          <cell r="F3" t="str">
            <v>Dimensión 2da -Direccionamiento Estratégico:
 Dimensión 3ra –Gestión con Valores para Resultados
Dimensión 4ta –Evaluación de Resultados
Dimensión 5ta –Información y Comunicación
Dimensión 6ta- Gestión del Conocimiento</v>
          </cell>
          <cell r="G3" t="str">
            <v>2.1. Política de Planeación Institucional (2da. Línea de defensa)
2.2. Política de gestión presupuestal y eficiencia del gasto público  Secretaria General . Dirección Financiera y Oficina Asesora de Planeación (1a. Línea de defensa)
2.3. Política de Integridad - Oficina Asesora de Planeación  (2da línea de defensa)
2.4.. Política de Compras y Contratación Pública: Secretaria General - Dirección Administrativa y Oficina Asesora de Planeación (1ra línea de defensa)
3.1. Política de fortalecimiento Organizacional y Simplificación de Procesos (Oficina Asesora de Planeación (2da Línea de Defensa)  .
3.7. Política de Racionalización de Trámites (Oficina de Tecnologías de la Información y Comunicaciones y Oficina Asesora de Planeación - 2da Línea de defensa)
4.1. Seguimiento y Evaluación del Desempeño Institucional  (Todas las dependencias) - Coordina la Oficina Asesora de Planeación.
5.2 Política de Transparencia, Acceso a la Información Pública y Lucha Contra la Corrupción. Oficina Asesora de Planeación (2da. Línea de defensa)
5.3 Política de Gestión de la Información Estadística  (Oficina Asesora de Planeación (2da. Línea de defensa)
7.1. Control Interno  Oficina Asesora de Planeación (2da.Línea de defensa) y quienes realizan la autoevaluación</v>
          </cell>
          <cell r="H3" t="str">
            <v>1. Política de Administración del Riesgo
2. Política Estadistica
3. Política Género- compartida con Secretaria General.
4. Política Estadística</v>
          </cell>
        </row>
        <row r="4">
          <cell r="C4" t="str">
            <v>GCI 
Gestión del Conocimiento y la Innovación</v>
          </cell>
          <cell r="D4" t="str">
            <v>Jefe Oficina Asesora de Planeación</v>
          </cell>
          <cell r="E4" t="str">
            <v xml:space="preserve">Identificar, generar, distribuir y retener el conocimiento organizacional, a través del uso y apropiación de acciones, mecanismos o instrumentos, 	para difundir y preservar el conocimiento, fortalecer los procesos de innovación y contribuir en la construcción de la cultura organizacional. </v>
          </cell>
          <cell r="F4" t="str">
            <v>Dimensión 2da -Direccionamiento Estratégico 
Dimensión 3ra –Gestión con Valores para Resultados
Dimensión 4ta –Evaluación de Resultados
Dimensión 5ta –Información y Comunicación
Dimensión 6ta- Gestión del Conocimiento
Dimension 7: Control Interno</v>
          </cell>
          <cell r="G4" t="str">
            <v>6.1 Política de Gestión del Conocimiento y la Innovación.
Oficina Asesora de Planeación en Coordinación con el Grupo de Talento Humano o quien haga sus veces y la Oficina de Tecnologías de la Información y las Comunicaciones
(2da. Línea de defensa)
7.1. Control Interno: Línea Estratégica, Alta Dirección y Comité Institucional de Control Interno, los Líderes de Proceso y sus equipos (1era. Línea), Oficina Asesora de Planeación (2da.Línea de defensa) y quienes realizan la autoevaluación.</v>
          </cell>
          <cell r="H4" t="str">
            <v xml:space="preserve">1. Política del Conocimiento y la Innovación
</v>
          </cell>
        </row>
        <row r="5">
          <cell r="C5" t="str">
            <v>GC
Gestión de Comunicaciones</v>
          </cell>
          <cell r="D5" t="str">
            <v>Secretaria General</v>
          </cell>
          <cell r="E5" t="str">
            <v>Divulgar a través de comunicados, campañas, eventos, en vivos, revistas, boletines, videos, entre otros, para dar a conocer la gestión  y lograr un posicionamiento en los medios de comunicación de la Entidad.</v>
          </cell>
          <cell r="F5" t="str">
            <v>Dimensión 4ta –Evaluación de Resultados
Dimension 7: Control Interno</v>
          </cell>
          <cell r="G5" t="str">
            <v>4.1. Seguimiento y Evaluación del Desempeño Institucional  (Todas las dependencias) - Coordina la Oficina Asesora de Planeación
7.1. Control Interno: Línea Estratégica, Alta Dirección y Comité Institucional de Control Interno, los Líderes de Proceso y sus equipos (1era. Línea), Oficina Asesora de Planeación (2da.Línea de defensa) y quienes realizan la autoevaluación.</v>
          </cell>
          <cell r="H5" t="str">
            <v>N/A</v>
          </cell>
        </row>
        <row r="6">
          <cell r="C6" t="str">
            <v>TIC
Gestión de las TICs</v>
          </cell>
          <cell r="D6" t="str">
            <v>Jefe de OTIC</v>
          </cell>
          <cell r="E6" t="str">
            <v>Liderar y fortalecer la estrategia y el gobierno de las tecnologías de la información por medio de la apropiación e implementación de la política de gobierno digital, y la gestión de  recursos tecnológicos que contribuya con la transformación digital, la toma de decisiones y el cumplimiento de los objetivos de la Entidad</v>
          </cell>
          <cell r="F6" t="str">
            <v>Dimensión 3ra –Gestión con Valores para el Resultado
Dimensión 4ta –Evaluación de Resultados
Dimensión 5ta –Información y Comunicación</v>
          </cell>
          <cell r="G6" t="str">
            <v>3.2. Política de Gobierno Digital (oficina de Tecnologías de la Información y Comunicaciones (2da. Línea de defensa)
3.3. Política de Seguridad Digital  (oficina de Tecnologías de la Información y Comunicaciones (2da. Línea de defensa)
3.7. Política de Racionalización de Trámites (Oficina de Tecnologías de la Información y Comunicaciones y Oficina Asesora de Planeación - 2da Línea de defensa)
4.1. Seguimiento y Evaluación del Desempeño Institucional  (Todas las dependencias) - Coordina la Oficina Asesora de Planeación</v>
          </cell>
          <cell r="H6" t="str">
            <v>1. Política de seguridad y privacidad de la Información 
2. Política Protección de Datos - compartida Administrativa y Jurídica
Creacion de sistemas
Interoperabildiad
Creación de tableros
Mapa de proyectos
Uso y apropiación
Innovación
Aprovisionamiento de infraestructura</v>
          </cell>
        </row>
        <row r="7">
          <cell r="C7" t="str">
            <v>VI
Vigilancia</v>
          </cell>
          <cell r="D7" t="str">
            <v>Directores de PYP
DCI - DPU-DP-DTTTA - REGIONALES</v>
          </cell>
          <cell r="E7" t="str">
            <v>Advertir, prevenir, orientar, asistir, promover y propender mediante, entre otras, la solicitud de información, la práctica de visitas, las mesas de trabajo, la realización de actuaciones de acompañamiento preventivo, la emisión de pronunciamientos, y el desarrollo de acciones con carácter general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 para generar confianza entre los sujetos pasivos del régimen de transporte.</v>
          </cell>
          <cell r="F7"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7" t="str">
            <v>4.1. Seguimiento y Evaluación del Desempeño Institucional  (Todas las dependencias) - Coordina la Oficina Asesora de Planeación</v>
          </cell>
          <cell r="H7" t="str">
            <v>Política de Relacionamiento con el Ciudadano - no es responsabilida, sin embargo da lineamiento al servicio
Política de Igualdad y Equidad de Género  - no es responsabilida, sin embargo da lineamiento al servicio
Política Participación Ciudadana  - no es responsabilida, sin embargo da lineamiento al servicio
Política de Accesibilidad  - no es responsabilida, sin embargo da lineamiento al servicio</v>
          </cell>
        </row>
        <row r="8">
          <cell r="C8" t="str">
            <v xml:space="preserve">IN
Inspección </v>
          </cell>
          <cell r="D8" t="str">
            <v xml:space="preserve">Directores de PYP
DCI - DPU-DP-DTTTA </v>
          </cell>
          <cell r="E8" t="str">
            <v>Monitorear y realizar seguimiento de situaciones de carácter particular relacionadas con la normatividad del sector transporte, mediante, entre otras, el recaudo, la solicitud, el análisis, el examen y la evaluación de la información asociada a los sujetos pasivos del régimen de transporte, evidenciada en sitio o remotamente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v>
          </cell>
          <cell r="F8"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8" t="str">
            <v>4.1. Seguimiento y Evaluación del Desempeño Institucional  (Todas las dependencias) - Coordina la Oficina Asesora de Planeación</v>
          </cell>
          <cell r="H8" t="str">
            <v>Política de Relacionamiento con el Ciudadano - no es responsabilida, sin embargo da lineamiento al servicio
Política de Igualdad y Equidad de Género  - no es responsabilida, sin embargo da lineamiento al servicio
Política Participación Ciudadana  - no es responsabilida, sin embargo da lineamiento al servicio
Política de Accesibilidad  - no es responsabilida, sin embargo da lineamiento al servicio</v>
          </cell>
        </row>
        <row r="9">
          <cell r="C9" t="str">
            <v xml:space="preserve">CO
Control </v>
          </cell>
          <cell r="D9" t="str">
            <v>4 Directores de Investigaciones
4 Delegados y Superintendente.
DCI - DPU - DP- DTTTA</v>
          </cell>
          <cell r="E9" t="str">
            <v>Imponer sanciones, expedir órdenes preventivas y correctivas, por medio de los procedimientos establecidos en la ley,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v>
          </cell>
          <cell r="F9"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9" t="str">
            <v>4.1. Seguimiento y Evaluación del Desempeño Institucional  (Todas las dependencias) - Coordina la Oficina Asesora de Planeación</v>
          </cell>
          <cell r="H9" t="str">
            <v>N/A</v>
          </cell>
        </row>
        <row r="10">
          <cell r="C10" t="str">
            <v>Vigilancia - Regionales</v>
          </cell>
          <cell r="D10" t="str">
            <v>Despacho</v>
          </cell>
          <cell r="E10" t="str">
            <v>Divulgar, promover y orientar el permanente cumplimiento de las norma del sector transporte a través de la verificación y análisis de la información suministrada o reportada por las empresas, así como la búsqueda activa de posibles situaciones que pongan en riesgo la prestación del servicio para asegurar la debida prestación del servicio en el territorio Nacional.</v>
          </cell>
          <cell r="F10"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10" t="str">
            <v>4.1. Seguimiento y Evaluación del Desempeño Institucional  (Todas las dependencias) - Coordina la Oficina Asesora de Planeación</v>
          </cell>
        </row>
        <row r="11">
          <cell r="C11" t="str">
            <v>GRC
Gestión del Relacionamiento con el Ciudadano</v>
          </cell>
          <cell r="D11" t="str">
            <v xml:space="preserve">Coordinador (a) de Gestión Relacinamiento con el ciudadano </v>
          </cell>
          <cell r="E11" t="str">
            <v>Propender por la debida implementación de las políticas de relación Estado-Ciudadano y contribuir con el cumplimiento de la cultura del servicio en todos los canales dispuestos para los grupos de valor a través de la orientación y atención clara y oportuna de las solicitudes realizadas por los ciudadanos y grupos de interés, así como la adecuada aplicación y ejecución de actividades de participación ciudadana con el fin de lograr la satisfacción de los grupos de valor e interés y promover el acceso a los trámites y servicios de la Entidad.</v>
          </cell>
          <cell r="F11" t="str">
            <v>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v>
          </cell>
          <cell r="G11" t="str">
            <v>3.6. Política de Servicio al Ciudadano (coordinación Grupo de Atención al Ciuddano o quien haga sus veces (2da. Línea de defensa)
3.8. Política de Participación Ciudadana en la Gestión Pública (Coordinador del Grupo de Atención al Ciudadano o quien haga sus veces 2da. Línea de defensa)</v>
          </cell>
          <cell r="H11" t="str">
            <v>POLITICA PARA EL RELACIONAMIENTO CON EL CIUDADANO</v>
          </cell>
        </row>
        <row r="12">
          <cell r="C12" t="str">
            <v>GA
Gestión Administrativa</v>
          </cell>
          <cell r="D12" t="str">
            <v>Directora Administrativa</v>
          </cell>
          <cell r="E12" t="str">
            <v>Administrar los bienes y servicios necesarios para el funcionamiento de la entidad mediante la implementación de estrategias y procedimientos, con el fin de satisfacer las necesidades y el efectivo funcionamiento de la Entidad, promoviendo buenas prácticas ambientales que conlleven al mejoramiento continuo del desempeño ambiental institucional.</v>
          </cell>
          <cell r="F12" t="str">
            <v>Dimensión 2: Direccionamiento Estratégico y Planeación.
Dimensión 3ra: Gestión con valores para resultados
Política de Servicio al Ciudadano; Política de Racionalización de trámites y Política de Participación Ciudadana en la Gestión Pública
Dimensión 4ta –Evaluación de Resultados
Dimensión 5ta: Información y Comunicación</v>
          </cell>
          <cell r="G12" t="str">
            <v>2.4.. Política de Compras y Contratación Pública: Secretaria General - Dirección Administrativa y Oficina Asesora de Planeación (1ra línea de defensa)
4.1. Seguimiento y Evaluación del Desempeño Institucional  (Todas las dependencias) - Coordina la Oficina Asesora de Planeación
5.1 Política de Gestión Documental (Política de Archivos y Gestión Documental) Dirección Administrativa (2da. Línea de defensa)</v>
          </cell>
          <cell r="H12" t="str">
            <v xml:space="preserve">1. Política de Seguridad Vial
 (compartida con Talento Humano)
2. Política Institucional de Gestión Ambiental - </v>
          </cell>
        </row>
        <row r="13">
          <cell r="C13" t="str">
            <v>GJ
Gestión Jurídica</v>
          </cell>
          <cell r="D13" t="str">
            <v>Jefe Oficina Asesora Jurídica</v>
          </cell>
          <cell r="E13" t="str">
            <v xml:space="preserve">Ejercer la defensa oportuna de los intereses de la Entidad, por medio de la representación judicial y extrajudicial, las actuaciones administrativas, buenas prácticas normativas y lineamientos jurídicos, con el fin de disminuir los riesgos e impactos jurídicos, absolver las consultas jurídicas realizadas por los grupos de valor en los temas de competencia de la Superintendencia de Transporte, lograr la recuperación de créditos a favor de la Entidad, que consten en títulos ejecutivos o haciéndose parte de los procesos de reorganización y liquidación de los supervisados, así como garantizar el acceso al Centro de Arbitraje, Conciliación y Amigable Composición del sector de infraestructura y transporte </v>
          </cell>
          <cell r="F13" t="str">
            <v>Dimensión 3ra: Gestión con valores para resultados
Dimensión 4ta –Evaluación de Resultados
Dimensión 5ta: Información y Comunicación: Política de Gestión de la Información Estadística</v>
          </cell>
          <cell r="G13" t="str">
            <v>3.4. Política de Defensa Jurídica (Oficina Asesora Jurídica 2da. Línea dedefensa)
3.5. Mejora Normativa (Oficina Asesora Jurídica (2da. Línea de defensa)
4.1. Seguimiento y Evaluación del Desempeño Institucional  (Todas las dependencias) - Coordina la Oficina Asesora de Planeación</v>
          </cell>
          <cell r="H13" t="str">
            <v xml:space="preserve">1. Política de Derechos de Autor </v>
          </cell>
        </row>
        <row r="14">
          <cell r="C14" t="str">
            <v>GTH
Gestión del Talento Humano</v>
          </cell>
          <cell r="D14" t="str">
            <v>Coordinador (a) de Talento Humano</v>
          </cell>
          <cell r="E14" t="str">
            <v>Gestionar el ciclo de los servidores públicos por medio de la ejecución de planes, programas y procedimientos, con el fin de fortalecer su desarrollo integral encaminado al cumplimiento de la misión de la Entidad.</v>
          </cell>
          <cell r="F14" t="str">
            <v xml:space="preserve">Dimensión 1a  Talento Humano 
Dimensión 4ta –Evaluación de Resultados
Dimensión 6: Gestión del Conocimiento y la Innovación </v>
          </cell>
          <cell r="G14" t="str">
            <v xml:space="preserve">1.1. Política de Gestión Estratégica del Talento Humano: Coodinación del Grupo de Talento Humano o quien haga sus veces (2da línea de defensa).
4.1. Seguimiento y Evaluación del Desempeño Institucional  (Todas las dependencias) - Coordina la Oficina Asesora de Planeación
6.1 Política de Gestión del Conocimiento y la Innovación.
Oficina Asesora de Planeación en Coordinación con el Grupo de Talento Humano o quien haga sus veces y la Oficina de Tecnologías de la Información y las Comunicaciones
(2da. Línea de defensa)
</v>
          </cell>
          <cell r="H14" t="str">
            <v xml:space="preserve">1. Política Institucional para la Prevención y Atención del Acoso Laboral y Acoso Sexual Laboral - Revisada por el Comité de Convivencia Laboral
2. Política Intitucional de Seguridad y Salud en el Trabajo - 
3. Política Institucional de Teletrabajo 
4. Política de desconexión laboral -  
5. Política seguridad Víal (compartida con TH) </v>
          </cell>
        </row>
        <row r="15">
          <cell r="C15" t="str">
            <v>GC
Gestión Contractual</v>
          </cell>
          <cell r="D15" t="str">
            <v>Coordinador (a) de Gestión Contratos</v>
          </cell>
          <cell r="E15" t="str">
            <v>Gestionar   la   adquisición   de   Bienes,   Productos,   Recursos   y Servicios  en  estricta  observancia  de  la  normatividad  vigente  a través  de  la aplicación  de  las  herramientas  dispuestas  por  el Gobierno   Nacional   de   forma   eficiente   y   oportuna   para   el cumplimiento del Plan Anual de Adquisiciones y así satisfacer las necesidades institucionales.</v>
          </cell>
          <cell r="F15" t="str">
            <v>Dimensión 2da -Direccionamiento Estratégico 
Dimensión 3ra –Gestión con Valores para el Resultado
Dimensión 4ta –Evaluación de Resultados
Dimensión 5ta –Información y Comunicación</v>
          </cell>
          <cell r="G15" t="str">
            <v>4.1. Seguimiento y Evaluación del Desempeño Institucional  (Todas las dependencias) - Coordina la Oficina Asesora de Planeación</v>
          </cell>
          <cell r="H15" t="str">
            <v>N/A</v>
          </cell>
        </row>
        <row r="16">
          <cell r="C16" t="str">
            <v>GF
Gestión Financiera</v>
          </cell>
          <cell r="D16" t="str">
            <v>Directora Financiera</v>
          </cell>
          <cell r="E16" t="str">
            <v>Administrar y garantizar el financiamiento de la Superintendencia de Transporte, mediante  la  gestión  presupuestal,  el  recaudo  de ingresos,  el  pago  de  las obligaciones  y  la  generación  de  información  económica,  financiera  y  contable, para el cumplimiento de los fines institucionales.</v>
          </cell>
          <cell r="F16" t="str">
            <v>Dimensión 2da -Direccionamiento Estratégico:
 Dimensión 3ra –Gestión con Valores para Resultados
Dimensión 4ta –Evaluación de Resultados
Dimensión 5ta –Información y Comunicación
Dimensión 6ta- Gestión del Conocimiento</v>
          </cell>
          <cell r="G16" t="str">
            <v>2.2. Política de gestión presupuestal y eficiencia del gasto público  Secretaria General . Dirección Financiera y Oficina Asesora de Planeación (1a. Línea de defensa)
4.1. Seguimiento y Evaluación del Desempeño Institucional  (Todas las dependencias) - Coordina la Oficina Asesora de Planeación</v>
          </cell>
          <cell r="H16" t="str">
            <v>N/A</v>
          </cell>
        </row>
        <row r="17">
          <cell r="C17" t="str">
            <v>GD
Gestión Documental</v>
          </cell>
          <cell r="D17" t="str">
            <v>Coordinador (a) Gestión Documental</v>
          </cell>
          <cell r="E17" t="str">
            <v>Proporcionar directrices y lineamientos generales que conlleven a la estandarización y normalización de cada uno de los procedimientos relacionados con la producción, recepción, trámite, organización, conservación y disposición final de los documentos de la Superintendencia, desde su origen hasta su destino final, así como realizar las notificaciones, comunicaciones y publicaciones de los actos administrativos expedidos por la Entidad, a través de la aplicación de la normatividad vigente, políticas, programas y planes documentales en los sistemas y aplicativos que disponga la entidad para facilitar su consulta, conservación y utilización en el tiempo, así como propender por el cumplimiento de los principios de publicidad, transparencia y celeridad.</v>
          </cell>
          <cell r="F17" t="str">
            <v>Dimensión 2da -Direccionamiento Estratégico:
 Dimensión 3ra –Gestión con Valores para Resultados
Dimensión 4ta –Evaluación de Resultados
Dimensión 5ta –Información y Comunicación
Dimensión 6ta- Gestión del Conocimiento</v>
          </cell>
          <cell r="G17" t="str">
            <v>4.1. Seguimiento y Evaluación del Desempeño Institucional  (Todas las dependencias) - Coordina la Oficina Asesora de Planeación
5.1. Política de Gestión Documental (política de Archivos y Gestión Documental) (Dirección Administrativa - Documental 2da. Línea de Defensa)</v>
          </cell>
          <cell r="H17" t="str">
            <v xml:space="preserve">1. Política de Gestión Documental - </v>
          </cell>
        </row>
        <row r="18">
          <cell r="C18" t="str">
            <v>EI
Evaluación Independiente</v>
          </cell>
          <cell r="D18" t="str">
            <v>Jefe de la Oficina de Control Interno</v>
          </cell>
          <cell r="E18" t="str">
            <v>Verificar el estado del Sistema de Control Interno  por medio de la realización de auditorías, evaluaciones o seguimientos con enfoque en riesgos, para aportar al cumplimiento de la misión, los objetivos estratégicos,  el desempeño de los procesos, la mejora continua y la toma de decisiones.</v>
          </cell>
          <cell r="F18" t="str">
            <v>Dimensión 4ta –Evaluación de Resultados
Dimensión 7a - Control Interno</v>
          </cell>
          <cell r="G18" t="str">
            <v>4.1. Seguimiento y Evaluación del Desempeño Institucional  (Todas las dependencias) - Coordina la Oficina Asesora de Planeación
7.1 Control Interno Línea Estratégica, Alta Dirección y Comité Institucional de Control Interno, los Líderes de Proceso y sus equipos (1era. Línea), Oficina Asesora de Planeación (2da.Línea de defensa) y quienes realizan la autoevaluación.</v>
          </cell>
          <cell r="H18" t="str">
            <v>N/A</v>
          </cell>
        </row>
        <row r="19">
          <cell r="C19" t="str">
            <v>CID
Control Interno Disciplinario</v>
          </cell>
          <cell r="D19" t="str">
            <v>Coordinador (a) de Control Interno Disciplinario</v>
          </cell>
          <cell r="E19" t="str">
            <v xml:space="preserve">Ejercer la función disciplinaria en la etapa de instrucción en la Superintendencia de Transporte a través de acciones preventivas y correctivas para contribuir al cumplimiento de deberes de los servidores públicos </v>
          </cell>
          <cell r="F19" t="str">
            <v>Dimensión 3ra: Gestión con valores para resultados
Dimensión 4ta –Evaluación de Resultados
Dimensión 5ta: Información y Comunicación: Política de Gestión de la Información Estadística</v>
          </cell>
          <cell r="G19" t="str">
            <v>4.1. Seguimiento y Evaluación del Desempeño Institucional  (Todas las dependencias) - Coordina la Oficina Asesora de Planeación</v>
          </cell>
        </row>
      </sheetData>
      <sheetData sheetId="3"/>
      <sheetData sheetId="4"/>
      <sheetData sheetId="5"/>
      <sheetData sheetId="6"/>
      <sheetData sheetId="7"/>
      <sheetData sheetId="8"/>
      <sheetData sheetId="9">
        <row r="2">
          <cell r="I2" t="str">
            <v>META ESTRATÉGICA</v>
          </cell>
        </row>
      </sheetData>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Errol Mitchel Marugg Nuñez" id="{5AB5852B-4071-4D13-B7C3-F20D5DFE1569}" userId="S::errolmarugg@supertransporte.gov.co::c5408b93-a3f3-45df-a269-3e097125858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W202" dT="2025-01-09T15:31:19.56" personId="{5AB5852B-4071-4D13-B7C3-F20D5DFE1569}" id="{4BF380F9-B1F8-4C91-84FC-1350C4F66475}">
    <text>Punto esencial en el furag</text>
  </threadedComment>
  <threadedComment ref="AJ207" dT="2025-01-22T14:37:50.11" personId="{5AB5852B-4071-4D13-B7C3-F20D5DFE1569}" id="{29A6F00F-A6EE-43AE-A12B-AF4C8D16FD34}">
    <text>Se entregara en el primer trimestre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23BEE-16AA-4786-A4E9-109502B52174}">
  <sheetPr codeName="Hoja1"/>
  <dimension ref="A1:AS441"/>
  <sheetViews>
    <sheetView tabSelected="1" view="pageBreakPreview" zoomScale="90" zoomScaleNormal="100" zoomScaleSheetLayoutView="90" workbookViewId="0">
      <selection activeCell="D4" sqref="D4:E4"/>
    </sheetView>
  </sheetViews>
  <sheetFormatPr baseColWidth="10" defaultColWidth="9.140625" defaultRowHeight="15" customHeight="1" x14ac:dyDescent="0.25"/>
  <cols>
    <col min="1" max="1" width="6.42578125" style="86" customWidth="1"/>
    <col min="2" max="2" width="14.42578125" style="67" customWidth="1"/>
    <col min="3" max="3" width="14.5703125" style="67" bestFit="1" customWidth="1"/>
    <col min="4" max="4" width="17.5703125" style="67" customWidth="1"/>
    <col min="5" max="5" width="24" style="67" customWidth="1"/>
    <col min="6" max="6" width="11.85546875" style="89" customWidth="1"/>
    <col min="7" max="7" width="13.140625" style="67" customWidth="1"/>
    <col min="8" max="8" width="39.85546875" style="67" customWidth="1"/>
    <col min="9" max="9" width="26.85546875" style="67" customWidth="1"/>
    <col min="10" max="11" width="23.7109375" style="67" customWidth="1"/>
    <col min="12" max="12" width="36.28515625" style="67" customWidth="1"/>
    <col min="13" max="13" width="23.85546875" style="67" customWidth="1"/>
    <col min="14" max="14" width="25.140625" style="67" customWidth="1"/>
    <col min="15" max="15" width="15.42578125" style="67" customWidth="1"/>
    <col min="16" max="16" width="15.85546875" style="67" customWidth="1"/>
    <col min="17" max="17" width="18.140625" style="67" customWidth="1"/>
    <col min="18" max="18" width="16.85546875" style="67" hidden="1" customWidth="1"/>
    <col min="19" max="20" width="12.42578125" style="67" hidden="1" customWidth="1"/>
    <col min="21" max="21" width="23" style="67" hidden="1" customWidth="1"/>
    <col min="22" max="22" width="6.42578125" style="74" customWidth="1"/>
    <col min="23" max="23" width="20.7109375" style="101" customWidth="1"/>
    <col min="24" max="24" width="24.140625" style="67" customWidth="1"/>
    <col min="25" max="25" width="17.42578125" style="67" customWidth="1"/>
    <col min="26" max="26" width="17" style="67" customWidth="1"/>
    <col min="27" max="27" width="10.85546875" style="67" bestFit="1" customWidth="1"/>
    <col min="28" max="28" width="28.140625" style="67" customWidth="1"/>
    <col min="29" max="29" width="18.42578125" style="67" customWidth="1"/>
    <col min="30" max="30" width="15.7109375" style="67" customWidth="1"/>
    <col min="31" max="32" width="10.42578125" style="67" hidden="1" customWidth="1"/>
    <col min="33" max="33" width="12.42578125" style="174" hidden="1" customWidth="1"/>
    <col min="34" max="35" width="10.42578125" style="67" hidden="1" customWidth="1"/>
    <col min="36" max="36" width="13.42578125" style="67" hidden="1" customWidth="1"/>
    <col min="37" max="37" width="7.42578125" style="67" hidden="1" customWidth="1"/>
    <col min="38" max="45" width="10.42578125" style="67" hidden="1" customWidth="1"/>
    <col min="46" max="47" width="0" style="67" hidden="1" customWidth="1"/>
    <col min="48" max="16384" width="9.140625" style="67"/>
  </cols>
  <sheetData>
    <row r="1" spans="1:44" ht="18.75" customHeight="1" x14ac:dyDescent="0.25">
      <c r="A1" s="980" t="s">
        <v>1283</v>
      </c>
      <c r="B1" s="981"/>
      <c r="C1" s="981"/>
      <c r="D1" s="981"/>
      <c r="E1" s="981"/>
      <c r="F1" s="981"/>
      <c r="G1" s="981"/>
      <c r="H1" s="981"/>
      <c r="I1" s="981"/>
      <c r="J1" s="981"/>
      <c r="K1" s="981"/>
      <c r="L1" s="981"/>
      <c r="M1" s="981"/>
      <c r="N1" s="981"/>
      <c r="O1" s="981"/>
      <c r="P1" s="981"/>
      <c r="Q1" s="981"/>
      <c r="R1" s="981"/>
      <c r="S1" s="981"/>
      <c r="T1" s="981"/>
      <c r="U1" s="981"/>
      <c r="V1" s="981"/>
      <c r="W1" s="981"/>
      <c r="X1" s="981"/>
      <c r="Y1" s="981"/>
      <c r="Z1" s="981"/>
      <c r="AA1" s="981"/>
      <c r="AB1" s="981"/>
      <c r="AC1" s="981"/>
      <c r="AD1" s="981"/>
    </row>
    <row r="2" spans="1:44" ht="15" customHeight="1" x14ac:dyDescent="0.25">
      <c r="A2" s="982" t="s">
        <v>1297</v>
      </c>
      <c r="B2" s="983"/>
      <c r="C2" s="983"/>
      <c r="D2" s="983"/>
      <c r="E2" s="983"/>
      <c r="F2" s="983"/>
      <c r="G2" s="983"/>
      <c r="H2" s="983"/>
      <c r="I2" s="983"/>
      <c r="J2" s="983"/>
      <c r="K2" s="983"/>
      <c r="L2" s="983"/>
      <c r="M2" s="983"/>
      <c r="N2" s="983"/>
      <c r="O2" s="983"/>
      <c r="P2" s="983"/>
      <c r="Q2" s="983"/>
      <c r="R2" s="983"/>
      <c r="S2" s="983"/>
      <c r="T2" s="983"/>
      <c r="U2" s="983"/>
      <c r="V2" s="983"/>
      <c r="W2" s="983"/>
      <c r="X2" s="983"/>
      <c r="Y2" s="983"/>
      <c r="Z2" s="983"/>
      <c r="AA2" s="983"/>
      <c r="AB2" s="983"/>
      <c r="AC2" s="983"/>
      <c r="AD2" s="983"/>
      <c r="AE2" s="983"/>
      <c r="AF2" s="983"/>
    </row>
    <row r="3" spans="1:44" ht="24.75" customHeight="1" x14ac:dyDescent="0.25">
      <c r="A3" s="982" t="s">
        <v>1284</v>
      </c>
      <c r="B3" s="983"/>
      <c r="C3" s="983"/>
      <c r="D3" s="983"/>
      <c r="E3" s="983"/>
      <c r="F3" s="983"/>
      <c r="G3" s="983"/>
      <c r="H3" s="983"/>
      <c r="I3" s="983"/>
      <c r="J3" s="983"/>
      <c r="K3" s="983"/>
      <c r="L3" s="983"/>
      <c r="M3" s="983"/>
      <c r="N3" s="983"/>
      <c r="O3" s="983"/>
      <c r="P3" s="983"/>
      <c r="Q3" s="983"/>
      <c r="R3" s="983"/>
      <c r="S3" s="983"/>
      <c r="T3" s="983"/>
      <c r="U3" s="983"/>
      <c r="V3" s="983"/>
      <c r="W3" s="983"/>
      <c r="X3" s="983"/>
      <c r="Y3" s="983"/>
      <c r="Z3" s="983"/>
      <c r="AA3" s="983"/>
      <c r="AB3" s="983"/>
      <c r="AC3" s="983"/>
      <c r="AD3" s="983"/>
    </row>
    <row r="4" spans="1:44" ht="40.5" customHeight="1" x14ac:dyDescent="0.25">
      <c r="A4" s="471"/>
      <c r="B4" s="471"/>
      <c r="D4" s="979" t="s">
        <v>1281</v>
      </c>
      <c r="E4" s="979"/>
      <c r="F4" s="478" t="s">
        <v>1285</v>
      </c>
      <c r="G4" s="479"/>
      <c r="H4" s="476" t="s">
        <v>1282</v>
      </c>
      <c r="I4" s="978">
        <v>2</v>
      </c>
      <c r="J4" s="978"/>
      <c r="K4"/>
      <c r="L4" s="473"/>
      <c r="W4" s="67"/>
    </row>
    <row r="5" spans="1:44" x14ac:dyDescent="0.25">
      <c r="A5" s="474"/>
      <c r="B5" s="475"/>
      <c r="C5" s="477"/>
      <c r="D5" s="477"/>
      <c r="E5" s="472"/>
      <c r="F5" s="476"/>
      <c r="G5" s="476"/>
      <c r="H5" s="476"/>
      <c r="I5" s="476"/>
      <c r="J5" s="476"/>
      <c r="K5" s="476"/>
      <c r="L5" s="476"/>
      <c r="W5" s="67"/>
    </row>
    <row r="6" spans="1:44" s="87" customFormat="1" ht="24" customHeight="1" x14ac:dyDescent="0.25">
      <c r="A6" s="605" t="s">
        <v>0</v>
      </c>
      <c r="B6" s="606"/>
      <c r="C6" s="606"/>
      <c r="D6" s="606"/>
      <c r="E6" s="606"/>
      <c r="F6" s="607"/>
      <c r="G6" s="879" t="s">
        <v>1185</v>
      </c>
      <c r="H6" s="879"/>
      <c r="I6" s="879"/>
      <c r="J6" s="879"/>
      <c r="K6" s="879"/>
      <c r="L6" s="879"/>
      <c r="M6" s="879"/>
      <c r="N6" s="878" t="s">
        <v>1</v>
      </c>
      <c r="O6" s="878"/>
      <c r="P6" s="878"/>
      <c r="Q6" s="878"/>
      <c r="R6" s="880" t="s">
        <v>2</v>
      </c>
      <c r="S6" s="880"/>
      <c r="T6" s="880"/>
      <c r="U6" s="880"/>
      <c r="V6" s="162"/>
      <c r="W6" s="881" t="s">
        <v>3</v>
      </c>
      <c r="X6" s="881"/>
      <c r="Y6" s="881"/>
      <c r="Z6" s="881"/>
      <c r="AA6" s="881"/>
      <c r="AB6" s="881"/>
      <c r="AC6" s="881"/>
      <c r="AD6" s="881"/>
      <c r="AE6" s="882" t="s">
        <v>4</v>
      </c>
      <c r="AF6" s="882"/>
      <c r="AG6" s="882"/>
      <c r="AH6" s="882"/>
      <c r="AI6" s="882"/>
      <c r="AJ6" s="883"/>
      <c r="AK6" s="877" t="s">
        <v>5</v>
      </c>
      <c r="AL6" s="877"/>
      <c r="AM6" s="877"/>
      <c r="AN6" s="877"/>
      <c r="AO6" s="877"/>
      <c r="AP6" s="877"/>
      <c r="AQ6" s="877"/>
      <c r="AR6" s="877"/>
    </row>
    <row r="7" spans="1:44" s="94" customFormat="1" ht="74.25" customHeight="1" x14ac:dyDescent="0.25">
      <c r="A7" s="90" t="s">
        <v>6</v>
      </c>
      <c r="B7" s="91" t="s">
        <v>7</v>
      </c>
      <c r="C7" s="91" t="s">
        <v>8</v>
      </c>
      <c r="D7" s="91" t="s">
        <v>9</v>
      </c>
      <c r="E7" s="91" t="s">
        <v>10</v>
      </c>
      <c r="F7" s="91" t="s">
        <v>11</v>
      </c>
      <c r="G7" s="1" t="s">
        <v>12</v>
      </c>
      <c r="H7" s="1" t="s">
        <v>13</v>
      </c>
      <c r="I7" s="1" t="s">
        <v>14</v>
      </c>
      <c r="J7" s="1" t="s">
        <v>15</v>
      </c>
      <c r="K7" s="1" t="s">
        <v>16</v>
      </c>
      <c r="L7" s="1" t="s">
        <v>17</v>
      </c>
      <c r="M7" s="1" t="s">
        <v>18</v>
      </c>
      <c r="N7" s="92" t="s">
        <v>19</v>
      </c>
      <c r="O7" s="92" t="s">
        <v>20</v>
      </c>
      <c r="P7" s="92" t="s">
        <v>21</v>
      </c>
      <c r="Q7" s="92" t="s">
        <v>22</v>
      </c>
      <c r="R7" s="93" t="s">
        <v>23</v>
      </c>
      <c r="S7" s="93" t="s">
        <v>24</v>
      </c>
      <c r="T7" s="93" t="s">
        <v>25</v>
      </c>
      <c r="U7" s="102" t="s">
        <v>26</v>
      </c>
      <c r="V7" s="152"/>
      <c r="W7" s="276" t="s">
        <v>27</v>
      </c>
      <c r="X7" s="277" t="s">
        <v>28</v>
      </c>
      <c r="Y7" s="278" t="s">
        <v>29</v>
      </c>
      <c r="Z7" s="278" t="s">
        <v>30</v>
      </c>
      <c r="AA7" s="278" t="s">
        <v>31</v>
      </c>
      <c r="AB7" s="278" t="s">
        <v>32</v>
      </c>
      <c r="AC7" s="278" t="s">
        <v>33</v>
      </c>
      <c r="AD7" s="278" t="s">
        <v>34</v>
      </c>
      <c r="AE7" s="279" t="s">
        <v>35</v>
      </c>
      <c r="AF7" s="279" t="s">
        <v>36</v>
      </c>
      <c r="AG7" s="279" t="s">
        <v>37</v>
      </c>
      <c r="AH7" s="279" t="s">
        <v>38</v>
      </c>
      <c r="AI7" s="279" t="s">
        <v>39</v>
      </c>
      <c r="AJ7" s="280" t="s">
        <v>40</v>
      </c>
      <c r="AK7" s="281" t="s">
        <v>41</v>
      </c>
      <c r="AL7" s="282" t="s">
        <v>42</v>
      </c>
      <c r="AM7" s="282" t="s">
        <v>43</v>
      </c>
      <c r="AN7" s="282" t="s">
        <v>44</v>
      </c>
      <c r="AO7" s="282" t="s">
        <v>45</v>
      </c>
      <c r="AP7" s="281" t="s">
        <v>46</v>
      </c>
      <c r="AQ7" s="281" t="s">
        <v>47</v>
      </c>
      <c r="AR7" s="281" t="s">
        <v>48</v>
      </c>
    </row>
    <row r="8" spans="1:44" ht="42.75" customHeight="1" x14ac:dyDescent="0.25">
      <c r="A8" s="611">
        <v>1</v>
      </c>
      <c r="B8" s="573" t="s">
        <v>49</v>
      </c>
      <c r="C8" s="573" t="s">
        <v>50</v>
      </c>
      <c r="D8" s="573" t="s">
        <v>51</v>
      </c>
      <c r="E8" s="563" t="s">
        <v>1111</v>
      </c>
      <c r="F8" s="609" t="s">
        <v>52</v>
      </c>
      <c r="G8" s="573" t="s">
        <v>53</v>
      </c>
      <c r="H8" s="573" t="s">
        <v>54</v>
      </c>
      <c r="I8" s="573" t="s">
        <v>115</v>
      </c>
      <c r="J8" s="635" t="s">
        <v>56</v>
      </c>
      <c r="K8" s="573" t="s">
        <v>57</v>
      </c>
      <c r="L8" s="870" t="s">
        <v>1186</v>
      </c>
      <c r="M8" s="573" t="s">
        <v>58</v>
      </c>
      <c r="N8" s="563" t="s">
        <v>95</v>
      </c>
      <c r="O8" s="573" t="s">
        <v>59</v>
      </c>
      <c r="P8" s="571">
        <v>45659</v>
      </c>
      <c r="Q8" s="571">
        <v>46006</v>
      </c>
      <c r="R8" s="573" t="s">
        <v>60</v>
      </c>
      <c r="S8" s="608" t="s">
        <v>61</v>
      </c>
      <c r="T8" s="573" t="s">
        <v>59</v>
      </c>
      <c r="U8" s="709" t="s">
        <v>59</v>
      </c>
      <c r="V8" s="153"/>
      <c r="W8" s="526" t="s">
        <v>62</v>
      </c>
      <c r="X8" s="837" t="s">
        <v>63</v>
      </c>
      <c r="Y8" s="563" t="s">
        <v>64</v>
      </c>
      <c r="Z8" s="563" t="s">
        <v>65</v>
      </c>
      <c r="AA8" s="563" t="s">
        <v>66</v>
      </c>
      <c r="AB8" s="563" t="s">
        <v>67</v>
      </c>
      <c r="AC8" s="563" t="s">
        <v>68</v>
      </c>
      <c r="AD8" s="524" t="s">
        <v>69</v>
      </c>
      <c r="AE8" s="885" t="s">
        <v>70</v>
      </c>
      <c r="AF8" s="886"/>
      <c r="AG8" s="887" t="s">
        <v>71</v>
      </c>
      <c r="AH8" s="888"/>
      <c r="AI8" s="889">
        <v>1</v>
      </c>
      <c r="AJ8" s="891" t="s">
        <v>61</v>
      </c>
      <c r="AK8" s="492" t="s">
        <v>72</v>
      </c>
      <c r="AL8" s="6">
        <f>IFERROR(IF((+AH8/AI8)&gt;100%,100%,(AH8/AI8)),"")</f>
        <v>0</v>
      </c>
      <c r="AM8" s="6"/>
      <c r="AN8" s="6"/>
      <c r="AO8" s="284"/>
      <c r="AP8" s="284"/>
      <c r="AQ8" s="284"/>
      <c r="AR8" s="7"/>
    </row>
    <row r="9" spans="1:44" ht="49.5" customHeight="1" x14ac:dyDescent="0.25">
      <c r="A9" s="612"/>
      <c r="B9" s="574"/>
      <c r="C9" s="574"/>
      <c r="D9" s="574"/>
      <c r="E9" s="564"/>
      <c r="F9" s="610"/>
      <c r="G9" s="574"/>
      <c r="H9" s="574"/>
      <c r="I9" s="574"/>
      <c r="J9" s="577"/>
      <c r="K9" s="574"/>
      <c r="L9" s="572"/>
      <c r="M9" s="572"/>
      <c r="N9" s="565"/>
      <c r="O9" s="572"/>
      <c r="P9" s="572"/>
      <c r="Q9" s="572"/>
      <c r="R9" s="572"/>
      <c r="S9" s="578"/>
      <c r="T9" s="572"/>
      <c r="U9" s="710"/>
      <c r="V9" s="153"/>
      <c r="W9" s="526"/>
      <c r="X9" s="838"/>
      <c r="Y9" s="564"/>
      <c r="Z9" s="564"/>
      <c r="AA9" s="564"/>
      <c r="AB9" s="564"/>
      <c r="AC9" s="564"/>
      <c r="AD9" s="524"/>
      <c r="AE9" s="885"/>
      <c r="AF9" s="886"/>
      <c r="AG9" s="506"/>
      <c r="AH9" s="526"/>
      <c r="AI9" s="890"/>
      <c r="AJ9" s="891"/>
      <c r="AK9" s="493"/>
      <c r="AL9" s="6" t="str">
        <f>IFERROR(IF((+AH9/AI9)&gt;100%,100%,(AH9/AI9)),"")</f>
        <v/>
      </c>
      <c r="AM9" s="6"/>
      <c r="AN9" s="6"/>
      <c r="AO9" s="284"/>
      <c r="AP9" s="284"/>
      <c r="AQ9" s="284"/>
      <c r="AR9" s="7"/>
    </row>
    <row r="10" spans="1:44" ht="87" customHeight="1" x14ac:dyDescent="0.25">
      <c r="A10" s="612"/>
      <c r="B10" s="574"/>
      <c r="C10" s="574"/>
      <c r="D10" s="574"/>
      <c r="E10" s="564"/>
      <c r="F10" s="610"/>
      <c r="G10" s="574"/>
      <c r="H10" s="574"/>
      <c r="I10" s="574"/>
      <c r="J10" s="577"/>
      <c r="K10" s="574"/>
      <c r="L10" s="427" t="s">
        <v>1187</v>
      </c>
      <c r="M10" s="108" t="s">
        <v>73</v>
      </c>
      <c r="N10" s="433" t="s">
        <v>78</v>
      </c>
      <c r="O10" s="108" t="s">
        <v>59</v>
      </c>
      <c r="P10" s="132">
        <v>45659</v>
      </c>
      <c r="Q10" s="132">
        <v>46006</v>
      </c>
      <c r="R10" s="108" t="s">
        <v>60</v>
      </c>
      <c r="S10" s="109" t="s">
        <v>61</v>
      </c>
      <c r="T10" s="108" t="s">
        <v>59</v>
      </c>
      <c r="U10" s="110" t="s">
        <v>59</v>
      </c>
      <c r="V10" s="154"/>
      <c r="W10" s="526"/>
      <c r="X10" s="838"/>
      <c r="Y10" s="564"/>
      <c r="Z10" s="564"/>
      <c r="AA10" s="564"/>
      <c r="AB10" s="564"/>
      <c r="AC10" s="564"/>
      <c r="AD10" s="524"/>
      <c r="AE10" s="885" t="s">
        <v>74</v>
      </c>
      <c r="AF10" s="526"/>
      <c r="AG10" s="887" t="s">
        <v>75</v>
      </c>
      <c r="AH10" s="888"/>
      <c r="AI10" s="889">
        <v>1</v>
      </c>
      <c r="AJ10" s="891" t="s">
        <v>61</v>
      </c>
      <c r="AK10" s="492" t="s">
        <v>76</v>
      </c>
      <c r="AL10" s="6">
        <f>IFERROR(IF((+AH10/AI10)&gt;100%,100%,(AH10/AI10)),"")</f>
        <v>0</v>
      </c>
      <c r="AM10" s="6"/>
      <c r="AN10" s="6"/>
      <c r="AO10" s="284"/>
      <c r="AP10" s="284"/>
      <c r="AQ10" s="284"/>
      <c r="AR10" s="7"/>
    </row>
    <row r="11" spans="1:44" ht="42.75" customHeight="1" x14ac:dyDescent="0.25">
      <c r="A11" s="612"/>
      <c r="B11" s="574"/>
      <c r="C11" s="574"/>
      <c r="D11" s="574"/>
      <c r="E11" s="564"/>
      <c r="F11" s="610"/>
      <c r="G11" s="574"/>
      <c r="H11" s="574"/>
      <c r="I11" s="574"/>
      <c r="J11" s="577"/>
      <c r="K11" s="574"/>
      <c r="L11" s="870" t="s">
        <v>1188</v>
      </c>
      <c r="M11" s="573" t="s">
        <v>77</v>
      </c>
      <c r="N11" s="573" t="s">
        <v>78</v>
      </c>
      <c r="O11" s="573" t="s">
        <v>59</v>
      </c>
      <c r="P11" s="571">
        <v>45659</v>
      </c>
      <c r="Q11" s="571">
        <v>46006</v>
      </c>
      <c r="R11" s="573" t="s">
        <v>60</v>
      </c>
      <c r="S11" s="608" t="s">
        <v>61</v>
      </c>
      <c r="T11" s="573" t="s">
        <v>59</v>
      </c>
      <c r="U11" s="709" t="s">
        <v>59</v>
      </c>
      <c r="V11" s="153"/>
      <c r="W11" s="526"/>
      <c r="X11" s="838"/>
      <c r="Y11" s="564"/>
      <c r="Z11" s="564"/>
      <c r="AA11" s="564"/>
      <c r="AB11" s="564"/>
      <c r="AC11" s="564"/>
      <c r="AD11" s="524"/>
      <c r="AE11" s="885"/>
      <c r="AF11" s="526"/>
      <c r="AG11" s="506"/>
      <c r="AH11" s="526"/>
      <c r="AI11" s="890"/>
      <c r="AJ11" s="891"/>
      <c r="AK11" s="627"/>
      <c r="AL11" s="6" t="str">
        <f>IFERROR(IF((+AH11/AI11)&gt;100%,100%,(AH11/AI11)),"")</f>
        <v/>
      </c>
      <c r="AM11" s="6"/>
      <c r="AN11" s="6"/>
      <c r="AO11" s="284"/>
      <c r="AP11" s="284"/>
      <c r="AQ11" s="284"/>
      <c r="AR11" s="7"/>
    </row>
    <row r="12" spans="1:44" ht="39" customHeight="1" x14ac:dyDescent="0.25">
      <c r="A12" s="612"/>
      <c r="B12" s="574"/>
      <c r="C12" s="574"/>
      <c r="D12" s="574"/>
      <c r="E12" s="564"/>
      <c r="F12" s="610"/>
      <c r="G12" s="574"/>
      <c r="H12" s="574"/>
      <c r="I12" s="574"/>
      <c r="J12" s="577"/>
      <c r="K12" s="574"/>
      <c r="L12" s="572"/>
      <c r="M12" s="572"/>
      <c r="N12" s="572"/>
      <c r="O12" s="572"/>
      <c r="P12" s="572"/>
      <c r="Q12" s="572"/>
      <c r="R12" s="572"/>
      <c r="S12" s="578"/>
      <c r="T12" s="572"/>
      <c r="U12" s="637"/>
      <c r="V12" s="153"/>
      <c r="W12" s="526"/>
      <c r="X12" s="839"/>
      <c r="Y12" s="884"/>
      <c r="Z12" s="564"/>
      <c r="AA12" s="884"/>
      <c r="AB12" s="564"/>
      <c r="AC12" s="565"/>
      <c r="AD12" s="524"/>
      <c r="AE12" s="885"/>
      <c r="AF12" s="526"/>
      <c r="AG12" s="506"/>
      <c r="AH12" s="526"/>
      <c r="AI12" s="890"/>
      <c r="AJ12" s="891"/>
      <c r="AK12" s="493"/>
      <c r="AL12" s="6" t="str">
        <f t="shared" ref="AL12:AL36" si="0">IFERROR(IF((+AH12/AI12)&gt;100%,100%,(AH12/AI12)),"")</f>
        <v/>
      </c>
      <c r="AM12" s="6"/>
      <c r="AN12" s="6"/>
      <c r="AO12" s="284"/>
      <c r="AP12" s="284"/>
      <c r="AQ12" s="284"/>
      <c r="AR12" s="7"/>
    </row>
    <row r="13" spans="1:44" ht="78" customHeight="1" x14ac:dyDescent="0.25">
      <c r="A13" s="874">
        <v>2</v>
      </c>
      <c r="B13" s="573" t="s">
        <v>49</v>
      </c>
      <c r="C13" s="573" t="s">
        <v>50</v>
      </c>
      <c r="D13" s="573" t="s">
        <v>51</v>
      </c>
      <c r="E13" s="563" t="s">
        <v>1189</v>
      </c>
      <c r="F13" s="609" t="s">
        <v>52</v>
      </c>
      <c r="G13" s="573" t="s">
        <v>53</v>
      </c>
      <c r="H13" s="573" t="s">
        <v>54</v>
      </c>
      <c r="I13" s="573" t="s">
        <v>55</v>
      </c>
      <c r="J13" s="677" t="s">
        <v>79</v>
      </c>
      <c r="K13" s="573" t="s">
        <v>80</v>
      </c>
      <c r="L13" s="870" t="s">
        <v>1190</v>
      </c>
      <c r="M13" s="573" t="s">
        <v>81</v>
      </c>
      <c r="N13" s="573" t="s">
        <v>82</v>
      </c>
      <c r="O13" s="573" t="s">
        <v>83</v>
      </c>
      <c r="P13" s="571">
        <v>45690</v>
      </c>
      <c r="Q13" s="571">
        <v>46006</v>
      </c>
      <c r="R13" s="573" t="s">
        <v>84</v>
      </c>
      <c r="S13" s="573" t="s">
        <v>85</v>
      </c>
      <c r="T13" s="709"/>
      <c r="U13" s="10" t="s">
        <v>86</v>
      </c>
      <c r="V13" s="155"/>
      <c r="W13" s="885" t="s">
        <v>87</v>
      </c>
      <c r="X13" s="892" t="s">
        <v>88</v>
      </c>
      <c r="Y13" s="526" t="s">
        <v>89</v>
      </c>
      <c r="Z13" s="854" t="s">
        <v>65</v>
      </c>
      <c r="AA13" s="526" t="s">
        <v>66</v>
      </c>
      <c r="AB13" s="526" t="s">
        <v>90</v>
      </c>
      <c r="AC13" s="857" t="s">
        <v>91</v>
      </c>
      <c r="AD13" s="896">
        <v>1</v>
      </c>
      <c r="AE13" s="898" t="s">
        <v>92</v>
      </c>
      <c r="AF13" s="900"/>
      <c r="AG13" s="641"/>
      <c r="AH13" s="896">
        <v>0.5</v>
      </c>
      <c r="AI13" s="903"/>
      <c r="AJ13" s="868"/>
      <c r="AK13" s="6"/>
      <c r="AL13" s="6" t="str">
        <f t="shared" si="0"/>
        <v/>
      </c>
      <c r="AM13" s="6"/>
      <c r="AN13" s="6"/>
      <c r="AO13" s="284"/>
      <c r="AP13" s="284"/>
      <c r="AQ13" s="284"/>
      <c r="AR13" s="7"/>
    </row>
    <row r="14" spans="1:44" ht="12.75" hidden="1" customHeight="1" x14ac:dyDescent="0.25">
      <c r="A14" s="875"/>
      <c r="B14" s="574"/>
      <c r="C14" s="574"/>
      <c r="D14" s="574"/>
      <c r="E14" s="564"/>
      <c r="F14" s="610"/>
      <c r="G14" s="574"/>
      <c r="H14" s="574"/>
      <c r="I14" s="574"/>
      <c r="J14" s="574"/>
      <c r="K14" s="574"/>
      <c r="L14" s="572"/>
      <c r="M14" s="572"/>
      <c r="N14" s="572"/>
      <c r="O14" s="572"/>
      <c r="P14" s="572"/>
      <c r="Q14" s="572"/>
      <c r="R14" s="574"/>
      <c r="S14" s="574"/>
      <c r="T14" s="637"/>
      <c r="U14" s="10"/>
      <c r="V14" s="155"/>
      <c r="W14" s="885"/>
      <c r="X14" s="893"/>
      <c r="Y14" s="526"/>
      <c r="Z14" s="855"/>
      <c r="AA14" s="526"/>
      <c r="AB14" s="526"/>
      <c r="AC14" s="858"/>
      <c r="AD14" s="868"/>
      <c r="AE14" s="899"/>
      <c r="AF14" s="899"/>
      <c r="AG14" s="901"/>
      <c r="AH14" s="902"/>
      <c r="AI14" s="904"/>
      <c r="AJ14" s="902"/>
      <c r="AK14" s="6"/>
      <c r="AL14" s="6"/>
      <c r="AM14" s="6"/>
      <c r="AN14" s="6"/>
      <c r="AO14" s="284"/>
      <c r="AP14" s="284"/>
      <c r="AQ14" s="284"/>
      <c r="AR14" s="7"/>
    </row>
    <row r="15" spans="1:44" ht="29.25" customHeight="1" x14ac:dyDescent="0.25">
      <c r="A15" s="875"/>
      <c r="B15" s="574"/>
      <c r="C15" s="574"/>
      <c r="D15" s="574"/>
      <c r="E15" s="564"/>
      <c r="F15" s="610"/>
      <c r="G15" s="574"/>
      <c r="H15" s="574"/>
      <c r="I15" s="574"/>
      <c r="J15" s="574"/>
      <c r="K15" s="574"/>
      <c r="L15" s="677" t="s">
        <v>93</v>
      </c>
      <c r="M15" s="573" t="s">
        <v>94</v>
      </c>
      <c r="N15" s="573" t="s">
        <v>95</v>
      </c>
      <c r="O15" s="573" t="s">
        <v>83</v>
      </c>
      <c r="P15" s="571">
        <v>45690</v>
      </c>
      <c r="Q15" s="571">
        <v>46006</v>
      </c>
      <c r="R15" s="574"/>
      <c r="S15" s="574"/>
      <c r="T15" s="637"/>
      <c r="U15" s="912" t="s">
        <v>86</v>
      </c>
      <c r="V15" s="156"/>
      <c r="W15" s="885"/>
      <c r="X15" s="893"/>
      <c r="Y15" s="526"/>
      <c r="Z15" s="855"/>
      <c r="AA15" s="526"/>
      <c r="AB15" s="526"/>
      <c r="AC15" s="858"/>
      <c r="AD15" s="868"/>
      <c r="AE15" s="900" t="s">
        <v>96</v>
      </c>
      <c r="AF15" s="563"/>
      <c r="AG15" s="641"/>
      <c r="AH15" s="906">
        <v>0.5</v>
      </c>
      <c r="AI15" s="909"/>
      <c r="AJ15" s="621"/>
      <c r="AK15" s="621"/>
      <c r="AL15" s="621" t="str">
        <f t="shared" ref="AL15" si="1">IFERROR(IF((+AH15/AI15)&gt;100%,100%,(AH15/AI15)),"")</f>
        <v/>
      </c>
      <c r="AM15" s="149"/>
      <c r="AN15" s="149"/>
      <c r="AO15" s="624"/>
      <c r="AP15" s="624"/>
      <c r="AQ15" s="285"/>
      <c r="AR15" s="7"/>
    </row>
    <row r="16" spans="1:44" ht="66.75" customHeight="1" x14ac:dyDescent="0.25">
      <c r="A16" s="875"/>
      <c r="B16" s="574"/>
      <c r="C16" s="574"/>
      <c r="D16" s="574"/>
      <c r="E16" s="564"/>
      <c r="F16" s="610"/>
      <c r="G16" s="574"/>
      <c r="H16" s="574"/>
      <c r="I16" s="574"/>
      <c r="J16" s="574"/>
      <c r="K16" s="574"/>
      <c r="L16" s="572"/>
      <c r="M16" s="572"/>
      <c r="N16" s="572"/>
      <c r="O16" s="572"/>
      <c r="P16" s="572"/>
      <c r="Q16" s="572"/>
      <c r="R16" s="572"/>
      <c r="S16" s="572"/>
      <c r="T16" s="710"/>
      <c r="U16" s="912"/>
      <c r="V16" s="156"/>
      <c r="W16" s="885"/>
      <c r="X16" s="893"/>
      <c r="Y16" s="526"/>
      <c r="Z16" s="855"/>
      <c r="AA16" s="526"/>
      <c r="AB16" s="526"/>
      <c r="AC16" s="858"/>
      <c r="AD16" s="868"/>
      <c r="AE16" s="898"/>
      <c r="AF16" s="564"/>
      <c r="AG16" s="905"/>
      <c r="AH16" s="907"/>
      <c r="AI16" s="910"/>
      <c r="AJ16" s="622"/>
      <c r="AK16" s="622"/>
      <c r="AL16" s="622"/>
      <c r="AM16" s="150"/>
      <c r="AN16" s="150"/>
      <c r="AO16" s="625"/>
      <c r="AP16" s="625"/>
      <c r="AQ16" s="286"/>
      <c r="AR16" s="7"/>
    </row>
    <row r="17" spans="1:44" ht="76.5" customHeight="1" x14ac:dyDescent="0.25">
      <c r="A17" s="875"/>
      <c r="B17" s="574"/>
      <c r="C17" s="574"/>
      <c r="D17" s="574"/>
      <c r="E17" s="564"/>
      <c r="F17" s="610"/>
      <c r="G17" s="574"/>
      <c r="H17" s="574"/>
      <c r="I17" s="574"/>
      <c r="J17" s="574"/>
      <c r="K17" s="574"/>
      <c r="L17" s="573" t="s">
        <v>1298</v>
      </c>
      <c r="M17" s="573" t="s">
        <v>97</v>
      </c>
      <c r="N17" s="573" t="s">
        <v>78</v>
      </c>
      <c r="O17" s="573" t="s">
        <v>83</v>
      </c>
      <c r="P17" s="571">
        <v>45690</v>
      </c>
      <c r="Q17" s="571">
        <v>46006</v>
      </c>
      <c r="R17" s="573" t="s">
        <v>98</v>
      </c>
      <c r="S17" s="573" t="s">
        <v>60</v>
      </c>
      <c r="T17" s="573" t="s">
        <v>59</v>
      </c>
      <c r="U17" s="125" t="s">
        <v>86</v>
      </c>
      <c r="V17" s="153"/>
      <c r="W17" s="526"/>
      <c r="X17" s="893"/>
      <c r="Y17" s="526"/>
      <c r="Z17" s="855"/>
      <c r="AA17" s="526"/>
      <c r="AB17" s="526"/>
      <c r="AC17" s="858"/>
      <c r="AD17" s="868"/>
      <c r="AE17" s="898"/>
      <c r="AF17" s="564"/>
      <c r="AG17" s="905"/>
      <c r="AH17" s="907"/>
      <c r="AI17" s="911"/>
      <c r="AJ17" s="623"/>
      <c r="AK17" s="623"/>
      <c r="AL17" s="623"/>
      <c r="AM17" s="151"/>
      <c r="AN17" s="151"/>
      <c r="AO17" s="626"/>
      <c r="AP17" s="626"/>
      <c r="AQ17" s="287"/>
      <c r="AR17" s="7"/>
    </row>
    <row r="18" spans="1:44" ht="37.5" hidden="1" customHeight="1" x14ac:dyDescent="0.25">
      <c r="A18" s="875"/>
      <c r="B18" s="574"/>
      <c r="C18" s="574"/>
      <c r="D18" s="574"/>
      <c r="E18" s="564"/>
      <c r="F18" s="610"/>
      <c r="G18" s="574"/>
      <c r="H18" s="574"/>
      <c r="I18" s="574"/>
      <c r="J18" s="574"/>
      <c r="K18" s="574"/>
      <c r="L18" s="572"/>
      <c r="M18" s="572"/>
      <c r="N18" s="572"/>
      <c r="O18" s="572"/>
      <c r="P18" s="572"/>
      <c r="Q18" s="572"/>
      <c r="R18" s="572"/>
      <c r="S18" s="572"/>
      <c r="T18" s="572"/>
      <c r="U18" s="96" t="s">
        <v>86</v>
      </c>
      <c r="V18" s="153"/>
      <c r="W18" s="526"/>
      <c r="X18" s="894"/>
      <c r="Y18" s="526"/>
      <c r="Z18" s="856"/>
      <c r="AA18" s="526"/>
      <c r="AB18" s="854"/>
      <c r="AC18" s="895"/>
      <c r="AD18" s="897"/>
      <c r="AE18" s="898"/>
      <c r="AF18" s="565"/>
      <c r="AG18" s="901"/>
      <c r="AH18" s="908"/>
      <c r="AI18" s="53"/>
      <c r="AJ18" s="14"/>
      <c r="AK18" s="6"/>
      <c r="AL18" s="6" t="str">
        <f t="shared" si="0"/>
        <v/>
      </c>
      <c r="AM18" s="6"/>
      <c r="AN18" s="6"/>
      <c r="AO18" s="284"/>
      <c r="AP18" s="68"/>
      <c r="AQ18" s="68"/>
      <c r="AR18" s="7"/>
    </row>
    <row r="19" spans="1:44" ht="63" customHeight="1" x14ac:dyDescent="0.25">
      <c r="A19" s="874">
        <v>3</v>
      </c>
      <c r="B19" s="573" t="s">
        <v>49</v>
      </c>
      <c r="C19" s="573" t="s">
        <v>99</v>
      </c>
      <c r="D19" s="573" t="s">
        <v>51</v>
      </c>
      <c r="E19" s="573" t="s">
        <v>100</v>
      </c>
      <c r="F19" s="609" t="s">
        <v>52</v>
      </c>
      <c r="G19" s="573" t="s">
        <v>53</v>
      </c>
      <c r="H19" s="573" t="s">
        <v>54</v>
      </c>
      <c r="I19" s="573" t="s">
        <v>55</v>
      </c>
      <c r="J19" s="677" t="s">
        <v>101</v>
      </c>
      <c r="K19" s="573" t="s">
        <v>102</v>
      </c>
      <c r="L19" s="2" t="s">
        <v>1299</v>
      </c>
      <c r="M19" s="2" t="s">
        <v>103</v>
      </c>
      <c r="N19" s="2" t="s">
        <v>78</v>
      </c>
      <c r="O19" s="2" t="s">
        <v>59</v>
      </c>
      <c r="P19" s="15">
        <v>45659</v>
      </c>
      <c r="Q19" s="15">
        <v>46006</v>
      </c>
      <c r="R19" s="2" t="s">
        <v>98</v>
      </c>
      <c r="S19" s="2" t="s">
        <v>85</v>
      </c>
      <c r="T19" s="2"/>
      <c r="U19" s="96" t="s">
        <v>86</v>
      </c>
      <c r="V19" s="153"/>
      <c r="W19" s="526" t="s">
        <v>104</v>
      </c>
      <c r="X19" s="837" t="s">
        <v>1112</v>
      </c>
      <c r="Y19" s="872" t="s">
        <v>89</v>
      </c>
      <c r="Z19" s="872" t="s">
        <v>65</v>
      </c>
      <c r="AA19" s="872" t="s">
        <v>66</v>
      </c>
      <c r="AB19" s="563" t="s">
        <v>105</v>
      </c>
      <c r="AC19" s="913" t="s">
        <v>106</v>
      </c>
      <c r="AD19" s="888">
        <v>1</v>
      </c>
      <c r="AE19" s="916" t="s">
        <v>107</v>
      </c>
      <c r="AF19" s="916"/>
      <c r="AG19" s="917">
        <v>1</v>
      </c>
      <c r="AH19" s="919"/>
      <c r="AI19" s="919">
        <v>0.5</v>
      </c>
      <c r="AJ19" s="919"/>
      <c r="AK19" s="6"/>
      <c r="AL19" s="6">
        <f t="shared" si="0"/>
        <v>0</v>
      </c>
      <c r="AM19" s="6"/>
      <c r="AN19" s="6"/>
      <c r="AO19" s="284"/>
      <c r="AP19" s="284"/>
      <c r="AQ19" s="284"/>
      <c r="AR19" s="7"/>
    </row>
    <row r="20" spans="1:44" ht="38.25" x14ac:dyDescent="0.25">
      <c r="A20" s="875"/>
      <c r="B20" s="574"/>
      <c r="C20" s="574"/>
      <c r="D20" s="574"/>
      <c r="E20" s="574"/>
      <c r="F20" s="610"/>
      <c r="G20" s="574"/>
      <c r="H20" s="574"/>
      <c r="I20" s="574"/>
      <c r="J20" s="574"/>
      <c r="K20" s="574"/>
      <c r="L20" s="573" t="s">
        <v>1300</v>
      </c>
      <c r="M20" s="573" t="s">
        <v>103</v>
      </c>
      <c r="N20" s="573" t="s">
        <v>78</v>
      </c>
      <c r="O20" s="573" t="s">
        <v>59</v>
      </c>
      <c r="P20" s="5">
        <v>45659</v>
      </c>
      <c r="Q20" s="571">
        <v>46006</v>
      </c>
      <c r="R20" s="573" t="s">
        <v>84</v>
      </c>
      <c r="S20" s="573" t="s">
        <v>85</v>
      </c>
      <c r="T20" s="573"/>
      <c r="U20" s="96" t="s">
        <v>86</v>
      </c>
      <c r="V20" s="153"/>
      <c r="W20" s="526"/>
      <c r="X20" s="838"/>
      <c r="Y20" s="564" t="s">
        <v>89</v>
      </c>
      <c r="Z20" s="564" t="s">
        <v>65</v>
      </c>
      <c r="AA20" s="564"/>
      <c r="AB20" s="564"/>
      <c r="AC20" s="914"/>
      <c r="AD20" s="526"/>
      <c r="AE20" s="916"/>
      <c r="AF20" s="916"/>
      <c r="AG20" s="918"/>
      <c r="AH20" s="916"/>
      <c r="AI20" s="916"/>
      <c r="AJ20" s="916"/>
      <c r="AK20" s="6"/>
      <c r="AL20" s="6" t="str">
        <f t="shared" si="0"/>
        <v/>
      </c>
      <c r="AM20" s="6"/>
      <c r="AN20" s="6"/>
      <c r="AO20" s="284"/>
      <c r="AP20" s="284"/>
      <c r="AQ20" s="284"/>
      <c r="AR20" s="7"/>
    </row>
    <row r="21" spans="1:44" ht="36.75" customHeight="1" x14ac:dyDescent="0.25">
      <c r="A21" s="875"/>
      <c r="B21" s="574"/>
      <c r="C21" s="574"/>
      <c r="D21" s="574"/>
      <c r="E21" s="574"/>
      <c r="F21" s="610"/>
      <c r="G21" s="574"/>
      <c r="H21" s="574"/>
      <c r="I21" s="574"/>
      <c r="J21" s="574"/>
      <c r="K21" s="574"/>
      <c r="L21" s="572"/>
      <c r="M21" s="572"/>
      <c r="N21" s="572"/>
      <c r="O21" s="572"/>
      <c r="P21" s="16"/>
      <c r="Q21" s="703"/>
      <c r="R21" s="572"/>
      <c r="S21" s="572"/>
      <c r="T21" s="572"/>
      <c r="U21" s="96" t="s">
        <v>86</v>
      </c>
      <c r="V21" s="153"/>
      <c r="W21" s="526"/>
      <c r="X21" s="838"/>
      <c r="Y21" s="564"/>
      <c r="Z21" s="564"/>
      <c r="AA21" s="564"/>
      <c r="AB21" s="564"/>
      <c r="AC21" s="914"/>
      <c r="AD21" s="526"/>
      <c r="AE21" s="916" t="s">
        <v>108</v>
      </c>
      <c r="AF21" s="916"/>
      <c r="AG21" s="917">
        <v>1</v>
      </c>
      <c r="AH21" s="922"/>
      <c r="AI21" s="17">
        <v>0.5</v>
      </c>
      <c r="AJ21" s="17"/>
      <c r="AK21" s="6"/>
      <c r="AL21" s="6">
        <f t="shared" si="0"/>
        <v>0</v>
      </c>
      <c r="AM21" s="6"/>
      <c r="AN21" s="6"/>
      <c r="AO21" s="284"/>
      <c r="AP21" s="284"/>
      <c r="AQ21" s="284"/>
      <c r="AR21" s="7"/>
    </row>
    <row r="22" spans="1:44" ht="48" customHeight="1" x14ac:dyDescent="0.25">
      <c r="A22" s="875"/>
      <c r="B22" s="574"/>
      <c r="C22" s="574"/>
      <c r="D22" s="574"/>
      <c r="E22" s="574"/>
      <c r="F22" s="610"/>
      <c r="G22" s="574"/>
      <c r="H22" s="574"/>
      <c r="I22" s="574"/>
      <c r="J22" s="574"/>
      <c r="K22" s="574"/>
      <c r="L22" s="563" t="s">
        <v>1191</v>
      </c>
      <c r="M22" s="573" t="s">
        <v>109</v>
      </c>
      <c r="N22" s="573" t="s">
        <v>110</v>
      </c>
      <c r="O22" s="573" t="s">
        <v>111</v>
      </c>
      <c r="P22" s="571">
        <v>45659</v>
      </c>
      <c r="Q22" s="571">
        <v>45659</v>
      </c>
      <c r="R22" s="573" t="s">
        <v>84</v>
      </c>
      <c r="S22" s="573" t="s">
        <v>85</v>
      </c>
      <c r="T22" s="573"/>
      <c r="U22" s="96" t="s">
        <v>86</v>
      </c>
      <c r="V22" s="153"/>
      <c r="W22" s="526"/>
      <c r="X22" s="838"/>
      <c r="Y22" s="564" t="s">
        <v>64</v>
      </c>
      <c r="Z22" s="564" t="s">
        <v>65</v>
      </c>
      <c r="AA22" s="564"/>
      <c r="AB22" s="564"/>
      <c r="AC22" s="914"/>
      <c r="AD22" s="526"/>
      <c r="AE22" s="916"/>
      <c r="AF22" s="916"/>
      <c r="AG22" s="918"/>
      <c r="AH22" s="923"/>
      <c r="AI22" s="18"/>
      <c r="AJ22" s="18"/>
      <c r="AK22" s="6"/>
      <c r="AL22" s="6"/>
      <c r="AM22" s="6"/>
      <c r="AN22" s="6"/>
      <c r="AO22" s="284"/>
      <c r="AP22" s="284"/>
      <c r="AQ22" s="284"/>
      <c r="AR22" s="7"/>
    </row>
    <row r="23" spans="1:44" ht="18.75" customHeight="1" x14ac:dyDescent="0.25">
      <c r="A23" s="876"/>
      <c r="B23" s="575"/>
      <c r="C23" s="575"/>
      <c r="D23" s="575"/>
      <c r="E23" s="575"/>
      <c r="F23" s="846"/>
      <c r="G23" s="575"/>
      <c r="H23" s="575"/>
      <c r="I23" s="575"/>
      <c r="J23" s="572"/>
      <c r="K23" s="575"/>
      <c r="L23" s="884"/>
      <c r="M23" s="575"/>
      <c r="N23" s="575"/>
      <c r="O23" s="575"/>
      <c r="P23" s="703"/>
      <c r="Q23" s="703"/>
      <c r="R23" s="575"/>
      <c r="S23" s="572"/>
      <c r="T23" s="575"/>
      <c r="U23" s="96" t="s">
        <v>86</v>
      </c>
      <c r="V23" s="153"/>
      <c r="W23" s="526"/>
      <c r="X23" s="871"/>
      <c r="Y23" s="567"/>
      <c r="Z23" s="567"/>
      <c r="AA23" s="567"/>
      <c r="AB23" s="567"/>
      <c r="AC23" s="915"/>
      <c r="AD23" s="526"/>
      <c r="AE23" s="916"/>
      <c r="AF23" s="916"/>
      <c r="AG23" s="918"/>
      <c r="AH23" s="924"/>
      <c r="AI23" s="20"/>
      <c r="AJ23" s="20"/>
      <c r="AK23" s="6"/>
      <c r="AL23" s="6" t="str">
        <f t="shared" si="0"/>
        <v/>
      </c>
      <c r="AM23" s="6"/>
      <c r="AN23" s="6"/>
      <c r="AO23" s="284"/>
      <c r="AP23" s="284"/>
      <c r="AQ23" s="284"/>
      <c r="AR23" s="7"/>
    </row>
    <row r="24" spans="1:44" ht="66.75" customHeight="1" x14ac:dyDescent="0.25">
      <c r="A24" s="611">
        <v>1</v>
      </c>
      <c r="B24" s="573" t="s">
        <v>49</v>
      </c>
      <c r="C24" s="573" t="s">
        <v>50</v>
      </c>
      <c r="D24" s="573" t="s">
        <v>51</v>
      </c>
      <c r="E24" s="563" t="s">
        <v>1162</v>
      </c>
      <c r="F24" s="609" t="s">
        <v>112</v>
      </c>
      <c r="G24" s="573" t="s">
        <v>113</v>
      </c>
      <c r="H24" s="573" t="s">
        <v>114</v>
      </c>
      <c r="I24" s="573" t="s">
        <v>115</v>
      </c>
      <c r="J24" s="608" t="s">
        <v>116</v>
      </c>
      <c r="K24" s="709" t="s">
        <v>117</v>
      </c>
      <c r="L24" s="926" t="s">
        <v>1301</v>
      </c>
      <c r="M24" s="873" t="s">
        <v>118</v>
      </c>
      <c r="N24" s="833" t="s">
        <v>119</v>
      </c>
      <c r="O24" s="833" t="s">
        <v>59</v>
      </c>
      <c r="P24" s="571">
        <v>45659</v>
      </c>
      <c r="Q24" s="571">
        <v>46022</v>
      </c>
      <c r="R24" s="873" t="s">
        <v>60</v>
      </c>
      <c r="S24" s="860" t="s">
        <v>61</v>
      </c>
      <c r="T24" s="860" t="s">
        <v>59</v>
      </c>
      <c r="U24" s="96" t="s">
        <v>61</v>
      </c>
      <c r="V24" s="153"/>
      <c r="W24" s="526" t="s">
        <v>120</v>
      </c>
      <c r="X24" s="869" t="s">
        <v>121</v>
      </c>
      <c r="Y24" s="629" t="s">
        <v>64</v>
      </c>
      <c r="Z24" s="629" t="s">
        <v>122</v>
      </c>
      <c r="AA24" s="629" t="s">
        <v>66</v>
      </c>
      <c r="AB24" s="629" t="s">
        <v>123</v>
      </c>
      <c r="AC24" s="629" t="s">
        <v>124</v>
      </c>
      <c r="AD24" s="867">
        <v>1</v>
      </c>
      <c r="AE24" s="288" t="s">
        <v>125</v>
      </c>
      <c r="AF24" s="22"/>
      <c r="AG24" s="176"/>
      <c r="AH24" s="170"/>
      <c r="AI24" s="6">
        <v>1</v>
      </c>
      <c r="AJ24" s="6" t="s">
        <v>61</v>
      </c>
      <c r="AK24" s="6" t="s">
        <v>126</v>
      </c>
      <c r="AL24" s="6">
        <f t="shared" si="0"/>
        <v>0</v>
      </c>
      <c r="AM24" s="6"/>
      <c r="AN24" s="6"/>
      <c r="AO24" s="284"/>
      <c r="AP24" s="284"/>
      <c r="AQ24" s="284"/>
      <c r="AR24" s="7"/>
    </row>
    <row r="25" spans="1:44" ht="69.75" customHeight="1" x14ac:dyDescent="0.25">
      <c r="A25" s="612"/>
      <c r="B25" s="574"/>
      <c r="C25" s="574"/>
      <c r="D25" s="574"/>
      <c r="E25" s="564"/>
      <c r="F25" s="610"/>
      <c r="G25" s="574"/>
      <c r="H25" s="574"/>
      <c r="I25" s="574"/>
      <c r="J25" s="577"/>
      <c r="K25" s="637"/>
      <c r="L25" s="927"/>
      <c r="M25" s="798"/>
      <c r="N25" s="574"/>
      <c r="O25" s="574"/>
      <c r="P25" s="628"/>
      <c r="Q25" s="628"/>
      <c r="R25" s="798"/>
      <c r="S25" s="577"/>
      <c r="T25" s="577"/>
      <c r="U25" s="96"/>
      <c r="V25" s="153"/>
      <c r="W25" s="526"/>
      <c r="X25" s="838"/>
      <c r="Y25" s="564"/>
      <c r="Z25" s="564"/>
      <c r="AA25" s="564"/>
      <c r="AB25" s="564"/>
      <c r="AC25" s="564"/>
      <c r="AD25" s="868"/>
      <c r="AE25" s="169" t="s">
        <v>127</v>
      </c>
      <c r="AF25" s="22"/>
      <c r="AG25" s="176"/>
      <c r="AH25" s="170"/>
      <c r="AI25" s="6">
        <v>1</v>
      </c>
      <c r="AJ25" s="6" t="s">
        <v>61</v>
      </c>
      <c r="AK25" s="6" t="s">
        <v>72</v>
      </c>
      <c r="AL25" s="6"/>
      <c r="AM25" s="6"/>
      <c r="AN25" s="6"/>
      <c r="AO25" s="284"/>
      <c r="AP25" s="284"/>
      <c r="AQ25" s="284"/>
      <c r="AR25" s="7"/>
    </row>
    <row r="26" spans="1:44" ht="61.5" customHeight="1" x14ac:dyDescent="0.25">
      <c r="A26" s="612"/>
      <c r="B26" s="574"/>
      <c r="C26" s="574"/>
      <c r="D26" s="574"/>
      <c r="E26" s="564"/>
      <c r="F26" s="610"/>
      <c r="G26" s="574"/>
      <c r="H26" s="574"/>
      <c r="I26" s="574"/>
      <c r="J26" s="577"/>
      <c r="K26" s="637"/>
      <c r="L26" s="10" t="s">
        <v>1302</v>
      </c>
      <c r="M26" s="10" t="s">
        <v>128</v>
      </c>
      <c r="N26" s="10" t="s">
        <v>129</v>
      </c>
      <c r="O26" s="24" t="s">
        <v>59</v>
      </c>
      <c r="P26" s="25">
        <v>45659</v>
      </c>
      <c r="Q26" s="25">
        <v>46022</v>
      </c>
      <c r="R26" s="798"/>
      <c r="S26" s="577"/>
      <c r="T26" s="577"/>
      <c r="U26" s="96"/>
      <c r="V26" s="153"/>
      <c r="W26" s="526"/>
      <c r="X26" s="838"/>
      <c r="Y26" s="564"/>
      <c r="Z26" s="564"/>
      <c r="AA26" s="564"/>
      <c r="AB26" s="564"/>
      <c r="AC26" s="564"/>
      <c r="AD26" s="868"/>
      <c r="AE26" s="288" t="s">
        <v>130</v>
      </c>
      <c r="AF26" s="22"/>
      <c r="AG26" s="176"/>
      <c r="AH26" s="289"/>
      <c r="AI26" s="6">
        <v>1</v>
      </c>
      <c r="AJ26" s="6" t="s">
        <v>61</v>
      </c>
      <c r="AK26" s="6" t="s">
        <v>131</v>
      </c>
      <c r="AL26" s="6"/>
      <c r="AM26" s="6"/>
      <c r="AN26" s="6"/>
      <c r="AO26" s="284"/>
      <c r="AP26" s="284"/>
      <c r="AQ26" s="284"/>
      <c r="AR26" s="7"/>
    </row>
    <row r="27" spans="1:44" ht="50.25" customHeight="1" x14ac:dyDescent="0.25">
      <c r="A27" s="664"/>
      <c r="B27" s="575"/>
      <c r="C27" s="575"/>
      <c r="D27" s="575"/>
      <c r="E27" s="567"/>
      <c r="F27" s="846"/>
      <c r="G27" s="575"/>
      <c r="H27" s="575"/>
      <c r="I27" s="575"/>
      <c r="J27" s="578"/>
      <c r="K27" s="925"/>
      <c r="L27" s="10" t="s">
        <v>1303</v>
      </c>
      <c r="M27" s="26" t="s">
        <v>132</v>
      </c>
      <c r="N27" s="10" t="s">
        <v>133</v>
      </c>
      <c r="O27" s="69" t="s">
        <v>59</v>
      </c>
      <c r="P27" s="25">
        <v>45659</v>
      </c>
      <c r="Q27" s="25">
        <v>46022</v>
      </c>
      <c r="R27" s="799"/>
      <c r="S27" s="866"/>
      <c r="T27" s="866"/>
      <c r="U27" s="96"/>
      <c r="V27" s="153"/>
      <c r="W27" s="526"/>
      <c r="X27" s="839"/>
      <c r="Y27" s="565"/>
      <c r="Z27" s="565"/>
      <c r="AA27" s="565"/>
      <c r="AB27" s="565"/>
      <c r="AC27" s="565"/>
      <c r="AD27" s="868"/>
      <c r="AE27" s="290" t="s">
        <v>134</v>
      </c>
      <c r="AF27" s="207"/>
      <c r="AG27" s="177">
        <v>1</v>
      </c>
      <c r="AH27" s="207"/>
      <c r="AI27" s="29">
        <v>1</v>
      </c>
      <c r="AJ27" s="29" t="s">
        <v>61</v>
      </c>
      <c r="AK27" s="6" t="s">
        <v>76</v>
      </c>
      <c r="AL27" s="6"/>
      <c r="AM27" s="6"/>
      <c r="AN27" s="6"/>
      <c r="AO27" s="284"/>
      <c r="AP27" s="284"/>
      <c r="AQ27" s="284"/>
      <c r="AR27" s="7"/>
    </row>
    <row r="28" spans="1:44" ht="99" customHeight="1" x14ac:dyDescent="0.25">
      <c r="A28" s="611">
        <v>2</v>
      </c>
      <c r="B28" s="573" t="s">
        <v>135</v>
      </c>
      <c r="C28" s="573" t="s">
        <v>50</v>
      </c>
      <c r="D28" s="573" t="s">
        <v>51</v>
      </c>
      <c r="E28" s="563" t="s">
        <v>1175</v>
      </c>
      <c r="F28" s="609" t="s">
        <v>52</v>
      </c>
      <c r="G28" s="573" t="s">
        <v>113</v>
      </c>
      <c r="H28" s="573" t="s">
        <v>114</v>
      </c>
      <c r="I28" s="573" t="s">
        <v>115</v>
      </c>
      <c r="J28" s="608" t="s">
        <v>136</v>
      </c>
      <c r="K28" s="573" t="s">
        <v>137</v>
      </c>
      <c r="L28" s="8" t="s">
        <v>138</v>
      </c>
      <c r="M28" s="8" t="s">
        <v>139</v>
      </c>
      <c r="N28" s="8" t="s">
        <v>140</v>
      </c>
      <c r="O28" s="8" t="s">
        <v>59</v>
      </c>
      <c r="P28" s="27">
        <v>45659</v>
      </c>
      <c r="Q28" s="27">
        <v>46006</v>
      </c>
      <c r="R28" s="21" t="s">
        <v>84</v>
      </c>
      <c r="S28" s="28" t="s">
        <v>141</v>
      </c>
      <c r="T28" s="28"/>
      <c r="U28" s="96" t="s">
        <v>86</v>
      </c>
      <c r="V28" s="153"/>
      <c r="W28" s="526" t="s">
        <v>142</v>
      </c>
      <c r="X28" s="837" t="s">
        <v>143</v>
      </c>
      <c r="Y28" s="563" t="s">
        <v>64</v>
      </c>
      <c r="Z28" s="563" t="s">
        <v>65</v>
      </c>
      <c r="AA28" s="563" t="s">
        <v>66</v>
      </c>
      <c r="AB28" s="563" t="s">
        <v>144</v>
      </c>
      <c r="AC28" s="913" t="s">
        <v>145</v>
      </c>
      <c r="AD28" s="888">
        <v>1</v>
      </c>
      <c r="AE28" s="291" t="s">
        <v>70</v>
      </c>
      <c r="AF28" s="206"/>
      <c r="AG28" s="208">
        <v>0.5</v>
      </c>
      <c r="AH28" s="292"/>
      <c r="AI28" s="211"/>
      <c r="AJ28" s="205" t="s">
        <v>61</v>
      </c>
      <c r="AK28" s="136" t="s">
        <v>72</v>
      </c>
      <c r="AL28" s="6" t="str">
        <f t="shared" si="0"/>
        <v/>
      </c>
      <c r="AM28" s="6"/>
      <c r="AN28" s="6"/>
      <c r="AO28" s="284"/>
      <c r="AP28" s="284"/>
      <c r="AQ28" s="284"/>
      <c r="AR28" s="7"/>
    </row>
    <row r="29" spans="1:44" ht="79.5" customHeight="1" x14ac:dyDescent="0.25">
      <c r="A29" s="612"/>
      <c r="B29" s="574"/>
      <c r="C29" s="574"/>
      <c r="D29" s="574"/>
      <c r="E29" s="564"/>
      <c r="F29" s="610"/>
      <c r="G29" s="574"/>
      <c r="H29" s="574"/>
      <c r="I29" s="574"/>
      <c r="J29" s="577"/>
      <c r="K29" s="574"/>
      <c r="L29" s="2" t="s">
        <v>146</v>
      </c>
      <c r="M29" s="2" t="s">
        <v>147</v>
      </c>
      <c r="N29" s="2" t="s">
        <v>148</v>
      </c>
      <c r="O29" s="2" t="s">
        <v>59</v>
      </c>
      <c r="P29" s="15">
        <v>45659</v>
      </c>
      <c r="Q29" s="15">
        <v>46006</v>
      </c>
      <c r="R29" s="21" t="s">
        <v>84</v>
      </c>
      <c r="S29" s="28" t="s">
        <v>141</v>
      </c>
      <c r="T29" s="4"/>
      <c r="U29" s="96" t="s">
        <v>86</v>
      </c>
      <c r="V29" s="153"/>
      <c r="W29" s="526"/>
      <c r="X29" s="838"/>
      <c r="Y29" s="564"/>
      <c r="Z29" s="564"/>
      <c r="AA29" s="564"/>
      <c r="AB29" s="564"/>
      <c r="AC29" s="914"/>
      <c r="AD29" s="526"/>
      <c r="AE29" s="931" t="s">
        <v>96</v>
      </c>
      <c r="AF29" s="494"/>
      <c r="AG29" s="887">
        <v>1</v>
      </c>
      <c r="AH29" s="496"/>
      <c r="AI29" s="212"/>
      <c r="AJ29" s="497"/>
      <c r="AK29" s="492" t="s">
        <v>76</v>
      </c>
      <c r="AL29" s="6" t="str">
        <f t="shared" si="0"/>
        <v/>
      </c>
      <c r="AM29" s="6"/>
      <c r="AN29" s="6"/>
      <c r="AO29" s="284"/>
      <c r="AP29" s="284"/>
      <c r="AQ29" s="284"/>
      <c r="AR29" s="7"/>
    </row>
    <row r="30" spans="1:44" ht="60" customHeight="1" x14ac:dyDescent="0.25">
      <c r="A30" s="612"/>
      <c r="B30" s="574"/>
      <c r="C30" s="574"/>
      <c r="D30" s="574"/>
      <c r="E30" s="564"/>
      <c r="F30" s="610"/>
      <c r="G30" s="574"/>
      <c r="H30" s="574"/>
      <c r="I30" s="574"/>
      <c r="J30" s="577"/>
      <c r="K30" s="574"/>
      <c r="L30" s="2" t="s">
        <v>149</v>
      </c>
      <c r="M30" s="2" t="s">
        <v>150</v>
      </c>
      <c r="N30" s="2" t="s">
        <v>148</v>
      </c>
      <c r="O30" s="2" t="s">
        <v>151</v>
      </c>
      <c r="P30" s="16">
        <v>45659</v>
      </c>
      <c r="Q30" s="9" t="s">
        <v>152</v>
      </c>
      <c r="R30" s="21" t="s">
        <v>84</v>
      </c>
      <c r="S30" s="28" t="s">
        <v>141</v>
      </c>
      <c r="T30" s="4"/>
      <c r="U30" s="96"/>
      <c r="V30" s="153"/>
      <c r="W30" s="526"/>
      <c r="X30" s="838"/>
      <c r="Y30" s="564"/>
      <c r="Z30" s="564"/>
      <c r="AA30" s="564"/>
      <c r="AB30" s="564"/>
      <c r="AC30" s="914"/>
      <c r="AD30" s="526"/>
      <c r="AE30" s="932"/>
      <c r="AF30" s="495"/>
      <c r="AG30" s="887"/>
      <c r="AH30" s="496"/>
      <c r="AI30" s="213"/>
      <c r="AJ30" s="498"/>
      <c r="AK30" s="493"/>
      <c r="AL30" s="6" t="str">
        <f t="shared" si="0"/>
        <v/>
      </c>
      <c r="AM30" s="6"/>
      <c r="AN30" s="6"/>
      <c r="AO30" s="284"/>
      <c r="AP30" s="68"/>
      <c r="AQ30" s="68"/>
      <c r="AR30" s="7"/>
    </row>
    <row r="31" spans="1:44" ht="86.25" customHeight="1" x14ac:dyDescent="0.25">
      <c r="A31" s="611">
        <v>1</v>
      </c>
      <c r="B31" s="573" t="s">
        <v>49</v>
      </c>
      <c r="C31" s="573" t="s">
        <v>50</v>
      </c>
      <c r="D31" s="573" t="s">
        <v>51</v>
      </c>
      <c r="E31" s="563" t="s">
        <v>1162</v>
      </c>
      <c r="F31" s="609" t="s">
        <v>52</v>
      </c>
      <c r="G31" s="573" t="s">
        <v>153</v>
      </c>
      <c r="H31" s="573" t="s">
        <v>154</v>
      </c>
      <c r="I31" s="573" t="s">
        <v>115</v>
      </c>
      <c r="J31" s="608" t="s">
        <v>155</v>
      </c>
      <c r="K31" s="709" t="s">
        <v>156</v>
      </c>
      <c r="L31" s="10" t="s">
        <v>1304</v>
      </c>
      <c r="M31" s="10" t="s">
        <v>157</v>
      </c>
      <c r="N31" s="21" t="s">
        <v>158</v>
      </c>
      <c r="O31" s="21" t="s">
        <v>59</v>
      </c>
      <c r="P31" s="5">
        <v>45659</v>
      </c>
      <c r="Q31" s="5">
        <v>46006</v>
      </c>
      <c r="R31" s="3" t="s">
        <v>98</v>
      </c>
      <c r="S31" s="2" t="s">
        <v>159</v>
      </c>
      <c r="T31" s="28"/>
      <c r="U31" s="95"/>
      <c r="V31" s="153"/>
      <c r="W31" s="526" t="s">
        <v>160</v>
      </c>
      <c r="X31" s="933" t="s">
        <v>161</v>
      </c>
      <c r="Y31" s="847" t="s">
        <v>162</v>
      </c>
      <c r="Z31" s="847" t="s">
        <v>163</v>
      </c>
      <c r="AA31" s="847" t="s">
        <v>164</v>
      </c>
      <c r="AB31" s="646" t="s">
        <v>1113</v>
      </c>
      <c r="AC31" s="935" t="s">
        <v>165</v>
      </c>
      <c r="AD31" s="936" t="s">
        <v>69</v>
      </c>
      <c r="AE31" s="293" t="s">
        <v>166</v>
      </c>
      <c r="AF31" s="71"/>
      <c r="AG31" s="209" t="s">
        <v>69</v>
      </c>
      <c r="AH31" s="210"/>
      <c r="AI31" s="29"/>
      <c r="AJ31" s="30" t="s">
        <v>61</v>
      </c>
      <c r="AK31" s="6" t="s">
        <v>72</v>
      </c>
      <c r="AL31" s="6" t="str">
        <f t="shared" si="0"/>
        <v/>
      </c>
      <c r="AM31" s="6"/>
      <c r="AN31" s="6"/>
      <c r="AO31" s="284"/>
      <c r="AP31" s="284"/>
      <c r="AQ31" s="284"/>
      <c r="AR31" s="7"/>
    </row>
    <row r="32" spans="1:44" ht="41.25" customHeight="1" x14ac:dyDescent="0.25">
      <c r="A32" s="612"/>
      <c r="B32" s="574"/>
      <c r="C32" s="574"/>
      <c r="D32" s="574"/>
      <c r="E32" s="564"/>
      <c r="F32" s="610"/>
      <c r="G32" s="574"/>
      <c r="H32" s="574"/>
      <c r="I32" s="574"/>
      <c r="J32" s="577"/>
      <c r="K32" s="637"/>
      <c r="L32" s="10" t="s">
        <v>1305</v>
      </c>
      <c r="M32" s="31" t="s">
        <v>167</v>
      </c>
      <c r="N32" s="3" t="s">
        <v>168</v>
      </c>
      <c r="O32" s="3" t="s">
        <v>59</v>
      </c>
      <c r="P32" s="15">
        <v>45659</v>
      </c>
      <c r="Q32" s="15">
        <v>46006</v>
      </c>
      <c r="R32" s="3" t="s">
        <v>98</v>
      </c>
      <c r="S32" s="2" t="s">
        <v>159</v>
      </c>
      <c r="T32" s="28"/>
      <c r="U32" s="95"/>
      <c r="V32" s="153"/>
      <c r="W32" s="526"/>
      <c r="X32" s="934"/>
      <c r="Y32" s="841"/>
      <c r="Z32" s="841"/>
      <c r="AA32" s="841"/>
      <c r="AB32" s="647"/>
      <c r="AC32" s="935"/>
      <c r="AD32" s="937"/>
      <c r="AE32" s="938" t="s">
        <v>166</v>
      </c>
      <c r="AF32" s="939"/>
      <c r="AG32" s="920" t="s">
        <v>69</v>
      </c>
      <c r="AH32" s="951"/>
      <c r="AI32" s="644"/>
      <c r="AJ32" s="644"/>
      <c r="AK32" s="6" t="s">
        <v>76</v>
      </c>
      <c r="AL32" s="6" t="str">
        <f t="shared" si="0"/>
        <v/>
      </c>
      <c r="AM32" s="6"/>
      <c r="AN32" s="6"/>
      <c r="AO32" s="284"/>
      <c r="AP32" s="284"/>
      <c r="AQ32" s="284"/>
      <c r="AR32" s="7"/>
    </row>
    <row r="33" spans="1:44" ht="71.25" customHeight="1" x14ac:dyDescent="0.25">
      <c r="A33" s="612"/>
      <c r="B33" s="574"/>
      <c r="C33" s="574"/>
      <c r="D33" s="574"/>
      <c r="E33" s="564"/>
      <c r="F33" s="610"/>
      <c r="G33" s="574"/>
      <c r="H33" s="574"/>
      <c r="I33" s="574"/>
      <c r="J33" s="577"/>
      <c r="K33" s="637"/>
      <c r="L33" s="11" t="s">
        <v>1306</v>
      </c>
      <c r="M33" s="32" t="s">
        <v>169</v>
      </c>
      <c r="N33" s="2" t="s">
        <v>158</v>
      </c>
      <c r="O33" s="8" t="s">
        <v>61</v>
      </c>
      <c r="P33" s="23">
        <v>45659</v>
      </c>
      <c r="Q33" s="23">
        <v>46006</v>
      </c>
      <c r="R33" s="2" t="s">
        <v>84</v>
      </c>
      <c r="S33" s="2" t="s">
        <v>159</v>
      </c>
      <c r="T33" s="28"/>
      <c r="U33" s="95"/>
      <c r="V33" s="153"/>
      <c r="W33" s="526"/>
      <c r="X33" s="934"/>
      <c r="Y33" s="841"/>
      <c r="Z33" s="841"/>
      <c r="AA33" s="841"/>
      <c r="AB33" s="647"/>
      <c r="AC33" s="935"/>
      <c r="AD33" s="937"/>
      <c r="AE33" s="938"/>
      <c r="AF33" s="940"/>
      <c r="AG33" s="921"/>
      <c r="AH33" s="952"/>
      <c r="AI33" s="953"/>
      <c r="AJ33" s="953"/>
      <c r="AK33" s="6" t="s">
        <v>170</v>
      </c>
      <c r="AL33" s="6"/>
      <c r="AM33" s="6"/>
      <c r="AN33" s="6"/>
      <c r="AO33" s="284"/>
      <c r="AP33" s="284"/>
      <c r="AQ33" s="284"/>
      <c r="AR33" s="7"/>
    </row>
    <row r="34" spans="1:44" ht="52.5" customHeight="1" x14ac:dyDescent="0.25">
      <c r="A34" s="862">
        <v>2</v>
      </c>
      <c r="B34" s="573" t="s">
        <v>49</v>
      </c>
      <c r="C34" s="573" t="s">
        <v>50</v>
      </c>
      <c r="D34" s="573" t="s">
        <v>51</v>
      </c>
      <c r="E34" s="563" t="s">
        <v>1162</v>
      </c>
      <c r="F34" s="609" t="s">
        <v>52</v>
      </c>
      <c r="G34" s="573" t="s">
        <v>153</v>
      </c>
      <c r="H34" s="582" t="s">
        <v>154</v>
      </c>
      <c r="I34" s="573" t="s">
        <v>115</v>
      </c>
      <c r="J34" s="608" t="s">
        <v>171</v>
      </c>
      <c r="K34" s="602" t="s">
        <v>172</v>
      </c>
      <c r="L34" s="273" t="s">
        <v>1307</v>
      </c>
      <c r="M34" s="10" t="s">
        <v>173</v>
      </c>
      <c r="N34" s="10" t="s">
        <v>174</v>
      </c>
      <c r="O34" s="10" t="s">
        <v>59</v>
      </c>
      <c r="P34" s="25">
        <v>45659</v>
      </c>
      <c r="Q34" s="25">
        <v>46006</v>
      </c>
      <c r="R34" s="10" t="s">
        <v>60</v>
      </c>
      <c r="S34" s="26" t="s">
        <v>61</v>
      </c>
      <c r="T34" s="26" t="s">
        <v>59</v>
      </c>
      <c r="U34" s="97" t="s">
        <v>59</v>
      </c>
      <c r="V34" s="157"/>
      <c r="W34" s="526" t="s">
        <v>175</v>
      </c>
      <c r="X34" s="864" t="s">
        <v>176</v>
      </c>
      <c r="Y34" s="865" t="s">
        <v>89</v>
      </c>
      <c r="Z34" s="865" t="s">
        <v>65</v>
      </c>
      <c r="AA34" s="865" t="s">
        <v>164</v>
      </c>
      <c r="AB34" s="865" t="s">
        <v>1114</v>
      </c>
      <c r="AC34" s="954" t="s">
        <v>165</v>
      </c>
      <c r="AD34" s="954" t="s">
        <v>177</v>
      </c>
      <c r="AE34" s="955" t="s">
        <v>166</v>
      </c>
      <c r="AF34" s="865"/>
      <c r="AG34" s="920" t="s">
        <v>69</v>
      </c>
      <c r="AH34" s="956"/>
      <c r="AI34" s="947"/>
      <c r="AJ34" s="947"/>
      <c r="AK34" s="492" t="s">
        <v>72</v>
      </c>
      <c r="AL34" s="6" t="str">
        <f t="shared" si="0"/>
        <v/>
      </c>
      <c r="AM34" s="6"/>
      <c r="AN34" s="6"/>
      <c r="AO34" s="284"/>
      <c r="AP34" s="284"/>
      <c r="AQ34" s="284"/>
      <c r="AR34" s="7"/>
    </row>
    <row r="35" spans="1:44" ht="40.5" customHeight="1" x14ac:dyDescent="0.25">
      <c r="A35" s="863"/>
      <c r="B35" s="574"/>
      <c r="C35" s="574"/>
      <c r="D35" s="574"/>
      <c r="E35" s="564"/>
      <c r="F35" s="610"/>
      <c r="G35" s="574"/>
      <c r="H35" s="582"/>
      <c r="I35" s="574"/>
      <c r="J35" s="577"/>
      <c r="K35" s="602"/>
      <c r="L35" s="273" t="s">
        <v>1308</v>
      </c>
      <c r="M35" s="10" t="s">
        <v>178</v>
      </c>
      <c r="N35" s="10" t="s">
        <v>179</v>
      </c>
      <c r="O35" s="10" t="s">
        <v>59</v>
      </c>
      <c r="P35" s="25">
        <v>45659</v>
      </c>
      <c r="Q35" s="25">
        <v>46006</v>
      </c>
      <c r="R35" s="10" t="s">
        <v>60</v>
      </c>
      <c r="S35" s="26" t="s">
        <v>61</v>
      </c>
      <c r="T35" s="26" t="s">
        <v>59</v>
      </c>
      <c r="U35" s="97" t="s">
        <v>59</v>
      </c>
      <c r="V35" s="157"/>
      <c r="W35" s="526"/>
      <c r="X35" s="864"/>
      <c r="Y35" s="865"/>
      <c r="Z35" s="865"/>
      <c r="AA35" s="865"/>
      <c r="AB35" s="865"/>
      <c r="AC35" s="865"/>
      <c r="AD35" s="865"/>
      <c r="AE35" s="886"/>
      <c r="AF35" s="865"/>
      <c r="AG35" s="920"/>
      <c r="AH35" s="954"/>
      <c r="AI35" s="948"/>
      <c r="AJ35" s="948"/>
      <c r="AK35" s="493"/>
      <c r="AL35" s="6"/>
      <c r="AM35" s="6"/>
      <c r="AN35" s="6"/>
      <c r="AO35" s="284"/>
      <c r="AP35" s="284"/>
      <c r="AQ35" s="284"/>
      <c r="AR35" s="7"/>
    </row>
    <row r="36" spans="1:44" ht="43.5" customHeight="1" x14ac:dyDescent="0.25">
      <c r="A36" s="863"/>
      <c r="B36" s="574"/>
      <c r="C36" s="574"/>
      <c r="D36" s="574"/>
      <c r="E36" s="564"/>
      <c r="F36" s="610"/>
      <c r="G36" s="574"/>
      <c r="H36" s="582"/>
      <c r="I36" s="574"/>
      <c r="J36" s="577"/>
      <c r="K36" s="602"/>
      <c r="L36" s="273" t="s">
        <v>1309</v>
      </c>
      <c r="M36" s="10" t="s">
        <v>180</v>
      </c>
      <c r="N36" s="10" t="s">
        <v>158</v>
      </c>
      <c r="O36" s="10" t="s">
        <v>59</v>
      </c>
      <c r="P36" s="25">
        <v>45659</v>
      </c>
      <c r="Q36" s="25">
        <v>46006</v>
      </c>
      <c r="R36" s="10" t="s">
        <v>60</v>
      </c>
      <c r="S36" s="26" t="s">
        <v>61</v>
      </c>
      <c r="T36" s="26" t="s">
        <v>59</v>
      </c>
      <c r="U36" s="97" t="s">
        <v>59</v>
      </c>
      <c r="V36" s="157"/>
      <c r="W36" s="526"/>
      <c r="X36" s="864"/>
      <c r="Y36" s="865"/>
      <c r="Z36" s="865"/>
      <c r="AA36" s="865"/>
      <c r="AB36" s="865"/>
      <c r="AC36" s="865"/>
      <c r="AD36" s="865"/>
      <c r="AE36" s="886" t="s">
        <v>181</v>
      </c>
      <c r="AF36" s="865"/>
      <c r="AG36" s="920" t="s">
        <v>69</v>
      </c>
      <c r="AH36" s="956"/>
      <c r="AI36" s="947"/>
      <c r="AJ36" s="947"/>
      <c r="AK36" s="492" t="s">
        <v>76</v>
      </c>
      <c r="AL36" s="6" t="str">
        <f t="shared" si="0"/>
        <v/>
      </c>
      <c r="AM36" s="6"/>
      <c r="AN36" s="6"/>
      <c r="AO36" s="284"/>
      <c r="AP36" s="68"/>
      <c r="AQ36" s="68"/>
      <c r="AR36" s="7"/>
    </row>
    <row r="37" spans="1:44" ht="52.5" customHeight="1" x14ac:dyDescent="0.25">
      <c r="A37" s="863"/>
      <c r="B37" s="574"/>
      <c r="C37" s="574"/>
      <c r="D37" s="574"/>
      <c r="E37" s="564"/>
      <c r="F37" s="610"/>
      <c r="G37" s="574"/>
      <c r="H37" s="582"/>
      <c r="I37" s="574"/>
      <c r="J37" s="577"/>
      <c r="K37" s="602"/>
      <c r="L37" s="273" t="s">
        <v>1310</v>
      </c>
      <c r="M37" s="10" t="s">
        <v>182</v>
      </c>
      <c r="N37" s="10" t="s">
        <v>183</v>
      </c>
      <c r="O37" s="10" t="s">
        <v>59</v>
      </c>
      <c r="P37" s="25">
        <v>45659</v>
      </c>
      <c r="Q37" s="25">
        <v>46006</v>
      </c>
      <c r="R37" s="10" t="s">
        <v>60</v>
      </c>
      <c r="S37" s="26" t="s">
        <v>61</v>
      </c>
      <c r="T37" s="26" t="s">
        <v>59</v>
      </c>
      <c r="U37" s="97" t="s">
        <v>59</v>
      </c>
      <c r="V37" s="157"/>
      <c r="W37" s="526"/>
      <c r="X37" s="864"/>
      <c r="Y37" s="865"/>
      <c r="Z37" s="865"/>
      <c r="AA37" s="865"/>
      <c r="AB37" s="865"/>
      <c r="AC37" s="865"/>
      <c r="AD37" s="865"/>
      <c r="AE37" s="886"/>
      <c r="AF37" s="865"/>
      <c r="AG37" s="920"/>
      <c r="AH37" s="954"/>
      <c r="AI37" s="948"/>
      <c r="AJ37" s="948"/>
      <c r="AK37" s="493"/>
      <c r="AL37" s="6"/>
      <c r="AM37" s="6"/>
      <c r="AN37" s="6"/>
      <c r="AO37" s="284"/>
      <c r="AP37" s="68"/>
      <c r="AQ37" s="68"/>
      <c r="AR37" s="7"/>
    </row>
    <row r="38" spans="1:44" ht="11.25" x14ac:dyDescent="0.25">
      <c r="A38" s="72"/>
      <c r="B38" s="73"/>
      <c r="C38" s="73"/>
      <c r="D38" s="73"/>
      <c r="E38" s="74"/>
      <c r="F38" s="88"/>
      <c r="G38" s="73"/>
      <c r="H38" s="73"/>
      <c r="I38" s="73"/>
      <c r="J38" s="73"/>
      <c r="K38" s="73"/>
      <c r="L38" s="73"/>
      <c r="M38" s="73"/>
      <c r="N38" s="73"/>
      <c r="O38" s="73"/>
      <c r="P38" s="73"/>
      <c r="Q38" s="73"/>
      <c r="R38" s="73"/>
      <c r="S38" s="73"/>
      <c r="T38" s="73"/>
      <c r="U38" s="73"/>
      <c r="V38" s="73"/>
      <c r="W38" s="294"/>
      <c r="X38" s="74"/>
      <c r="Y38" s="74"/>
      <c r="Z38" s="74"/>
      <c r="AA38" s="74"/>
      <c r="AB38" s="74"/>
      <c r="AC38" s="74"/>
      <c r="AD38" s="74"/>
      <c r="AE38" s="74"/>
      <c r="AF38" s="74"/>
      <c r="AG38" s="178"/>
      <c r="AH38" s="74"/>
      <c r="AI38" s="74"/>
      <c r="AJ38" s="74"/>
      <c r="AK38" s="75"/>
      <c r="AL38" s="75"/>
      <c r="AM38" s="75"/>
      <c r="AN38" s="75"/>
      <c r="AO38" s="75"/>
      <c r="AP38" s="75"/>
      <c r="AQ38" s="75"/>
      <c r="AR38" s="75"/>
    </row>
    <row r="39" spans="1:44" ht="43.5" customHeight="1" x14ac:dyDescent="0.25">
      <c r="A39" s="611">
        <v>1</v>
      </c>
      <c r="B39" s="573" t="s">
        <v>184</v>
      </c>
      <c r="C39" s="573" t="s">
        <v>99</v>
      </c>
      <c r="D39" s="573" t="s">
        <v>51</v>
      </c>
      <c r="E39" s="563" t="s">
        <v>1163</v>
      </c>
      <c r="F39" s="609" t="s">
        <v>52</v>
      </c>
      <c r="G39" s="573" t="s">
        <v>113</v>
      </c>
      <c r="H39" s="573" t="s">
        <v>114</v>
      </c>
      <c r="I39" s="573" t="s">
        <v>115</v>
      </c>
      <c r="J39" s="608" t="s">
        <v>185</v>
      </c>
      <c r="K39" s="959" t="s">
        <v>186</v>
      </c>
      <c r="L39" s="34" t="s">
        <v>187</v>
      </c>
      <c r="M39" s="34" t="s">
        <v>188</v>
      </c>
      <c r="N39" s="34" t="s">
        <v>189</v>
      </c>
      <c r="O39" s="34" t="s">
        <v>61</v>
      </c>
      <c r="P39" s="571">
        <v>45659</v>
      </c>
      <c r="Q39" s="571">
        <v>46006</v>
      </c>
      <c r="R39" s="76"/>
      <c r="S39" s="76"/>
      <c r="T39" s="76"/>
      <c r="U39" s="103"/>
      <c r="V39" s="73"/>
      <c r="W39" s="886" t="s">
        <v>190</v>
      </c>
      <c r="X39" s="928" t="s">
        <v>191</v>
      </c>
      <c r="Y39" s="639" t="s">
        <v>192</v>
      </c>
      <c r="Z39" s="639" t="s">
        <v>193</v>
      </c>
      <c r="AA39" s="639" t="s">
        <v>66</v>
      </c>
      <c r="AB39" s="639" t="s">
        <v>194</v>
      </c>
      <c r="AC39" s="639"/>
      <c r="AD39" s="949">
        <v>1</v>
      </c>
      <c r="AE39" s="169" t="s">
        <v>195</v>
      </c>
      <c r="AF39" s="169"/>
      <c r="AG39" s="295"/>
      <c r="AH39" s="70"/>
      <c r="AI39" s="296">
        <v>1</v>
      </c>
      <c r="AK39" s="77"/>
      <c r="AL39" s="77"/>
      <c r="AM39" s="77"/>
      <c r="AN39" s="77"/>
      <c r="AO39" s="77"/>
      <c r="AP39" s="77"/>
      <c r="AQ39" s="77"/>
      <c r="AR39" s="77"/>
    </row>
    <row r="40" spans="1:44" ht="33.75" customHeight="1" x14ac:dyDescent="0.25">
      <c r="A40" s="612"/>
      <c r="B40" s="574"/>
      <c r="C40" s="574"/>
      <c r="D40" s="574"/>
      <c r="E40" s="564"/>
      <c r="F40" s="610"/>
      <c r="G40" s="574"/>
      <c r="H40" s="574"/>
      <c r="I40" s="574"/>
      <c r="J40" s="577"/>
      <c r="K40" s="960"/>
      <c r="L40" s="34" t="s">
        <v>196</v>
      </c>
      <c r="M40" s="34" t="s">
        <v>197</v>
      </c>
      <c r="N40" s="34" t="s">
        <v>189</v>
      </c>
      <c r="O40" s="34" t="s">
        <v>61</v>
      </c>
      <c r="P40" s="574"/>
      <c r="Q40" s="574"/>
      <c r="R40" s="76"/>
      <c r="S40" s="76"/>
      <c r="T40" s="76"/>
      <c r="U40" s="103"/>
      <c r="V40" s="73"/>
      <c r="W40" s="886"/>
      <c r="X40" s="929"/>
      <c r="Y40" s="930"/>
      <c r="Z40" s="930"/>
      <c r="AA40" s="930"/>
      <c r="AB40" s="930"/>
      <c r="AC40" s="930"/>
      <c r="AD40" s="930"/>
      <c r="AE40" s="169" t="s">
        <v>198</v>
      </c>
      <c r="AF40" s="169"/>
      <c r="AG40" s="295"/>
      <c r="AH40" s="70"/>
      <c r="AI40" s="296">
        <v>1</v>
      </c>
      <c r="AK40" s="77"/>
      <c r="AL40" s="77"/>
      <c r="AM40" s="77"/>
      <c r="AN40" s="77"/>
      <c r="AO40" s="77"/>
      <c r="AP40" s="77"/>
      <c r="AQ40" s="77"/>
      <c r="AR40" s="77"/>
    </row>
    <row r="41" spans="1:44" ht="39.75" customHeight="1" x14ac:dyDescent="0.25">
      <c r="A41" s="612"/>
      <c r="B41" s="574"/>
      <c r="C41" s="574"/>
      <c r="D41" s="574"/>
      <c r="E41" s="564"/>
      <c r="F41" s="610"/>
      <c r="G41" s="574"/>
      <c r="H41" s="574"/>
      <c r="I41" s="574"/>
      <c r="J41" s="577"/>
      <c r="K41" s="960"/>
      <c r="L41" s="34" t="s">
        <v>199</v>
      </c>
      <c r="M41" s="34" t="s">
        <v>200</v>
      </c>
      <c r="N41" s="34" t="s">
        <v>189</v>
      </c>
      <c r="O41" s="127" t="s">
        <v>151</v>
      </c>
      <c r="P41" s="126">
        <v>45659</v>
      </c>
      <c r="Q41" s="126">
        <v>46006</v>
      </c>
      <c r="R41" s="128"/>
      <c r="S41" s="76"/>
      <c r="T41" s="76"/>
      <c r="U41" s="103"/>
      <c r="V41" s="73"/>
      <c r="W41" s="886"/>
      <c r="X41" s="929"/>
      <c r="Y41" s="930"/>
      <c r="Z41" s="930"/>
      <c r="AA41" s="930"/>
      <c r="AB41" s="930"/>
      <c r="AC41" s="930"/>
      <c r="AD41" s="930"/>
      <c r="AE41" s="169" t="s">
        <v>201</v>
      </c>
      <c r="AF41" s="169"/>
      <c r="AG41" s="295"/>
      <c r="AH41" s="70"/>
      <c r="AI41" s="296">
        <v>1</v>
      </c>
      <c r="AK41" s="77"/>
      <c r="AL41" s="77"/>
      <c r="AM41" s="77"/>
      <c r="AN41" s="77"/>
      <c r="AO41" s="77"/>
      <c r="AP41" s="77"/>
      <c r="AQ41" s="77"/>
      <c r="AR41" s="77"/>
    </row>
    <row r="42" spans="1:44" ht="59.25" customHeight="1" x14ac:dyDescent="0.25">
      <c r="A42" s="612"/>
      <c r="B42" s="574"/>
      <c r="C42" s="574"/>
      <c r="D42" s="574"/>
      <c r="E42" s="564"/>
      <c r="F42" s="610"/>
      <c r="G42" s="574"/>
      <c r="H42" s="574"/>
      <c r="I42" s="574"/>
      <c r="J42" s="577"/>
      <c r="K42" s="960"/>
      <c r="L42" s="34" t="s">
        <v>202</v>
      </c>
      <c r="M42" s="34" t="s">
        <v>203</v>
      </c>
      <c r="N42" s="34" t="s">
        <v>189</v>
      </c>
      <c r="O42" s="127" t="s">
        <v>151</v>
      </c>
      <c r="P42" s="121"/>
      <c r="Q42" s="121"/>
      <c r="R42" s="128"/>
      <c r="S42" s="76"/>
      <c r="T42" s="76"/>
      <c r="U42" s="103"/>
      <c r="V42" s="73"/>
      <c r="W42" s="886"/>
      <c r="X42" s="929"/>
      <c r="Y42" s="930"/>
      <c r="Z42" s="930"/>
      <c r="AA42" s="930"/>
      <c r="AB42" s="930"/>
      <c r="AC42" s="930"/>
      <c r="AD42" s="930"/>
      <c r="AE42" s="298" t="s">
        <v>204</v>
      </c>
      <c r="AF42" s="14"/>
      <c r="AG42" s="179"/>
      <c r="AH42" s="14"/>
      <c r="AI42" s="14"/>
      <c r="AK42" s="77"/>
      <c r="AL42" s="77"/>
      <c r="AM42" s="77"/>
      <c r="AN42" s="77"/>
      <c r="AO42" s="77"/>
      <c r="AP42" s="77"/>
      <c r="AQ42" s="77"/>
      <c r="AR42" s="77"/>
    </row>
    <row r="43" spans="1:44" ht="25.5" customHeight="1" x14ac:dyDescent="0.25">
      <c r="A43" s="611">
        <v>2</v>
      </c>
      <c r="B43" s="573" t="s">
        <v>49</v>
      </c>
      <c r="C43" s="573" t="s">
        <v>99</v>
      </c>
      <c r="D43" s="573" t="s">
        <v>51</v>
      </c>
      <c r="E43" s="563" t="s">
        <v>1164</v>
      </c>
      <c r="F43" s="609" t="s">
        <v>52</v>
      </c>
      <c r="G43" s="573" t="s">
        <v>53</v>
      </c>
      <c r="H43" s="573" t="s">
        <v>54</v>
      </c>
      <c r="I43" s="573" t="s">
        <v>55</v>
      </c>
      <c r="J43" s="573" t="s">
        <v>205</v>
      </c>
      <c r="K43" s="573" t="s">
        <v>206</v>
      </c>
      <c r="L43" s="3" t="s">
        <v>207</v>
      </c>
      <c r="M43" s="3" t="s">
        <v>208</v>
      </c>
      <c r="N43" s="3" t="s">
        <v>189</v>
      </c>
      <c r="O43" s="3" t="s">
        <v>151</v>
      </c>
      <c r="P43" s="628">
        <v>45659</v>
      </c>
      <c r="Q43" s="628">
        <v>46006</v>
      </c>
      <c r="R43" s="76"/>
      <c r="S43" s="76"/>
      <c r="T43" s="76"/>
      <c r="U43" s="103"/>
      <c r="V43" s="73"/>
      <c r="W43" s="526" t="s">
        <v>209</v>
      </c>
      <c r="X43" s="527" t="s">
        <v>210</v>
      </c>
      <c r="Y43" s="524" t="s">
        <v>211</v>
      </c>
      <c r="Z43" s="524" t="s">
        <v>65</v>
      </c>
      <c r="AA43" s="524" t="s">
        <v>66</v>
      </c>
      <c r="AB43" s="524" t="s">
        <v>212</v>
      </c>
      <c r="AC43" s="524" t="s">
        <v>213</v>
      </c>
      <c r="AD43" s="524">
        <v>10</v>
      </c>
      <c r="AE43" s="169" t="s">
        <v>107</v>
      </c>
      <c r="AF43" s="22"/>
      <c r="AG43" s="180">
        <v>10</v>
      </c>
      <c r="AH43" s="170">
        <v>0.5</v>
      </c>
      <c r="AI43" s="6">
        <v>1</v>
      </c>
      <c r="AK43" s="77"/>
      <c r="AL43" s="77"/>
      <c r="AM43" s="77"/>
      <c r="AN43" s="77"/>
      <c r="AO43" s="77"/>
      <c r="AP43" s="77"/>
      <c r="AQ43" s="77"/>
      <c r="AR43" s="77"/>
    </row>
    <row r="44" spans="1:44" ht="59.25" customHeight="1" x14ac:dyDescent="0.25">
      <c r="A44" s="612"/>
      <c r="B44" s="574"/>
      <c r="C44" s="574"/>
      <c r="D44" s="574"/>
      <c r="E44" s="564"/>
      <c r="F44" s="610"/>
      <c r="G44" s="574"/>
      <c r="H44" s="574"/>
      <c r="I44" s="574"/>
      <c r="J44" s="574"/>
      <c r="K44" s="574"/>
      <c r="L44" s="3" t="s">
        <v>214</v>
      </c>
      <c r="M44" s="3" t="s">
        <v>215</v>
      </c>
      <c r="N44" s="3" t="s">
        <v>189</v>
      </c>
      <c r="O44" s="3" t="s">
        <v>151</v>
      </c>
      <c r="P44" s="572"/>
      <c r="Q44" s="572"/>
      <c r="R44" s="76"/>
      <c r="S44" s="76"/>
      <c r="T44" s="76"/>
      <c r="U44" s="103"/>
      <c r="V44" s="73"/>
      <c r="W44" s="526"/>
      <c r="X44" s="527"/>
      <c r="Y44" s="524"/>
      <c r="Z44" s="524"/>
      <c r="AA44" s="524"/>
      <c r="AB44" s="524"/>
      <c r="AC44" s="524"/>
      <c r="AD44" s="524"/>
      <c r="AE44" s="169" t="s">
        <v>216</v>
      </c>
      <c r="AF44" s="22"/>
      <c r="AG44" s="180">
        <v>10</v>
      </c>
      <c r="AH44" s="170">
        <v>0.5</v>
      </c>
      <c r="AI44" s="6">
        <v>1</v>
      </c>
      <c r="AK44" s="77"/>
      <c r="AL44" s="77"/>
      <c r="AM44" s="77"/>
      <c r="AN44" s="77"/>
      <c r="AO44" s="77"/>
      <c r="AP44" s="77"/>
      <c r="AQ44" s="77"/>
      <c r="AR44" s="77"/>
    </row>
    <row r="45" spans="1:44" ht="62.25" customHeight="1" x14ac:dyDescent="0.25">
      <c r="A45" s="612"/>
      <c r="B45" s="574"/>
      <c r="C45" s="574"/>
      <c r="D45" s="574"/>
      <c r="E45" s="564"/>
      <c r="F45" s="610"/>
      <c r="G45" s="574"/>
      <c r="H45" s="574"/>
      <c r="I45" s="574"/>
      <c r="J45" s="574"/>
      <c r="K45" s="574"/>
      <c r="L45" s="3" t="s">
        <v>217</v>
      </c>
      <c r="M45" s="3" t="s">
        <v>218</v>
      </c>
      <c r="N45" s="3" t="s">
        <v>189</v>
      </c>
      <c r="O45" s="3" t="s">
        <v>151</v>
      </c>
      <c r="P45" s="571">
        <v>45659</v>
      </c>
      <c r="Q45" s="571">
        <v>46006</v>
      </c>
      <c r="R45" s="76"/>
      <c r="S45" s="76"/>
      <c r="T45" s="76"/>
      <c r="U45" s="103"/>
      <c r="V45" s="73"/>
      <c r="W45" s="526"/>
      <c r="X45" s="527"/>
      <c r="Y45" s="524"/>
      <c r="Z45" s="524"/>
      <c r="AA45" s="524"/>
      <c r="AB45" s="524"/>
      <c r="AC45" s="524"/>
      <c r="AD45" s="524"/>
      <c r="AE45" s="169" t="s">
        <v>130</v>
      </c>
      <c r="AF45" s="36"/>
      <c r="AG45" s="180"/>
      <c r="AH45" s="170"/>
      <c r="AI45" s="6">
        <v>1</v>
      </c>
      <c r="AK45" s="77"/>
      <c r="AL45" s="77"/>
      <c r="AM45" s="77"/>
      <c r="AN45" s="77"/>
      <c r="AO45" s="77"/>
      <c r="AP45" s="77"/>
      <c r="AQ45" s="77"/>
      <c r="AR45" s="77"/>
    </row>
    <row r="46" spans="1:44" ht="38.25" customHeight="1" x14ac:dyDescent="0.25">
      <c r="A46" s="611">
        <v>3</v>
      </c>
      <c r="B46" s="573" t="s">
        <v>49</v>
      </c>
      <c r="C46" s="573" t="s">
        <v>99</v>
      </c>
      <c r="D46" s="573" t="s">
        <v>51</v>
      </c>
      <c r="E46" s="563" t="s">
        <v>1165</v>
      </c>
      <c r="F46" s="609" t="s">
        <v>219</v>
      </c>
      <c r="G46" s="573" t="s">
        <v>113</v>
      </c>
      <c r="H46" s="573" t="s">
        <v>114</v>
      </c>
      <c r="I46" s="573" t="s">
        <v>115</v>
      </c>
      <c r="J46" s="608" t="s">
        <v>220</v>
      </c>
      <c r="K46" s="573" t="s">
        <v>221</v>
      </c>
      <c r="L46" s="3" t="s">
        <v>222</v>
      </c>
      <c r="M46" s="3" t="s">
        <v>223</v>
      </c>
      <c r="N46" s="3" t="s">
        <v>189</v>
      </c>
      <c r="O46" s="3" t="s">
        <v>61</v>
      </c>
      <c r="P46" s="572"/>
      <c r="Q46" s="572"/>
      <c r="R46" s="76"/>
      <c r="S46" s="76"/>
      <c r="T46" s="76"/>
      <c r="U46" s="103"/>
      <c r="V46" s="73"/>
      <c r="W46" s="526" t="s">
        <v>224</v>
      </c>
      <c r="X46" s="527" t="s">
        <v>225</v>
      </c>
      <c r="Y46" s="524" t="s">
        <v>211</v>
      </c>
      <c r="Z46" s="524" t="s">
        <v>226</v>
      </c>
      <c r="AA46" s="524" t="s">
        <v>66</v>
      </c>
      <c r="AB46" s="524" t="s">
        <v>227</v>
      </c>
      <c r="AC46" s="524" t="s">
        <v>228</v>
      </c>
      <c r="AD46" s="861">
        <v>50</v>
      </c>
      <c r="AE46" s="169" t="s">
        <v>125</v>
      </c>
      <c r="AF46" s="22"/>
      <c r="AG46" s="180">
        <v>50</v>
      </c>
      <c r="AH46" s="170">
        <v>1</v>
      </c>
      <c r="AI46" s="6">
        <v>1</v>
      </c>
      <c r="AK46" s="77"/>
      <c r="AL46" s="77"/>
      <c r="AM46" s="77"/>
      <c r="AN46" s="77"/>
      <c r="AO46" s="77"/>
      <c r="AP46" s="77"/>
      <c r="AQ46" s="77"/>
      <c r="AR46" s="77"/>
    </row>
    <row r="47" spans="1:44" ht="49.5" customHeight="1" x14ac:dyDescent="0.25">
      <c r="A47" s="612"/>
      <c r="B47" s="574"/>
      <c r="C47" s="574"/>
      <c r="D47" s="574"/>
      <c r="E47" s="564"/>
      <c r="F47" s="610"/>
      <c r="G47" s="574"/>
      <c r="H47" s="574"/>
      <c r="I47" s="574"/>
      <c r="J47" s="577"/>
      <c r="K47" s="574"/>
      <c r="L47" s="3" t="s">
        <v>229</v>
      </c>
      <c r="M47" s="3" t="s">
        <v>230</v>
      </c>
      <c r="N47" s="3" t="s">
        <v>189</v>
      </c>
      <c r="O47" s="3" t="s">
        <v>151</v>
      </c>
      <c r="P47" s="571">
        <v>45659</v>
      </c>
      <c r="Q47" s="571">
        <v>46006</v>
      </c>
      <c r="R47" s="76"/>
      <c r="S47" s="76"/>
      <c r="T47" s="76"/>
      <c r="U47" s="103"/>
      <c r="V47" s="73"/>
      <c r="W47" s="526"/>
      <c r="X47" s="527"/>
      <c r="Y47" s="524"/>
      <c r="Z47" s="524"/>
      <c r="AA47" s="524"/>
      <c r="AB47" s="524"/>
      <c r="AC47" s="524"/>
      <c r="AD47" s="861"/>
      <c r="AE47" s="169" t="s">
        <v>127</v>
      </c>
      <c r="AF47" s="22"/>
      <c r="AG47" s="180"/>
      <c r="AH47" s="170"/>
      <c r="AI47" s="6">
        <v>1</v>
      </c>
      <c r="AK47" s="77"/>
      <c r="AL47" s="77"/>
      <c r="AM47" s="77"/>
      <c r="AN47" s="77"/>
      <c r="AO47" s="77"/>
      <c r="AP47" s="77"/>
      <c r="AQ47" s="77"/>
      <c r="AR47" s="77"/>
    </row>
    <row r="48" spans="1:44" ht="64.5" customHeight="1" x14ac:dyDescent="0.25">
      <c r="A48" s="612"/>
      <c r="B48" s="574"/>
      <c r="C48" s="574"/>
      <c r="D48" s="574"/>
      <c r="E48" s="564"/>
      <c r="F48" s="610"/>
      <c r="G48" s="574"/>
      <c r="H48" s="574"/>
      <c r="I48" s="574"/>
      <c r="J48" s="577"/>
      <c r="K48" s="574"/>
      <c r="L48" s="3" t="s">
        <v>231</v>
      </c>
      <c r="M48" s="3" t="s">
        <v>232</v>
      </c>
      <c r="N48" s="3" t="s">
        <v>189</v>
      </c>
      <c r="O48" s="3" t="s">
        <v>61</v>
      </c>
      <c r="P48" s="572"/>
      <c r="Q48" s="572"/>
      <c r="R48" s="76"/>
      <c r="S48" s="76"/>
      <c r="T48" s="76"/>
      <c r="U48" s="103"/>
      <c r="V48" s="73"/>
      <c r="W48" s="526"/>
      <c r="X48" s="527"/>
      <c r="Y48" s="524"/>
      <c r="Z48" s="524"/>
      <c r="AA48" s="524"/>
      <c r="AB48" s="524"/>
      <c r="AC48" s="524"/>
      <c r="AD48" s="861"/>
      <c r="AE48" s="169" t="s">
        <v>130</v>
      </c>
      <c r="AF48" s="36"/>
      <c r="AG48" s="180"/>
      <c r="AH48" s="170"/>
      <c r="AI48" s="6">
        <v>1</v>
      </c>
      <c r="AK48" s="77"/>
      <c r="AL48" s="77"/>
      <c r="AM48" s="77"/>
      <c r="AN48" s="77"/>
      <c r="AO48" s="77"/>
      <c r="AP48" s="77"/>
      <c r="AQ48" s="77"/>
      <c r="AR48" s="77"/>
    </row>
    <row r="49" spans="1:44" ht="54.75" customHeight="1" x14ac:dyDescent="0.25">
      <c r="A49" s="612"/>
      <c r="B49" s="574"/>
      <c r="C49" s="574"/>
      <c r="D49" s="574"/>
      <c r="E49" s="564"/>
      <c r="F49" s="610"/>
      <c r="G49" s="574"/>
      <c r="H49" s="574"/>
      <c r="I49" s="574"/>
      <c r="J49" s="577"/>
      <c r="K49" s="574"/>
      <c r="L49" s="3" t="s">
        <v>233</v>
      </c>
      <c r="M49" s="3" t="s">
        <v>234</v>
      </c>
      <c r="N49" s="3" t="s">
        <v>189</v>
      </c>
      <c r="O49" s="3" t="s">
        <v>61</v>
      </c>
      <c r="P49" s="571">
        <v>45659</v>
      </c>
      <c r="Q49" s="571">
        <v>46006</v>
      </c>
      <c r="R49" s="76"/>
      <c r="S49" s="76"/>
      <c r="T49" s="76"/>
      <c r="U49" s="103"/>
      <c r="V49" s="73"/>
      <c r="W49" s="526"/>
      <c r="X49" s="527"/>
      <c r="Y49" s="524"/>
      <c r="Z49" s="524"/>
      <c r="AA49" s="524"/>
      <c r="AB49" s="524"/>
      <c r="AC49" s="524"/>
      <c r="AD49" s="861"/>
      <c r="AE49" s="169" t="s">
        <v>134</v>
      </c>
      <c r="AF49" s="36"/>
      <c r="AG49" s="180"/>
      <c r="AH49" s="170"/>
      <c r="AI49" s="6">
        <v>1</v>
      </c>
      <c r="AK49" s="77"/>
      <c r="AL49" s="77"/>
      <c r="AM49" s="77"/>
      <c r="AN49" s="77"/>
      <c r="AO49" s="77"/>
      <c r="AP49" s="77"/>
      <c r="AQ49" s="77"/>
      <c r="AR49" s="77"/>
    </row>
    <row r="50" spans="1:44" ht="42" customHeight="1" x14ac:dyDescent="0.25">
      <c r="A50" s="611">
        <v>4</v>
      </c>
      <c r="B50" s="573" t="s">
        <v>49</v>
      </c>
      <c r="C50" s="573" t="s">
        <v>50</v>
      </c>
      <c r="D50" s="573" t="s">
        <v>51</v>
      </c>
      <c r="E50" s="563" t="s">
        <v>1162</v>
      </c>
      <c r="F50" s="609" t="s">
        <v>52</v>
      </c>
      <c r="G50" s="573" t="s">
        <v>53</v>
      </c>
      <c r="H50" s="573" t="s">
        <v>54</v>
      </c>
      <c r="I50" s="573" t="s">
        <v>55</v>
      </c>
      <c r="J50" s="577" t="s">
        <v>235</v>
      </c>
      <c r="K50" s="608" t="s">
        <v>236</v>
      </c>
      <c r="L50" s="3" t="s">
        <v>237</v>
      </c>
      <c r="M50" s="3" t="s">
        <v>238</v>
      </c>
      <c r="N50" s="3" t="s">
        <v>189</v>
      </c>
      <c r="O50" s="3" t="s">
        <v>61</v>
      </c>
      <c r="P50" s="572"/>
      <c r="Q50" s="572"/>
      <c r="R50" s="76"/>
      <c r="S50" s="76"/>
      <c r="T50" s="76"/>
      <c r="U50" s="103"/>
      <c r="V50" s="73"/>
      <c r="W50" s="526" t="s">
        <v>239</v>
      </c>
      <c r="X50" s="527" t="s">
        <v>240</v>
      </c>
      <c r="Y50" s="524" t="s">
        <v>192</v>
      </c>
      <c r="Z50" s="524" t="s">
        <v>226</v>
      </c>
      <c r="AA50" s="524" t="s">
        <v>66</v>
      </c>
      <c r="AB50" s="524" t="s">
        <v>241</v>
      </c>
      <c r="AC50" s="524" t="s">
        <v>242</v>
      </c>
      <c r="AD50" s="950">
        <v>0.9</v>
      </c>
      <c r="AE50" s="169" t="s">
        <v>125</v>
      </c>
      <c r="AF50" s="22"/>
      <c r="AG50" s="180"/>
      <c r="AH50" s="170"/>
      <c r="AI50" s="6">
        <v>0.9</v>
      </c>
      <c r="AK50" s="77"/>
      <c r="AL50" s="77"/>
      <c r="AM50" s="77"/>
      <c r="AN50" s="77"/>
      <c r="AO50" s="77"/>
      <c r="AP50" s="77"/>
      <c r="AQ50" s="77"/>
      <c r="AR50" s="77"/>
    </row>
    <row r="51" spans="1:44" ht="34.5" customHeight="1" x14ac:dyDescent="0.25">
      <c r="A51" s="612"/>
      <c r="B51" s="574"/>
      <c r="C51" s="574"/>
      <c r="D51" s="574"/>
      <c r="E51" s="564"/>
      <c r="F51" s="610"/>
      <c r="G51" s="574"/>
      <c r="H51" s="574"/>
      <c r="I51" s="574"/>
      <c r="J51" s="577"/>
      <c r="K51" s="577"/>
      <c r="L51" s="3" t="s">
        <v>243</v>
      </c>
      <c r="M51" s="3" t="s">
        <v>244</v>
      </c>
      <c r="N51" s="3" t="s">
        <v>189</v>
      </c>
      <c r="O51" s="3" t="s">
        <v>151</v>
      </c>
      <c r="P51" s="571">
        <v>45659</v>
      </c>
      <c r="Q51" s="571">
        <v>46006</v>
      </c>
      <c r="R51" s="76"/>
      <c r="S51" s="76"/>
      <c r="T51" s="76"/>
      <c r="U51" s="103"/>
      <c r="V51" s="73"/>
      <c r="W51" s="526"/>
      <c r="X51" s="527"/>
      <c r="Y51" s="524"/>
      <c r="Z51" s="524"/>
      <c r="AA51" s="524"/>
      <c r="AB51" s="524"/>
      <c r="AC51" s="524"/>
      <c r="AD51" s="950"/>
      <c r="AE51" s="169" t="s">
        <v>127</v>
      </c>
      <c r="AF51" s="22"/>
      <c r="AG51" s="180"/>
      <c r="AH51" s="170"/>
      <c r="AI51" s="6">
        <v>0.9</v>
      </c>
      <c r="AK51" s="77"/>
      <c r="AL51" s="77"/>
      <c r="AM51" s="77"/>
      <c r="AN51" s="77"/>
      <c r="AO51" s="77"/>
      <c r="AP51" s="77"/>
      <c r="AQ51" s="77"/>
      <c r="AR51" s="77"/>
    </row>
    <row r="52" spans="1:44" ht="35.25" customHeight="1" x14ac:dyDescent="0.25">
      <c r="A52" s="612"/>
      <c r="B52" s="574"/>
      <c r="C52" s="574"/>
      <c r="D52" s="574"/>
      <c r="E52" s="564"/>
      <c r="F52" s="610"/>
      <c r="G52" s="574"/>
      <c r="H52" s="574"/>
      <c r="I52" s="574"/>
      <c r="J52" s="577"/>
      <c r="K52" s="577"/>
      <c r="L52" s="3" t="s">
        <v>245</v>
      </c>
      <c r="M52" s="3" t="s">
        <v>197</v>
      </c>
      <c r="N52" s="3" t="s">
        <v>189</v>
      </c>
      <c r="O52" s="3" t="s">
        <v>61</v>
      </c>
      <c r="P52" s="572"/>
      <c r="Q52" s="572"/>
      <c r="R52" s="76"/>
      <c r="S52" s="76"/>
      <c r="T52" s="76"/>
      <c r="U52" s="103"/>
      <c r="V52" s="73"/>
      <c r="W52" s="526"/>
      <c r="X52" s="527"/>
      <c r="Y52" s="524"/>
      <c r="Z52" s="524"/>
      <c r="AA52" s="524"/>
      <c r="AB52" s="524"/>
      <c r="AC52" s="524"/>
      <c r="AD52" s="950"/>
      <c r="AE52" s="169" t="s">
        <v>130</v>
      </c>
      <c r="AF52" s="36"/>
      <c r="AG52" s="180"/>
      <c r="AH52" s="170"/>
      <c r="AI52" s="6">
        <v>0.9</v>
      </c>
      <c r="AK52" s="77"/>
      <c r="AL52" s="77"/>
      <c r="AM52" s="77"/>
      <c r="AN52" s="77"/>
      <c r="AO52" s="77"/>
      <c r="AP52" s="77"/>
      <c r="AQ52" s="77"/>
      <c r="AR52" s="77"/>
    </row>
    <row r="53" spans="1:44" ht="60" customHeight="1" x14ac:dyDescent="0.25">
      <c r="A53" s="612"/>
      <c r="B53" s="574"/>
      <c r="C53" s="574"/>
      <c r="D53" s="574"/>
      <c r="E53" s="564"/>
      <c r="F53" s="610"/>
      <c r="G53" s="574"/>
      <c r="H53" s="574"/>
      <c r="I53" s="574"/>
      <c r="J53" s="578"/>
      <c r="K53" s="577"/>
      <c r="L53" s="98" t="s">
        <v>246</v>
      </c>
      <c r="M53" s="3" t="s">
        <v>197</v>
      </c>
      <c r="N53" s="3" t="s">
        <v>189</v>
      </c>
      <c r="O53" s="3" t="s">
        <v>61</v>
      </c>
      <c r="P53" s="571">
        <v>45659</v>
      </c>
      <c r="Q53" s="571">
        <v>46006</v>
      </c>
      <c r="R53" s="76"/>
      <c r="S53" s="76"/>
      <c r="T53" s="76"/>
      <c r="U53" s="103"/>
      <c r="V53" s="73"/>
      <c r="W53" s="526"/>
      <c r="X53" s="527"/>
      <c r="Y53" s="524"/>
      <c r="Z53" s="524"/>
      <c r="AA53" s="524"/>
      <c r="AB53" s="524"/>
      <c r="AC53" s="524"/>
      <c r="AD53" s="950"/>
      <c r="AE53" s="169" t="s">
        <v>134</v>
      </c>
      <c r="AF53" s="36"/>
      <c r="AG53" s="180"/>
      <c r="AH53" s="170"/>
      <c r="AI53" s="6">
        <v>0.9</v>
      </c>
      <c r="AK53" s="77"/>
      <c r="AL53" s="77"/>
      <c r="AM53" s="77"/>
      <c r="AN53" s="77"/>
      <c r="AO53" s="77"/>
      <c r="AP53" s="77"/>
      <c r="AQ53" s="77"/>
      <c r="AR53" s="77"/>
    </row>
    <row r="54" spans="1:44" ht="42" customHeight="1" x14ac:dyDescent="0.25">
      <c r="A54" s="611">
        <v>5</v>
      </c>
      <c r="B54" s="573" t="s">
        <v>49</v>
      </c>
      <c r="C54" s="573" t="s">
        <v>50</v>
      </c>
      <c r="D54" s="573" t="s">
        <v>51</v>
      </c>
      <c r="E54" s="563" t="s">
        <v>1162</v>
      </c>
      <c r="F54" s="609" t="s">
        <v>52</v>
      </c>
      <c r="G54" s="573" t="s">
        <v>113</v>
      </c>
      <c r="H54" s="573" t="s">
        <v>114</v>
      </c>
      <c r="I54" s="573" t="s">
        <v>115</v>
      </c>
      <c r="J54" s="608" t="s">
        <v>247</v>
      </c>
      <c r="K54" s="573" t="s">
        <v>248</v>
      </c>
      <c r="L54" s="3" t="s">
        <v>249</v>
      </c>
      <c r="M54" s="3" t="s">
        <v>250</v>
      </c>
      <c r="N54" s="3" t="s">
        <v>189</v>
      </c>
      <c r="O54" s="3"/>
      <c r="P54" s="572"/>
      <c r="Q54" s="572"/>
      <c r="R54" s="76"/>
      <c r="S54" s="76"/>
      <c r="T54" s="76"/>
      <c r="U54" s="103"/>
      <c r="V54" s="73"/>
      <c r="W54" s="526" t="s">
        <v>251</v>
      </c>
      <c r="X54" s="527" t="s">
        <v>252</v>
      </c>
      <c r="Y54" s="524" t="s">
        <v>211</v>
      </c>
      <c r="Z54" s="524" t="s">
        <v>65</v>
      </c>
      <c r="AA54" s="524" t="s">
        <v>66</v>
      </c>
      <c r="AB54" s="524" t="s">
        <v>253</v>
      </c>
      <c r="AC54" s="524" t="s">
        <v>254</v>
      </c>
      <c r="AD54" s="630">
        <v>1</v>
      </c>
      <c r="AE54" s="169" t="s">
        <v>107</v>
      </c>
      <c r="AF54" s="22"/>
      <c r="AG54" s="180">
        <v>140</v>
      </c>
      <c r="AH54" s="170">
        <v>0.35</v>
      </c>
      <c r="AI54" s="6">
        <v>1</v>
      </c>
      <c r="AK54" s="77"/>
      <c r="AL54" s="77"/>
      <c r="AM54" s="77"/>
      <c r="AN54" s="77"/>
      <c r="AO54" s="77"/>
      <c r="AP54" s="77"/>
      <c r="AQ54" s="77"/>
      <c r="AR54" s="77"/>
    </row>
    <row r="55" spans="1:44" ht="27" customHeight="1" x14ac:dyDescent="0.25">
      <c r="A55" s="612"/>
      <c r="B55" s="574"/>
      <c r="C55" s="574"/>
      <c r="D55" s="574"/>
      <c r="E55" s="564"/>
      <c r="F55" s="610"/>
      <c r="G55" s="574"/>
      <c r="H55" s="574"/>
      <c r="I55" s="574"/>
      <c r="J55" s="577"/>
      <c r="K55" s="574"/>
      <c r="L55" s="3" t="s">
        <v>255</v>
      </c>
      <c r="M55" s="3" t="s">
        <v>256</v>
      </c>
      <c r="N55" s="3" t="s">
        <v>189</v>
      </c>
      <c r="O55" s="3"/>
      <c r="P55" s="571">
        <v>45659</v>
      </c>
      <c r="Q55" s="571">
        <v>46006</v>
      </c>
      <c r="R55" s="76"/>
      <c r="S55" s="76"/>
      <c r="T55" s="76"/>
      <c r="U55" s="103"/>
      <c r="V55" s="73"/>
      <c r="W55" s="526"/>
      <c r="X55" s="527"/>
      <c r="Y55" s="524"/>
      <c r="Z55" s="524"/>
      <c r="AA55" s="524"/>
      <c r="AB55" s="524"/>
      <c r="AC55" s="524"/>
      <c r="AD55" s="524"/>
      <c r="AE55" s="169" t="s">
        <v>96</v>
      </c>
      <c r="AF55" s="22"/>
      <c r="AG55" s="180">
        <v>140</v>
      </c>
      <c r="AH55" s="170">
        <v>0.65</v>
      </c>
      <c r="AI55" s="6">
        <v>1</v>
      </c>
      <c r="AK55" s="77"/>
      <c r="AL55" s="77"/>
      <c r="AM55" s="77"/>
      <c r="AN55" s="77"/>
      <c r="AO55" s="77"/>
      <c r="AP55" s="77"/>
      <c r="AQ55" s="77"/>
      <c r="AR55" s="77"/>
    </row>
    <row r="56" spans="1:44" ht="47.25" customHeight="1" x14ac:dyDescent="0.25">
      <c r="A56" s="612"/>
      <c r="B56" s="574"/>
      <c r="C56" s="574"/>
      <c r="D56" s="574"/>
      <c r="E56" s="564"/>
      <c r="F56" s="610"/>
      <c r="G56" s="574"/>
      <c r="H56" s="574"/>
      <c r="I56" s="574"/>
      <c r="J56" s="577"/>
      <c r="K56" s="574"/>
      <c r="L56" s="3" t="s">
        <v>257</v>
      </c>
      <c r="M56" s="3" t="s">
        <v>258</v>
      </c>
      <c r="N56" s="3" t="s">
        <v>189</v>
      </c>
      <c r="O56" s="3"/>
      <c r="P56" s="572"/>
      <c r="Q56" s="572"/>
      <c r="R56" s="76"/>
      <c r="S56" s="76"/>
      <c r="T56" s="76"/>
      <c r="U56" s="103"/>
      <c r="V56" s="73"/>
      <c r="W56" s="526"/>
      <c r="X56" s="527"/>
      <c r="Y56" s="524"/>
      <c r="Z56" s="524"/>
      <c r="AA56" s="524"/>
      <c r="AB56" s="524"/>
      <c r="AC56" s="524"/>
      <c r="AD56" s="524"/>
      <c r="AE56" s="169"/>
      <c r="AF56" s="36"/>
      <c r="AG56" s="180"/>
      <c r="AH56" s="170"/>
      <c r="AI56" s="6">
        <v>1</v>
      </c>
      <c r="AK56" s="77"/>
      <c r="AL56" s="77"/>
      <c r="AM56" s="77"/>
      <c r="AN56" s="77"/>
      <c r="AO56" s="77"/>
      <c r="AP56" s="77"/>
      <c r="AQ56" s="77"/>
      <c r="AR56" s="77"/>
    </row>
    <row r="57" spans="1:44" ht="21.75" customHeight="1" x14ac:dyDescent="0.25">
      <c r="A57" s="611">
        <v>6</v>
      </c>
      <c r="B57" s="573" t="s">
        <v>49</v>
      </c>
      <c r="C57" s="573" t="s">
        <v>259</v>
      </c>
      <c r="D57" s="573" t="s">
        <v>260</v>
      </c>
      <c r="E57" s="563" t="s">
        <v>1166</v>
      </c>
      <c r="F57" s="609" t="s">
        <v>52</v>
      </c>
      <c r="G57" s="573" t="s">
        <v>153</v>
      </c>
      <c r="H57" s="573" t="s">
        <v>154</v>
      </c>
      <c r="I57" s="582" t="s">
        <v>115</v>
      </c>
      <c r="J57" s="600" t="s">
        <v>261</v>
      </c>
      <c r="K57" s="582" t="s">
        <v>262</v>
      </c>
      <c r="L57" s="3" t="s">
        <v>263</v>
      </c>
      <c r="M57" s="3" t="s">
        <v>264</v>
      </c>
      <c r="N57" s="9" t="s">
        <v>265</v>
      </c>
      <c r="O57" s="3" t="s">
        <v>61</v>
      </c>
      <c r="P57" s="571">
        <v>45659</v>
      </c>
      <c r="Q57" s="571">
        <v>46006</v>
      </c>
      <c r="R57" s="78"/>
      <c r="S57" s="35"/>
      <c r="T57" s="78"/>
      <c r="U57" s="60"/>
      <c r="V57" s="153"/>
      <c r="W57" s="526" t="s">
        <v>266</v>
      </c>
      <c r="X57" s="527" t="s">
        <v>267</v>
      </c>
      <c r="Y57" s="524" t="s">
        <v>192</v>
      </c>
      <c r="Z57" s="524" t="s">
        <v>226</v>
      </c>
      <c r="AA57" s="524" t="s">
        <v>66</v>
      </c>
      <c r="AB57" s="524" t="s">
        <v>1115</v>
      </c>
      <c r="AC57" s="524"/>
      <c r="AD57" s="630">
        <v>1</v>
      </c>
      <c r="AE57" s="169" t="s">
        <v>125</v>
      </c>
      <c r="AF57" s="22"/>
      <c r="AG57" s="180">
        <v>12</v>
      </c>
      <c r="AH57" s="170"/>
      <c r="AI57" s="6">
        <v>1</v>
      </c>
      <c r="AJ57" s="37">
        <v>20</v>
      </c>
      <c r="AK57" s="77"/>
      <c r="AL57" s="77"/>
      <c r="AM57" s="77"/>
      <c r="AN57" s="77"/>
      <c r="AO57" s="77"/>
      <c r="AP57" s="77"/>
      <c r="AQ57" s="77"/>
      <c r="AR57" s="77"/>
    </row>
    <row r="58" spans="1:44" ht="21.75" customHeight="1" x14ac:dyDescent="0.25">
      <c r="A58" s="612"/>
      <c r="B58" s="574"/>
      <c r="C58" s="574"/>
      <c r="D58" s="574"/>
      <c r="E58" s="564"/>
      <c r="F58" s="610"/>
      <c r="G58" s="574"/>
      <c r="H58" s="574"/>
      <c r="I58" s="582"/>
      <c r="J58" s="600"/>
      <c r="K58" s="582"/>
      <c r="L58" s="3" t="s">
        <v>268</v>
      </c>
      <c r="M58" s="3" t="s">
        <v>269</v>
      </c>
      <c r="N58" s="3" t="s">
        <v>265</v>
      </c>
      <c r="O58" s="3" t="s">
        <v>61</v>
      </c>
      <c r="P58" s="572"/>
      <c r="Q58" s="572"/>
      <c r="R58" s="78"/>
      <c r="S58" s="35"/>
      <c r="T58" s="78"/>
      <c r="U58" s="60"/>
      <c r="V58" s="153"/>
      <c r="W58" s="526"/>
      <c r="X58" s="527"/>
      <c r="Y58" s="524"/>
      <c r="Z58" s="524"/>
      <c r="AA58" s="524"/>
      <c r="AB58" s="524"/>
      <c r="AC58" s="524"/>
      <c r="AD58" s="524"/>
      <c r="AE58" s="169" t="s">
        <v>127</v>
      </c>
      <c r="AF58" s="22"/>
      <c r="AG58" s="180">
        <v>40</v>
      </c>
      <c r="AH58" s="170"/>
      <c r="AI58" s="6">
        <v>1</v>
      </c>
      <c r="AJ58" s="37">
        <v>20</v>
      </c>
      <c r="AK58" s="77"/>
      <c r="AL58" s="77"/>
      <c r="AM58" s="77"/>
      <c r="AN58" s="77"/>
      <c r="AO58" s="77"/>
      <c r="AP58" s="77"/>
      <c r="AQ58" s="77"/>
      <c r="AR58" s="77"/>
    </row>
    <row r="59" spans="1:44" ht="25.5" customHeight="1" x14ac:dyDescent="0.25">
      <c r="A59" s="612"/>
      <c r="B59" s="574"/>
      <c r="C59" s="574"/>
      <c r="D59" s="574"/>
      <c r="E59" s="564"/>
      <c r="F59" s="610"/>
      <c r="G59" s="574"/>
      <c r="H59" s="574"/>
      <c r="I59" s="582"/>
      <c r="J59" s="600"/>
      <c r="K59" s="582"/>
      <c r="L59" s="3" t="s">
        <v>270</v>
      </c>
      <c r="M59" s="3" t="s">
        <v>271</v>
      </c>
      <c r="N59" s="3" t="s">
        <v>265</v>
      </c>
      <c r="O59" s="3" t="s">
        <v>61</v>
      </c>
      <c r="P59" s="571">
        <v>45659</v>
      </c>
      <c r="Q59" s="571">
        <v>46006</v>
      </c>
      <c r="R59" s="78"/>
      <c r="S59" s="35"/>
      <c r="T59" s="78"/>
      <c r="U59" s="60"/>
      <c r="V59" s="153"/>
      <c r="W59" s="526"/>
      <c r="X59" s="527"/>
      <c r="Y59" s="524"/>
      <c r="Z59" s="524"/>
      <c r="AA59" s="524"/>
      <c r="AB59" s="524"/>
      <c r="AC59" s="524"/>
      <c r="AD59" s="524"/>
      <c r="AE59" s="169" t="s">
        <v>130</v>
      </c>
      <c r="AF59" s="36"/>
      <c r="AG59" s="180"/>
      <c r="AH59" s="170"/>
      <c r="AI59" s="6">
        <v>1</v>
      </c>
      <c r="AJ59" s="37">
        <v>20</v>
      </c>
      <c r="AK59" s="77"/>
      <c r="AL59" s="77"/>
      <c r="AM59" s="77"/>
      <c r="AN59" s="77"/>
      <c r="AO59" s="77"/>
      <c r="AP59" s="77"/>
      <c r="AQ59" s="77"/>
      <c r="AR59" s="77"/>
    </row>
    <row r="60" spans="1:44" ht="102" x14ac:dyDescent="0.25">
      <c r="A60" s="612"/>
      <c r="B60" s="574"/>
      <c r="C60" s="574"/>
      <c r="D60" s="574"/>
      <c r="E60" s="564"/>
      <c r="F60" s="610"/>
      <c r="G60" s="574"/>
      <c r="H60" s="574"/>
      <c r="I60" s="582"/>
      <c r="J60" s="600"/>
      <c r="K60" s="582"/>
      <c r="L60" s="3" t="s">
        <v>272</v>
      </c>
      <c r="M60" s="3" t="s">
        <v>273</v>
      </c>
      <c r="N60" s="3" t="s">
        <v>265</v>
      </c>
      <c r="O60" s="3" t="s">
        <v>61</v>
      </c>
      <c r="P60" s="572"/>
      <c r="Q60" s="572"/>
      <c r="R60" s="35"/>
      <c r="S60" s="35"/>
      <c r="T60" s="35"/>
      <c r="U60" s="60"/>
      <c r="V60" s="153"/>
      <c r="W60" s="526"/>
      <c r="X60" s="527"/>
      <c r="Y60" s="524"/>
      <c r="Z60" s="524"/>
      <c r="AA60" s="524"/>
      <c r="AB60" s="524"/>
      <c r="AC60" s="524"/>
      <c r="AD60" s="524"/>
      <c r="AE60" s="169" t="s">
        <v>134</v>
      </c>
      <c r="AF60" s="36"/>
      <c r="AG60" s="180"/>
      <c r="AH60" s="170"/>
      <c r="AI60" s="6">
        <v>1</v>
      </c>
      <c r="AJ60" s="37">
        <v>20</v>
      </c>
      <c r="AK60" s="77"/>
      <c r="AL60" s="77"/>
      <c r="AM60" s="77"/>
      <c r="AN60" s="77"/>
      <c r="AO60" s="77"/>
      <c r="AP60" s="77"/>
      <c r="AQ60" s="77"/>
      <c r="AR60" s="77"/>
    </row>
    <row r="61" spans="1:44" ht="29.25" customHeight="1" x14ac:dyDescent="0.25">
      <c r="A61" s="611">
        <v>7</v>
      </c>
      <c r="B61" s="573" t="s">
        <v>49</v>
      </c>
      <c r="C61" s="573" t="s">
        <v>259</v>
      </c>
      <c r="D61" s="573" t="s">
        <v>260</v>
      </c>
      <c r="E61" s="563" t="s">
        <v>1166</v>
      </c>
      <c r="F61" s="609" t="s">
        <v>52</v>
      </c>
      <c r="G61" s="573" t="s">
        <v>153</v>
      </c>
      <c r="H61" s="573" t="s">
        <v>154</v>
      </c>
      <c r="I61" s="573" t="s">
        <v>115</v>
      </c>
      <c r="J61" s="608" t="s">
        <v>274</v>
      </c>
      <c r="K61" s="573" t="s">
        <v>275</v>
      </c>
      <c r="L61" s="3" t="s">
        <v>276</v>
      </c>
      <c r="M61" s="3" t="s">
        <v>264</v>
      </c>
      <c r="N61" s="9" t="s">
        <v>265</v>
      </c>
      <c r="O61" s="3" t="s">
        <v>61</v>
      </c>
      <c r="P61" s="571">
        <v>45659</v>
      </c>
      <c r="Q61" s="571">
        <v>46006</v>
      </c>
      <c r="R61" s="78"/>
      <c r="S61" s="35"/>
      <c r="T61" s="35"/>
      <c r="U61" s="60"/>
      <c r="V61" s="153"/>
      <c r="W61" s="526" t="s">
        <v>277</v>
      </c>
      <c r="X61" s="527" t="s">
        <v>278</v>
      </c>
      <c r="Y61" s="524" t="s">
        <v>162</v>
      </c>
      <c r="Z61" s="524" t="s">
        <v>226</v>
      </c>
      <c r="AA61" s="524" t="s">
        <v>66</v>
      </c>
      <c r="AB61" s="524" t="s">
        <v>1116</v>
      </c>
      <c r="AC61" s="524"/>
      <c r="AD61" s="630">
        <v>1</v>
      </c>
      <c r="AE61" s="169" t="s">
        <v>125</v>
      </c>
      <c r="AF61" s="22"/>
      <c r="AG61" s="180"/>
      <c r="AH61" s="170"/>
      <c r="AI61" s="6"/>
      <c r="AJ61" s="37">
        <v>10</v>
      </c>
      <c r="AK61" s="77"/>
      <c r="AL61" s="77"/>
      <c r="AM61" s="77"/>
      <c r="AN61" s="77"/>
      <c r="AO61" s="77"/>
      <c r="AP61" s="77"/>
      <c r="AQ61" s="77"/>
      <c r="AR61" s="77"/>
    </row>
    <row r="62" spans="1:44" ht="31.5" customHeight="1" x14ac:dyDescent="0.25">
      <c r="A62" s="612"/>
      <c r="B62" s="574"/>
      <c r="C62" s="574"/>
      <c r="D62" s="574"/>
      <c r="E62" s="564"/>
      <c r="F62" s="610"/>
      <c r="G62" s="574"/>
      <c r="H62" s="574"/>
      <c r="I62" s="574"/>
      <c r="J62" s="577"/>
      <c r="K62" s="574"/>
      <c r="L62" s="3" t="s">
        <v>268</v>
      </c>
      <c r="M62" s="3" t="s">
        <v>269</v>
      </c>
      <c r="N62" s="3" t="s">
        <v>265</v>
      </c>
      <c r="O62" s="3" t="s">
        <v>61</v>
      </c>
      <c r="P62" s="572"/>
      <c r="Q62" s="572"/>
      <c r="R62" s="78"/>
      <c r="S62" s="35"/>
      <c r="T62" s="35"/>
      <c r="U62" s="60"/>
      <c r="V62" s="153"/>
      <c r="W62" s="526"/>
      <c r="X62" s="527"/>
      <c r="Y62" s="524"/>
      <c r="Z62" s="524"/>
      <c r="AA62" s="524"/>
      <c r="AB62" s="524"/>
      <c r="AC62" s="524"/>
      <c r="AD62" s="524"/>
      <c r="AE62" s="169" t="s">
        <v>127</v>
      </c>
      <c r="AF62" s="22"/>
      <c r="AG62" s="180"/>
      <c r="AH62" s="170"/>
      <c r="AI62" s="6"/>
      <c r="AJ62" s="37">
        <v>10</v>
      </c>
      <c r="AK62" s="77"/>
      <c r="AL62" s="77"/>
      <c r="AM62" s="77"/>
      <c r="AN62" s="77"/>
      <c r="AO62" s="77"/>
      <c r="AP62" s="77"/>
      <c r="AQ62" s="77"/>
      <c r="AR62" s="77"/>
    </row>
    <row r="63" spans="1:44" ht="25.5" customHeight="1" x14ac:dyDescent="0.25">
      <c r="A63" s="612"/>
      <c r="B63" s="574"/>
      <c r="C63" s="574"/>
      <c r="D63" s="574"/>
      <c r="E63" s="564"/>
      <c r="F63" s="610"/>
      <c r="G63" s="574"/>
      <c r="H63" s="574"/>
      <c r="I63" s="574"/>
      <c r="J63" s="577"/>
      <c r="K63" s="574"/>
      <c r="L63" s="3" t="s">
        <v>270</v>
      </c>
      <c r="M63" s="3" t="s">
        <v>271</v>
      </c>
      <c r="N63" s="3" t="s">
        <v>265</v>
      </c>
      <c r="O63" s="3" t="s">
        <v>61</v>
      </c>
      <c r="P63" s="571">
        <v>45659</v>
      </c>
      <c r="Q63" s="571">
        <v>46006</v>
      </c>
      <c r="R63" s="78"/>
      <c r="S63" s="35"/>
      <c r="T63" s="35"/>
      <c r="U63" s="60"/>
      <c r="V63" s="153"/>
      <c r="W63" s="526"/>
      <c r="X63" s="527"/>
      <c r="Y63" s="524"/>
      <c r="Z63" s="524"/>
      <c r="AA63" s="524"/>
      <c r="AB63" s="524"/>
      <c r="AC63" s="524"/>
      <c r="AD63" s="524"/>
      <c r="AE63" s="169" t="s">
        <v>130</v>
      </c>
      <c r="AF63" s="36"/>
      <c r="AG63" s="180"/>
      <c r="AH63" s="170"/>
      <c r="AI63" s="6"/>
      <c r="AJ63" s="37">
        <v>10</v>
      </c>
      <c r="AK63" s="77"/>
      <c r="AL63" s="77"/>
      <c r="AM63" s="77"/>
      <c r="AN63" s="77"/>
      <c r="AO63" s="77"/>
      <c r="AP63" s="77"/>
      <c r="AQ63" s="77"/>
      <c r="AR63" s="77"/>
    </row>
    <row r="64" spans="1:44" ht="43.5" customHeight="1" x14ac:dyDescent="0.25">
      <c r="A64" s="612"/>
      <c r="B64" s="574"/>
      <c r="C64" s="574"/>
      <c r="D64" s="574"/>
      <c r="E64" s="564"/>
      <c r="F64" s="610"/>
      <c r="G64" s="574"/>
      <c r="H64" s="574"/>
      <c r="I64" s="574"/>
      <c r="J64" s="577"/>
      <c r="K64" s="574"/>
      <c r="L64" s="3" t="s">
        <v>279</v>
      </c>
      <c r="M64" s="3" t="s">
        <v>273</v>
      </c>
      <c r="N64" s="3" t="s">
        <v>265</v>
      </c>
      <c r="O64" s="3" t="s">
        <v>61</v>
      </c>
      <c r="P64" s="572"/>
      <c r="Q64" s="572"/>
      <c r="R64" s="35"/>
      <c r="S64" s="35"/>
      <c r="T64" s="35"/>
      <c r="U64" s="60"/>
      <c r="V64" s="153"/>
      <c r="W64" s="526"/>
      <c r="X64" s="527"/>
      <c r="Y64" s="524"/>
      <c r="Z64" s="524"/>
      <c r="AA64" s="524"/>
      <c r="AB64" s="524"/>
      <c r="AC64" s="524"/>
      <c r="AD64" s="524"/>
      <c r="AE64" s="169" t="s">
        <v>134</v>
      </c>
      <c r="AF64" s="36"/>
      <c r="AG64" s="180"/>
      <c r="AH64" s="170"/>
      <c r="AI64" s="6"/>
      <c r="AJ64" s="37">
        <v>10</v>
      </c>
      <c r="AK64" s="77"/>
      <c r="AL64" s="77"/>
      <c r="AM64" s="77"/>
      <c r="AN64" s="77"/>
      <c r="AO64" s="77"/>
      <c r="AP64" s="77"/>
      <c r="AQ64" s="77"/>
      <c r="AR64" s="77"/>
    </row>
    <row r="65" spans="1:44" ht="35.25" customHeight="1" x14ac:dyDescent="0.25">
      <c r="A65" s="611">
        <v>8</v>
      </c>
      <c r="B65" s="573" t="s">
        <v>49</v>
      </c>
      <c r="C65" s="573" t="s">
        <v>99</v>
      </c>
      <c r="D65" s="573" t="s">
        <v>51</v>
      </c>
      <c r="E65" s="563" t="s">
        <v>1167</v>
      </c>
      <c r="F65" s="609" t="s">
        <v>112</v>
      </c>
      <c r="G65" s="573" t="s">
        <v>153</v>
      </c>
      <c r="H65" s="573" t="s">
        <v>154</v>
      </c>
      <c r="I65" s="833" t="s">
        <v>115</v>
      </c>
      <c r="J65" s="860" t="s">
        <v>280</v>
      </c>
      <c r="K65" s="573" t="s">
        <v>281</v>
      </c>
      <c r="L65" s="3" t="s">
        <v>282</v>
      </c>
      <c r="M65" s="3" t="s">
        <v>269</v>
      </c>
      <c r="N65" s="9" t="s">
        <v>265</v>
      </c>
      <c r="O65" s="3" t="s">
        <v>61</v>
      </c>
      <c r="P65" s="571">
        <v>45659</v>
      </c>
      <c r="Q65" s="571">
        <v>46006</v>
      </c>
      <c r="R65" s="35"/>
      <c r="S65" s="35"/>
      <c r="T65" s="35"/>
      <c r="U65" s="60"/>
      <c r="V65" s="153"/>
      <c r="W65" s="526" t="s">
        <v>283</v>
      </c>
      <c r="X65" s="527" t="s">
        <v>284</v>
      </c>
      <c r="Y65" s="524" t="s">
        <v>162</v>
      </c>
      <c r="Z65" s="524" t="s">
        <v>226</v>
      </c>
      <c r="AA65" s="524" t="s">
        <v>66</v>
      </c>
      <c r="AB65" s="524" t="s">
        <v>285</v>
      </c>
      <c r="AC65" s="524"/>
      <c r="AD65" s="630">
        <v>1</v>
      </c>
      <c r="AE65" s="169" t="s">
        <v>125</v>
      </c>
      <c r="AF65" s="22"/>
      <c r="AG65" s="180">
        <v>4</v>
      </c>
      <c r="AH65" s="170"/>
      <c r="AI65" s="6"/>
      <c r="AJ65" s="37">
        <v>10</v>
      </c>
      <c r="AK65" s="77"/>
      <c r="AL65" s="77"/>
      <c r="AM65" s="77"/>
      <c r="AN65" s="77"/>
      <c r="AO65" s="77"/>
      <c r="AP65" s="77"/>
      <c r="AQ65" s="77"/>
      <c r="AR65" s="77"/>
    </row>
    <row r="66" spans="1:44" ht="36.75" customHeight="1" x14ac:dyDescent="0.25">
      <c r="A66" s="612"/>
      <c r="B66" s="574"/>
      <c r="C66" s="574"/>
      <c r="D66" s="574"/>
      <c r="E66" s="564"/>
      <c r="F66" s="610"/>
      <c r="G66" s="574"/>
      <c r="H66" s="574"/>
      <c r="I66" s="574"/>
      <c r="J66" s="577"/>
      <c r="K66" s="574"/>
      <c r="L66" s="3" t="s">
        <v>286</v>
      </c>
      <c r="M66" s="3" t="s">
        <v>287</v>
      </c>
      <c r="N66" s="9" t="s">
        <v>265</v>
      </c>
      <c r="O66" s="3" t="s">
        <v>61</v>
      </c>
      <c r="P66" s="572"/>
      <c r="Q66" s="572"/>
      <c r="R66" s="35"/>
      <c r="S66" s="35"/>
      <c r="T66" s="35"/>
      <c r="U66" s="60"/>
      <c r="V66" s="153"/>
      <c r="W66" s="526"/>
      <c r="X66" s="527"/>
      <c r="Y66" s="524"/>
      <c r="Z66" s="524"/>
      <c r="AA66" s="524"/>
      <c r="AB66" s="524"/>
      <c r="AC66" s="524"/>
      <c r="AD66" s="524"/>
      <c r="AE66" s="169" t="s">
        <v>127</v>
      </c>
      <c r="AF66" s="22"/>
      <c r="AG66" s="180">
        <v>10</v>
      </c>
      <c r="AH66" s="170"/>
      <c r="AI66" s="6"/>
      <c r="AJ66" s="37">
        <v>10</v>
      </c>
      <c r="AK66" s="77"/>
      <c r="AL66" s="77"/>
      <c r="AM66" s="77"/>
      <c r="AN66" s="77"/>
      <c r="AO66" s="77"/>
      <c r="AP66" s="77"/>
      <c r="AQ66" s="77"/>
      <c r="AR66" s="77"/>
    </row>
    <row r="67" spans="1:44" ht="27" customHeight="1" x14ac:dyDescent="0.25">
      <c r="A67" s="612"/>
      <c r="B67" s="574"/>
      <c r="C67" s="574"/>
      <c r="D67" s="574"/>
      <c r="E67" s="564"/>
      <c r="F67" s="610"/>
      <c r="G67" s="574"/>
      <c r="H67" s="574"/>
      <c r="I67" s="574"/>
      <c r="J67" s="577"/>
      <c r="K67" s="574"/>
      <c r="L67" s="3" t="s">
        <v>288</v>
      </c>
      <c r="M67" s="3" t="s">
        <v>289</v>
      </c>
      <c r="N67" s="9" t="s">
        <v>265</v>
      </c>
      <c r="O67" s="3" t="s">
        <v>61</v>
      </c>
      <c r="P67" s="571">
        <v>45659</v>
      </c>
      <c r="Q67" s="571">
        <v>46006</v>
      </c>
      <c r="R67" s="35"/>
      <c r="S67" s="35"/>
      <c r="T67" s="35"/>
      <c r="U67" s="60"/>
      <c r="V67" s="153"/>
      <c r="W67" s="526"/>
      <c r="X67" s="527"/>
      <c r="Y67" s="524"/>
      <c r="Z67" s="524"/>
      <c r="AA67" s="524"/>
      <c r="AB67" s="524"/>
      <c r="AC67" s="524"/>
      <c r="AD67" s="524"/>
      <c r="AE67" s="169" t="s">
        <v>130</v>
      </c>
      <c r="AF67" s="36"/>
      <c r="AG67" s="180">
        <v>10</v>
      </c>
      <c r="AH67" s="170"/>
      <c r="AI67" s="6"/>
      <c r="AJ67" s="37">
        <v>10</v>
      </c>
      <c r="AK67" s="77"/>
      <c r="AL67" s="77"/>
      <c r="AM67" s="77"/>
      <c r="AN67" s="77"/>
      <c r="AO67" s="77"/>
      <c r="AP67" s="77"/>
      <c r="AQ67" s="77"/>
      <c r="AR67" s="77"/>
    </row>
    <row r="68" spans="1:44" ht="40.5" customHeight="1" x14ac:dyDescent="0.25">
      <c r="A68" s="612"/>
      <c r="B68" s="574"/>
      <c r="C68" s="574"/>
      <c r="D68" s="574"/>
      <c r="E68" s="564"/>
      <c r="F68" s="610"/>
      <c r="G68" s="574"/>
      <c r="H68" s="574"/>
      <c r="I68" s="574"/>
      <c r="J68" s="577"/>
      <c r="K68" s="574"/>
      <c r="L68" s="3" t="s">
        <v>290</v>
      </c>
      <c r="M68" s="3" t="s">
        <v>273</v>
      </c>
      <c r="N68" s="3" t="s">
        <v>265</v>
      </c>
      <c r="O68" s="3" t="s">
        <v>61</v>
      </c>
      <c r="P68" s="572"/>
      <c r="Q68" s="572"/>
      <c r="R68" s="35"/>
      <c r="S68" s="35"/>
      <c r="T68" s="35"/>
      <c r="U68" s="60"/>
      <c r="V68" s="153"/>
      <c r="W68" s="526"/>
      <c r="X68" s="527"/>
      <c r="Y68" s="524"/>
      <c r="Z68" s="524"/>
      <c r="AA68" s="524"/>
      <c r="AB68" s="524"/>
      <c r="AC68" s="524"/>
      <c r="AD68" s="524"/>
      <c r="AE68" s="169" t="s">
        <v>134</v>
      </c>
      <c r="AF68" s="36"/>
      <c r="AG68" s="180">
        <v>4</v>
      </c>
      <c r="AH68" s="170"/>
      <c r="AI68" s="6"/>
      <c r="AJ68" s="37">
        <v>10</v>
      </c>
      <c r="AK68" s="77"/>
      <c r="AL68" s="77"/>
      <c r="AM68" s="77"/>
      <c r="AN68" s="77"/>
      <c r="AO68" s="77"/>
      <c r="AP68" s="77"/>
      <c r="AQ68" s="77"/>
      <c r="AR68" s="77"/>
    </row>
    <row r="69" spans="1:44" ht="11.25" x14ac:dyDescent="0.25">
      <c r="A69" s="72"/>
      <c r="B69" s="73"/>
      <c r="C69" s="73"/>
      <c r="D69" s="73"/>
      <c r="E69" s="74"/>
      <c r="F69" s="88"/>
      <c r="G69" s="73"/>
      <c r="H69" s="73"/>
      <c r="I69" s="73"/>
      <c r="J69" s="73"/>
      <c r="K69" s="73"/>
      <c r="L69" s="73"/>
      <c r="M69" s="73"/>
      <c r="N69" s="73"/>
      <c r="O69" s="73"/>
      <c r="P69" s="73"/>
      <c r="Q69" s="73"/>
      <c r="R69" s="73"/>
      <c r="S69" s="73"/>
      <c r="T69" s="73"/>
      <c r="U69" s="73"/>
      <c r="V69" s="73"/>
      <c r="W69" s="294"/>
      <c r="X69" s="74"/>
      <c r="Y69" s="74"/>
      <c r="Z69" s="74"/>
      <c r="AA69" s="74"/>
      <c r="AB69" s="74"/>
      <c r="AC69" s="74"/>
      <c r="AD69" s="74"/>
      <c r="AE69" s="74"/>
      <c r="AF69" s="74"/>
      <c r="AG69" s="178"/>
      <c r="AH69" s="74"/>
      <c r="AI69" s="74"/>
      <c r="AJ69" s="74"/>
      <c r="AK69" s="75"/>
      <c r="AL69" s="75"/>
      <c r="AM69" s="75"/>
      <c r="AN69" s="75"/>
      <c r="AO69" s="75"/>
      <c r="AP69" s="75"/>
      <c r="AQ69" s="75"/>
      <c r="AR69" s="75"/>
    </row>
    <row r="70" spans="1:44" ht="52.5" customHeight="1" x14ac:dyDescent="0.25">
      <c r="A70" s="611">
        <v>1</v>
      </c>
      <c r="B70" s="573" t="s">
        <v>49</v>
      </c>
      <c r="C70" s="573" t="s">
        <v>50</v>
      </c>
      <c r="D70" s="573" t="s">
        <v>51</v>
      </c>
      <c r="E70" s="563" t="s">
        <v>1162</v>
      </c>
      <c r="F70" s="609" t="s">
        <v>52</v>
      </c>
      <c r="G70" s="573" t="s">
        <v>53</v>
      </c>
      <c r="H70" s="573" t="s">
        <v>54</v>
      </c>
      <c r="I70" s="573" t="s">
        <v>55</v>
      </c>
      <c r="J70" s="573" t="s">
        <v>291</v>
      </c>
      <c r="K70" s="573" t="s">
        <v>292</v>
      </c>
      <c r="L70" s="163" t="s">
        <v>293</v>
      </c>
      <c r="M70" s="139" t="s">
        <v>294</v>
      </c>
      <c r="N70" s="3" t="s">
        <v>295</v>
      </c>
      <c r="O70" s="3" t="s">
        <v>296</v>
      </c>
      <c r="P70" s="571">
        <v>45659</v>
      </c>
      <c r="Q70" s="571">
        <v>46006</v>
      </c>
      <c r="R70" s="3" t="s">
        <v>297</v>
      </c>
      <c r="S70" s="3" t="s">
        <v>298</v>
      </c>
      <c r="T70" s="38">
        <v>2410002</v>
      </c>
      <c r="U70" s="33" t="s">
        <v>299</v>
      </c>
      <c r="V70" s="153"/>
      <c r="W70" s="854" t="s">
        <v>300</v>
      </c>
      <c r="X70" s="857" t="s">
        <v>301</v>
      </c>
      <c r="Y70" s="563" t="s">
        <v>302</v>
      </c>
      <c r="Z70" s="563" t="s">
        <v>226</v>
      </c>
      <c r="AA70" s="563" t="s">
        <v>66</v>
      </c>
      <c r="AB70" s="563" t="s">
        <v>303</v>
      </c>
      <c r="AC70" s="563"/>
      <c r="AD70" s="630">
        <v>1</v>
      </c>
      <c r="AE70" s="169" t="s">
        <v>125</v>
      </c>
      <c r="AF70" s="22"/>
      <c r="AG70" s="180">
        <v>9</v>
      </c>
      <c r="AH70" s="170"/>
      <c r="AI70" s="6"/>
      <c r="AJ70" s="39"/>
      <c r="AK70" s="77"/>
      <c r="AL70" s="77"/>
      <c r="AM70" s="77"/>
      <c r="AN70" s="77"/>
      <c r="AO70" s="77"/>
      <c r="AP70" s="77"/>
      <c r="AQ70" s="77"/>
      <c r="AR70" s="77"/>
    </row>
    <row r="71" spans="1:44" ht="47.25" customHeight="1" x14ac:dyDescent="0.25">
      <c r="A71" s="612"/>
      <c r="B71" s="574"/>
      <c r="C71" s="574"/>
      <c r="D71" s="574"/>
      <c r="E71" s="564"/>
      <c r="F71" s="610"/>
      <c r="G71" s="574"/>
      <c r="H71" s="574"/>
      <c r="I71" s="574"/>
      <c r="J71" s="574"/>
      <c r="K71" s="574"/>
      <c r="L71" s="164" t="s">
        <v>304</v>
      </c>
      <c r="M71" s="140" t="s">
        <v>305</v>
      </c>
      <c r="N71" s="3" t="s">
        <v>306</v>
      </c>
      <c r="O71" s="3" t="s">
        <v>307</v>
      </c>
      <c r="P71" s="572"/>
      <c r="Q71" s="572"/>
      <c r="R71" s="3" t="s">
        <v>308</v>
      </c>
      <c r="S71" s="35" t="s">
        <v>61</v>
      </c>
      <c r="T71" s="35"/>
      <c r="U71" s="60"/>
      <c r="V71" s="153"/>
      <c r="W71" s="855"/>
      <c r="X71" s="858"/>
      <c r="Y71" s="564"/>
      <c r="Z71" s="564"/>
      <c r="AA71" s="564"/>
      <c r="AB71" s="564"/>
      <c r="AC71" s="564"/>
      <c r="AD71" s="524"/>
      <c r="AE71" s="169" t="s">
        <v>127</v>
      </c>
      <c r="AF71" s="22"/>
      <c r="AG71" s="180">
        <v>0</v>
      </c>
      <c r="AH71" s="170"/>
      <c r="AI71" s="6">
        <v>1</v>
      </c>
      <c r="AJ71" s="39"/>
      <c r="AK71" s="77"/>
      <c r="AL71" s="77"/>
      <c r="AM71" s="77"/>
      <c r="AN71" s="77"/>
      <c r="AO71" s="77"/>
      <c r="AP71" s="77"/>
      <c r="AQ71" s="77"/>
      <c r="AR71" s="77"/>
    </row>
    <row r="72" spans="1:44" ht="44.25" customHeight="1" x14ac:dyDescent="0.25">
      <c r="A72" s="612"/>
      <c r="B72" s="574"/>
      <c r="C72" s="574"/>
      <c r="D72" s="574"/>
      <c r="E72" s="564"/>
      <c r="F72" s="610"/>
      <c r="G72" s="574"/>
      <c r="H72" s="574"/>
      <c r="I72" s="574"/>
      <c r="J72" s="574"/>
      <c r="K72" s="574"/>
      <c r="L72" s="429" t="s">
        <v>1176</v>
      </c>
      <c r="M72" s="430" t="s">
        <v>309</v>
      </c>
      <c r="N72" s="3" t="s">
        <v>310</v>
      </c>
      <c r="O72" s="3" t="s">
        <v>307</v>
      </c>
      <c r="P72" s="571">
        <v>45659</v>
      </c>
      <c r="Q72" s="571">
        <v>46006</v>
      </c>
      <c r="R72" s="3" t="s">
        <v>308</v>
      </c>
      <c r="S72" s="35" t="s">
        <v>61</v>
      </c>
      <c r="T72" s="35"/>
      <c r="U72" s="60"/>
      <c r="V72" s="153"/>
      <c r="W72" s="855"/>
      <c r="X72" s="858"/>
      <c r="Y72" s="564"/>
      <c r="Z72" s="564"/>
      <c r="AA72" s="564"/>
      <c r="AB72" s="564"/>
      <c r="AC72" s="564"/>
      <c r="AD72" s="524"/>
      <c r="AE72" s="169" t="s">
        <v>130</v>
      </c>
      <c r="AF72" s="36"/>
      <c r="AG72" s="180">
        <v>0</v>
      </c>
      <c r="AH72" s="170"/>
      <c r="AI72" s="6">
        <v>1</v>
      </c>
      <c r="AJ72" s="39"/>
      <c r="AK72" s="77"/>
      <c r="AL72" s="77"/>
      <c r="AM72" s="77"/>
      <c r="AN72" s="77"/>
      <c r="AO72" s="77"/>
      <c r="AP72" s="77"/>
      <c r="AQ72" s="77"/>
      <c r="AR72" s="77"/>
    </row>
    <row r="73" spans="1:44" ht="79.5" customHeight="1" x14ac:dyDescent="0.25">
      <c r="A73" s="612"/>
      <c r="B73" s="574"/>
      <c r="C73" s="574"/>
      <c r="D73" s="574"/>
      <c r="E73" s="564"/>
      <c r="F73" s="610"/>
      <c r="G73" s="574"/>
      <c r="H73" s="574"/>
      <c r="I73" s="574"/>
      <c r="J73" s="574"/>
      <c r="K73" s="574"/>
      <c r="L73" s="429" t="s">
        <v>311</v>
      </c>
      <c r="M73" s="430" t="s">
        <v>312</v>
      </c>
      <c r="N73" s="3" t="s">
        <v>313</v>
      </c>
      <c r="O73" s="3" t="s">
        <v>307</v>
      </c>
      <c r="P73" s="572"/>
      <c r="Q73" s="572"/>
      <c r="R73" s="3" t="s">
        <v>308</v>
      </c>
      <c r="S73" s="35"/>
      <c r="T73" s="35"/>
      <c r="U73" s="60"/>
      <c r="V73" s="153"/>
      <c r="W73" s="855"/>
      <c r="X73" s="858"/>
      <c r="Y73" s="564"/>
      <c r="Z73" s="564"/>
      <c r="AA73" s="564"/>
      <c r="AB73" s="564"/>
      <c r="AC73" s="564"/>
      <c r="AD73" s="524"/>
      <c r="AE73" s="169" t="s">
        <v>134</v>
      </c>
      <c r="AF73" s="36"/>
      <c r="AG73" s="180">
        <v>0</v>
      </c>
      <c r="AH73" s="170"/>
      <c r="AI73" s="6">
        <v>1</v>
      </c>
      <c r="AJ73" s="39"/>
      <c r="AK73" s="77"/>
      <c r="AL73" s="77"/>
      <c r="AM73" s="77"/>
      <c r="AN73" s="77"/>
      <c r="AO73" s="77"/>
      <c r="AP73" s="77"/>
      <c r="AQ73" s="77"/>
      <c r="AR73" s="77"/>
    </row>
    <row r="74" spans="1:44" ht="28.5" customHeight="1" x14ac:dyDescent="0.25">
      <c r="A74" s="664"/>
      <c r="B74" s="575"/>
      <c r="C74" s="575"/>
      <c r="D74" s="575"/>
      <c r="E74" s="567"/>
      <c r="F74" s="846"/>
      <c r="G74" s="575"/>
      <c r="H74" s="575"/>
      <c r="I74" s="575"/>
      <c r="J74" s="575"/>
      <c r="K74" s="575"/>
      <c r="L74" s="165" t="s">
        <v>314</v>
      </c>
      <c r="M74" s="141" t="s">
        <v>315</v>
      </c>
      <c r="N74" s="19"/>
      <c r="O74" s="19"/>
      <c r="P74" s="571">
        <v>45659</v>
      </c>
      <c r="Q74" s="571">
        <v>46006</v>
      </c>
      <c r="R74" s="19"/>
      <c r="S74" s="49"/>
      <c r="T74" s="49"/>
      <c r="U74" s="104"/>
      <c r="V74" s="153"/>
      <c r="W74" s="856"/>
      <c r="X74" s="859"/>
      <c r="Y74" s="567"/>
      <c r="Z74" s="567"/>
      <c r="AA74" s="567"/>
      <c r="AB74" s="567"/>
      <c r="AC74" s="567"/>
      <c r="AD74" s="525"/>
      <c r="AE74" s="298" t="s">
        <v>204</v>
      </c>
      <c r="AF74" s="14"/>
      <c r="AG74" s="179">
        <v>0.5</v>
      </c>
      <c r="AH74" s="14"/>
      <c r="AI74" s="14">
        <v>1</v>
      </c>
      <c r="AJ74" s="40"/>
      <c r="AK74" s="77"/>
      <c r="AL74" s="77"/>
      <c r="AM74" s="77"/>
      <c r="AN74" s="77"/>
      <c r="AO74" s="77"/>
      <c r="AP74" s="77"/>
      <c r="AQ74" s="77"/>
      <c r="AR74" s="77"/>
    </row>
    <row r="75" spans="1:44" ht="45" customHeight="1" x14ac:dyDescent="0.25">
      <c r="A75" s="611">
        <v>2</v>
      </c>
      <c r="B75" s="573" t="s">
        <v>316</v>
      </c>
      <c r="C75" s="573" t="s">
        <v>99</v>
      </c>
      <c r="D75" s="573" t="s">
        <v>51</v>
      </c>
      <c r="E75" s="563" t="s">
        <v>1167</v>
      </c>
      <c r="F75" s="609" t="s">
        <v>52</v>
      </c>
      <c r="G75" s="573" t="s">
        <v>113</v>
      </c>
      <c r="H75" s="573" t="s">
        <v>114</v>
      </c>
      <c r="I75" s="573" t="s">
        <v>115</v>
      </c>
      <c r="J75" s="573" t="s">
        <v>317</v>
      </c>
      <c r="K75" s="961" t="s">
        <v>318</v>
      </c>
      <c r="L75" s="142" t="s">
        <v>319</v>
      </c>
      <c r="M75" s="431" t="s">
        <v>1177</v>
      </c>
      <c r="N75" s="142" t="s">
        <v>310</v>
      </c>
      <c r="O75" s="3" t="s">
        <v>320</v>
      </c>
      <c r="P75" s="572"/>
      <c r="Q75" s="572"/>
      <c r="R75" s="3" t="s">
        <v>297</v>
      </c>
      <c r="S75" s="3" t="s">
        <v>298</v>
      </c>
      <c r="T75" s="38">
        <v>2410002</v>
      </c>
      <c r="U75" s="33" t="s">
        <v>299</v>
      </c>
      <c r="V75" s="153"/>
      <c r="W75" s="865" t="s">
        <v>321</v>
      </c>
      <c r="X75" s="527" t="s">
        <v>1117</v>
      </c>
      <c r="Y75" s="524" t="s">
        <v>192</v>
      </c>
      <c r="Z75" s="524" t="s">
        <v>226</v>
      </c>
      <c r="AA75" s="524" t="s">
        <v>66</v>
      </c>
      <c r="AB75" s="629" t="s">
        <v>322</v>
      </c>
      <c r="AC75" s="524"/>
      <c r="AD75" s="630">
        <v>1</v>
      </c>
      <c r="AE75" s="169" t="s">
        <v>125</v>
      </c>
      <c r="AF75" s="22"/>
      <c r="AG75" s="180"/>
      <c r="AH75" s="170"/>
      <c r="AI75" s="6"/>
      <c r="AJ75" s="39"/>
      <c r="AK75" s="77"/>
      <c r="AL75" s="77"/>
      <c r="AM75" s="77"/>
      <c r="AN75" s="77"/>
      <c r="AO75" s="77"/>
      <c r="AP75" s="77"/>
      <c r="AQ75" s="77"/>
      <c r="AR75" s="77"/>
    </row>
    <row r="76" spans="1:44" ht="60" customHeight="1" x14ac:dyDescent="0.25">
      <c r="A76" s="612"/>
      <c r="B76" s="574"/>
      <c r="C76" s="574"/>
      <c r="D76" s="574"/>
      <c r="E76" s="564"/>
      <c r="F76" s="610"/>
      <c r="G76" s="574"/>
      <c r="H76" s="574"/>
      <c r="I76" s="574"/>
      <c r="J76" s="574"/>
      <c r="K76" s="962"/>
      <c r="L76" s="143" t="s">
        <v>323</v>
      </c>
      <c r="M76" s="144" t="s">
        <v>324</v>
      </c>
      <c r="N76" s="143" t="s">
        <v>310</v>
      </c>
      <c r="O76" s="3" t="s">
        <v>320</v>
      </c>
      <c r="P76" s="571">
        <v>45659</v>
      </c>
      <c r="Q76" s="571">
        <v>46006</v>
      </c>
      <c r="R76" s="3" t="s">
        <v>297</v>
      </c>
      <c r="S76" s="3" t="s">
        <v>298</v>
      </c>
      <c r="T76" s="38">
        <v>2410002</v>
      </c>
      <c r="U76" s="33" t="s">
        <v>299</v>
      </c>
      <c r="V76" s="153"/>
      <c r="W76" s="865"/>
      <c r="X76" s="527"/>
      <c r="Y76" s="524"/>
      <c r="Z76" s="524"/>
      <c r="AA76" s="524"/>
      <c r="AB76" s="564"/>
      <c r="AC76" s="524"/>
      <c r="AD76" s="524"/>
      <c r="AE76" s="169" t="s">
        <v>127</v>
      </c>
      <c r="AF76" s="22"/>
      <c r="AG76" s="180"/>
      <c r="AH76" s="170"/>
      <c r="AI76" s="6"/>
      <c r="AJ76" s="39"/>
      <c r="AK76" s="77"/>
      <c r="AL76" s="77"/>
      <c r="AM76" s="77"/>
      <c r="AN76" s="77"/>
      <c r="AO76" s="77"/>
      <c r="AP76" s="77"/>
      <c r="AQ76" s="77"/>
      <c r="AR76" s="77"/>
    </row>
    <row r="77" spans="1:44" ht="70.5" customHeight="1" x14ac:dyDescent="0.25">
      <c r="A77" s="612"/>
      <c r="B77" s="574"/>
      <c r="C77" s="574"/>
      <c r="D77" s="574"/>
      <c r="E77" s="564"/>
      <c r="F77" s="610"/>
      <c r="G77" s="574"/>
      <c r="H77" s="574"/>
      <c r="I77" s="574"/>
      <c r="J77" s="574"/>
      <c r="K77" s="962"/>
      <c r="L77" s="143" t="s">
        <v>325</v>
      </c>
      <c r="M77" s="144" t="s">
        <v>326</v>
      </c>
      <c r="N77" s="143" t="s">
        <v>310</v>
      </c>
      <c r="O77" s="3" t="s">
        <v>327</v>
      </c>
      <c r="P77" s="572"/>
      <c r="Q77" s="572"/>
      <c r="R77" s="3" t="s">
        <v>297</v>
      </c>
      <c r="S77" s="3" t="s">
        <v>298</v>
      </c>
      <c r="T77" s="38">
        <v>2410002</v>
      </c>
      <c r="U77" s="33" t="s">
        <v>299</v>
      </c>
      <c r="V77" s="153"/>
      <c r="W77" s="865"/>
      <c r="X77" s="527"/>
      <c r="Y77" s="524"/>
      <c r="Z77" s="524"/>
      <c r="AA77" s="524"/>
      <c r="AB77" s="564"/>
      <c r="AC77" s="524"/>
      <c r="AD77" s="524"/>
      <c r="AE77" s="169" t="s">
        <v>130</v>
      </c>
      <c r="AF77" s="36"/>
      <c r="AG77" s="180"/>
      <c r="AH77" s="170"/>
      <c r="AI77" s="6"/>
      <c r="AJ77" s="39"/>
      <c r="AK77" s="77"/>
      <c r="AL77" s="77"/>
      <c r="AM77" s="77"/>
      <c r="AN77" s="77"/>
      <c r="AO77" s="77"/>
      <c r="AP77" s="77"/>
      <c r="AQ77" s="77"/>
      <c r="AR77" s="77"/>
    </row>
    <row r="78" spans="1:44" ht="25.5" customHeight="1" x14ac:dyDescent="0.25">
      <c r="A78" s="612"/>
      <c r="B78" s="574"/>
      <c r="C78" s="574"/>
      <c r="D78" s="574"/>
      <c r="E78" s="564"/>
      <c r="F78" s="610"/>
      <c r="G78" s="574"/>
      <c r="H78" s="574"/>
      <c r="I78" s="574"/>
      <c r="J78" s="574"/>
      <c r="K78" s="962"/>
      <c r="L78" s="143"/>
      <c r="M78" s="143" t="s">
        <v>315</v>
      </c>
      <c r="N78" s="143" t="s">
        <v>315</v>
      </c>
      <c r="O78" s="3"/>
      <c r="P78" s="571">
        <v>45659</v>
      </c>
      <c r="Q78" s="571">
        <v>46006</v>
      </c>
      <c r="R78" s="3"/>
      <c r="S78" s="35"/>
      <c r="T78" s="35"/>
      <c r="U78" s="60"/>
      <c r="V78" s="153"/>
      <c r="W78" s="865"/>
      <c r="X78" s="527"/>
      <c r="Y78" s="524"/>
      <c r="Z78" s="524"/>
      <c r="AA78" s="524"/>
      <c r="AB78" s="564"/>
      <c r="AC78" s="524"/>
      <c r="AD78" s="524"/>
      <c r="AE78" s="169" t="s">
        <v>134</v>
      </c>
      <c r="AF78" s="36"/>
      <c r="AG78" s="180"/>
      <c r="AH78" s="170"/>
      <c r="AI78" s="6"/>
      <c r="AJ78" s="39"/>
      <c r="AK78" s="77"/>
      <c r="AL78" s="77"/>
      <c r="AM78" s="77"/>
      <c r="AN78" s="77"/>
      <c r="AO78" s="77"/>
      <c r="AP78" s="77"/>
      <c r="AQ78" s="77"/>
      <c r="AR78" s="77"/>
    </row>
    <row r="79" spans="1:44" ht="57" customHeight="1" x14ac:dyDescent="0.25">
      <c r="A79" s="611">
        <v>3</v>
      </c>
      <c r="B79" s="573" t="s">
        <v>316</v>
      </c>
      <c r="C79" s="573" t="s">
        <v>50</v>
      </c>
      <c r="D79" s="573" t="s">
        <v>51</v>
      </c>
      <c r="E79" s="563" t="s">
        <v>1162</v>
      </c>
      <c r="F79" s="609" t="s">
        <v>52</v>
      </c>
      <c r="G79" s="573" t="s">
        <v>113</v>
      </c>
      <c r="H79" s="573" t="s">
        <v>114</v>
      </c>
      <c r="I79" s="573" t="s">
        <v>115</v>
      </c>
      <c r="J79" s="573" t="s">
        <v>329</v>
      </c>
      <c r="K79" s="519" t="s">
        <v>330</v>
      </c>
      <c r="L79" s="299" t="s">
        <v>331</v>
      </c>
      <c r="M79" s="299" t="s">
        <v>332</v>
      </c>
      <c r="N79" s="143" t="s">
        <v>310</v>
      </c>
      <c r="O79" s="3" t="s">
        <v>320</v>
      </c>
      <c r="P79" s="572"/>
      <c r="Q79" s="572"/>
      <c r="R79" s="3" t="s">
        <v>297</v>
      </c>
      <c r="S79" s="3" t="s">
        <v>298</v>
      </c>
      <c r="T79" s="38">
        <v>2410002</v>
      </c>
      <c r="U79" s="33" t="s">
        <v>299</v>
      </c>
      <c r="V79" s="153"/>
      <c r="W79" s="557" t="s">
        <v>333</v>
      </c>
      <c r="X79" s="560" t="s">
        <v>1118</v>
      </c>
      <c r="Y79" s="519" t="s">
        <v>302</v>
      </c>
      <c r="Z79" s="519" t="s">
        <v>226</v>
      </c>
      <c r="AA79" s="519" t="s">
        <v>66</v>
      </c>
      <c r="AB79" s="522" t="s">
        <v>1119</v>
      </c>
      <c r="AC79" s="519" t="s">
        <v>315</v>
      </c>
      <c r="AD79" s="630" t="s">
        <v>334</v>
      </c>
      <c r="AE79" s="169" t="s">
        <v>125</v>
      </c>
      <c r="AF79" s="22"/>
      <c r="AG79" s="180"/>
      <c r="AH79" s="170"/>
      <c r="AI79" s="6"/>
      <c r="AJ79" s="39"/>
      <c r="AK79" s="77"/>
      <c r="AL79" s="77"/>
      <c r="AM79" s="77"/>
      <c r="AN79" s="77"/>
      <c r="AO79" s="77"/>
      <c r="AP79" s="77"/>
      <c r="AQ79" s="77"/>
      <c r="AR79" s="77"/>
    </row>
    <row r="80" spans="1:44" ht="32.25" customHeight="1" x14ac:dyDescent="0.25">
      <c r="A80" s="612"/>
      <c r="B80" s="574"/>
      <c r="C80" s="574"/>
      <c r="D80" s="574"/>
      <c r="E80" s="564"/>
      <c r="F80" s="610"/>
      <c r="G80" s="574"/>
      <c r="H80" s="574"/>
      <c r="I80" s="574"/>
      <c r="J80" s="574"/>
      <c r="K80" s="520"/>
      <c r="L80" s="299" t="s">
        <v>335</v>
      </c>
      <c r="M80" s="299" t="s">
        <v>336</v>
      </c>
      <c r="N80" s="143" t="s">
        <v>310</v>
      </c>
      <c r="O80" s="3" t="s">
        <v>296</v>
      </c>
      <c r="P80" s="571">
        <v>45659</v>
      </c>
      <c r="Q80" s="571">
        <v>46006</v>
      </c>
      <c r="R80" s="3" t="s">
        <v>297</v>
      </c>
      <c r="S80" s="3" t="s">
        <v>298</v>
      </c>
      <c r="T80" s="38">
        <v>2410002</v>
      </c>
      <c r="U80" s="33" t="s">
        <v>299</v>
      </c>
      <c r="V80" s="153"/>
      <c r="W80" s="558"/>
      <c r="X80" s="561"/>
      <c r="Y80" s="520"/>
      <c r="Z80" s="520"/>
      <c r="AA80" s="520"/>
      <c r="AB80" s="520"/>
      <c r="AC80" s="520"/>
      <c r="AD80" s="524"/>
      <c r="AE80" s="169" t="s">
        <v>127</v>
      </c>
      <c r="AF80" s="22"/>
      <c r="AG80" s="180"/>
      <c r="AH80" s="170"/>
      <c r="AI80" s="6"/>
      <c r="AJ80" s="39"/>
      <c r="AK80" s="77"/>
      <c r="AL80" s="77"/>
      <c r="AM80" s="77"/>
      <c r="AN80" s="77"/>
      <c r="AO80" s="77"/>
      <c r="AP80" s="77"/>
      <c r="AQ80" s="77"/>
      <c r="AR80" s="77"/>
    </row>
    <row r="81" spans="1:44" ht="41.25" customHeight="1" x14ac:dyDescent="0.25">
      <c r="A81" s="612"/>
      <c r="B81" s="574"/>
      <c r="C81" s="574"/>
      <c r="D81" s="574"/>
      <c r="E81" s="564"/>
      <c r="F81" s="610"/>
      <c r="G81" s="574"/>
      <c r="H81" s="574"/>
      <c r="I81" s="574"/>
      <c r="J81" s="574"/>
      <c r="K81" s="520"/>
      <c r="L81" s="299" t="s">
        <v>337</v>
      </c>
      <c r="M81" s="299" t="s">
        <v>338</v>
      </c>
      <c r="N81" s="143" t="s">
        <v>310</v>
      </c>
      <c r="O81" s="3" t="s">
        <v>320</v>
      </c>
      <c r="P81" s="572"/>
      <c r="Q81" s="572"/>
      <c r="R81" s="3" t="s">
        <v>297</v>
      </c>
      <c r="S81" s="3" t="s">
        <v>298</v>
      </c>
      <c r="T81" s="38">
        <v>2410002</v>
      </c>
      <c r="U81" s="33" t="s">
        <v>299</v>
      </c>
      <c r="V81" s="153"/>
      <c r="W81" s="559"/>
      <c r="X81" s="562"/>
      <c r="Y81" s="521"/>
      <c r="Z81" s="521"/>
      <c r="AA81" s="521"/>
      <c r="AB81" s="520"/>
      <c r="AC81" s="521"/>
      <c r="AD81" s="524"/>
      <c r="AE81" s="169" t="s">
        <v>130</v>
      </c>
      <c r="AF81" s="36"/>
      <c r="AG81" s="180"/>
      <c r="AH81" s="170"/>
      <c r="AI81" s="6"/>
      <c r="AJ81" s="39"/>
      <c r="AK81" s="77"/>
      <c r="AL81" s="77"/>
      <c r="AM81" s="77"/>
      <c r="AN81" s="77"/>
      <c r="AO81" s="77"/>
      <c r="AP81" s="77"/>
      <c r="AQ81" s="77"/>
      <c r="AR81" s="77"/>
    </row>
    <row r="82" spans="1:44" ht="32.25" hidden="1" customHeight="1" x14ac:dyDescent="0.25">
      <c r="A82" s="612"/>
      <c r="B82" s="574"/>
      <c r="C82" s="574"/>
      <c r="D82" s="574"/>
      <c r="E82" s="564"/>
      <c r="F82" s="610"/>
      <c r="G82" s="574"/>
      <c r="H82" s="574"/>
      <c r="I82" s="574"/>
      <c r="J82" s="574"/>
      <c r="K82" s="303"/>
      <c r="L82" s="302" t="s">
        <v>328</v>
      </c>
      <c r="M82" s="305"/>
      <c r="N82" s="146"/>
      <c r="O82" s="3"/>
      <c r="P82" s="571">
        <v>45659</v>
      </c>
      <c r="Q82" s="571">
        <v>46006</v>
      </c>
      <c r="R82" s="3"/>
      <c r="S82" s="35"/>
      <c r="T82" s="35"/>
      <c r="U82" s="60"/>
      <c r="V82" s="153"/>
      <c r="W82" s="300"/>
      <c r="X82" s="301"/>
      <c r="Y82" s="302"/>
      <c r="Z82" s="302"/>
      <c r="AA82" s="302"/>
      <c r="AB82" s="303"/>
      <c r="AC82" s="302"/>
      <c r="AD82" s="524"/>
      <c r="AE82" s="169" t="s">
        <v>134</v>
      </c>
      <c r="AF82" s="36"/>
      <c r="AG82" s="180"/>
      <c r="AH82" s="170"/>
      <c r="AI82" s="6"/>
      <c r="AJ82" s="39"/>
      <c r="AK82" s="77"/>
      <c r="AL82" s="77"/>
      <c r="AM82" s="77"/>
      <c r="AN82" s="77"/>
      <c r="AO82" s="77"/>
      <c r="AP82" s="77"/>
      <c r="AQ82" s="77"/>
      <c r="AR82" s="77"/>
    </row>
    <row r="83" spans="1:44" ht="69" customHeight="1" x14ac:dyDescent="0.25">
      <c r="A83" s="611">
        <v>4</v>
      </c>
      <c r="B83" s="573" t="s">
        <v>316</v>
      </c>
      <c r="C83" s="573" t="s">
        <v>50</v>
      </c>
      <c r="D83" s="573" t="s">
        <v>51</v>
      </c>
      <c r="E83" s="563" t="s">
        <v>1162</v>
      </c>
      <c r="F83" s="609" t="s">
        <v>52</v>
      </c>
      <c r="G83" s="573" t="s">
        <v>153</v>
      </c>
      <c r="H83" s="573" t="s">
        <v>154</v>
      </c>
      <c r="I83" s="573" t="s">
        <v>115</v>
      </c>
      <c r="J83" s="853" t="s">
        <v>339</v>
      </c>
      <c r="K83" s="519" t="s">
        <v>340</v>
      </c>
      <c r="L83" s="431" t="s">
        <v>341</v>
      </c>
      <c r="M83" s="431" t="s">
        <v>342</v>
      </c>
      <c r="N83" s="142" t="s">
        <v>343</v>
      </c>
      <c r="O83" s="3" t="s">
        <v>296</v>
      </c>
      <c r="P83" s="572"/>
      <c r="Q83" s="572"/>
      <c r="R83" s="3" t="s">
        <v>297</v>
      </c>
      <c r="S83" s="3" t="s">
        <v>298</v>
      </c>
      <c r="T83" s="38">
        <v>2410002</v>
      </c>
      <c r="U83" s="33" t="s">
        <v>299</v>
      </c>
      <c r="V83" s="153"/>
      <c r="W83" s="557" t="s">
        <v>344</v>
      </c>
      <c r="X83" s="560" t="s">
        <v>345</v>
      </c>
      <c r="Y83" s="519" t="s">
        <v>162</v>
      </c>
      <c r="Z83" s="519" t="s">
        <v>226</v>
      </c>
      <c r="AA83" s="519" t="s">
        <v>66</v>
      </c>
      <c r="AB83" s="522" t="s">
        <v>346</v>
      </c>
      <c r="AC83" s="519" t="s">
        <v>347</v>
      </c>
      <c r="AD83" s="630">
        <v>1</v>
      </c>
      <c r="AE83" s="169" t="s">
        <v>125</v>
      </c>
      <c r="AF83" s="22"/>
      <c r="AG83" s="180"/>
      <c r="AH83" s="170"/>
      <c r="AI83" s="6"/>
      <c r="AJ83" s="39"/>
      <c r="AK83" s="77"/>
      <c r="AL83" s="77"/>
      <c r="AM83" s="77"/>
      <c r="AN83" s="77"/>
      <c r="AO83" s="77"/>
      <c r="AP83" s="77"/>
      <c r="AQ83" s="77"/>
      <c r="AR83" s="77"/>
    </row>
    <row r="84" spans="1:44" ht="64.5" customHeight="1" x14ac:dyDescent="0.25">
      <c r="A84" s="612"/>
      <c r="B84" s="574"/>
      <c r="C84" s="574"/>
      <c r="D84" s="574"/>
      <c r="E84" s="564"/>
      <c r="F84" s="610"/>
      <c r="G84" s="574"/>
      <c r="H84" s="574"/>
      <c r="I84" s="574"/>
      <c r="J84" s="577"/>
      <c r="K84" s="520"/>
      <c r="L84" s="299" t="s">
        <v>348</v>
      </c>
      <c r="M84" s="299" t="s">
        <v>1178</v>
      </c>
      <c r="N84" s="143" t="s">
        <v>343</v>
      </c>
      <c r="O84" s="3" t="s">
        <v>296</v>
      </c>
      <c r="P84" s="571">
        <v>45659</v>
      </c>
      <c r="Q84" s="571">
        <v>46006</v>
      </c>
      <c r="R84" s="3" t="s">
        <v>297</v>
      </c>
      <c r="S84" s="3" t="s">
        <v>298</v>
      </c>
      <c r="T84" s="38">
        <v>2410002</v>
      </c>
      <c r="U84" s="33" t="s">
        <v>299</v>
      </c>
      <c r="V84" s="153"/>
      <c r="W84" s="558"/>
      <c r="X84" s="561"/>
      <c r="Y84" s="520"/>
      <c r="Z84" s="520"/>
      <c r="AA84" s="520"/>
      <c r="AB84" s="520"/>
      <c r="AC84" s="520"/>
      <c r="AD84" s="524"/>
      <c r="AE84" s="169" t="s">
        <v>127</v>
      </c>
      <c r="AF84" s="22"/>
      <c r="AG84" s="180"/>
      <c r="AH84" s="170"/>
      <c r="AI84" s="6"/>
      <c r="AJ84" s="39"/>
      <c r="AK84" s="77"/>
      <c r="AL84" s="77"/>
      <c r="AM84" s="77"/>
      <c r="AN84" s="77"/>
      <c r="AO84" s="77"/>
      <c r="AP84" s="77"/>
      <c r="AQ84" s="77"/>
      <c r="AR84" s="77"/>
    </row>
    <row r="85" spans="1:44" ht="50.25" customHeight="1" x14ac:dyDescent="0.25">
      <c r="A85" s="612"/>
      <c r="B85" s="574"/>
      <c r="C85" s="574"/>
      <c r="D85" s="574"/>
      <c r="E85" s="564"/>
      <c r="F85" s="610"/>
      <c r="G85" s="574"/>
      <c r="H85" s="574"/>
      <c r="I85" s="574"/>
      <c r="J85" s="577"/>
      <c r="K85" s="520"/>
      <c r="L85" s="299" t="s">
        <v>349</v>
      </c>
      <c r="M85" s="299" t="s">
        <v>350</v>
      </c>
      <c r="N85" s="143" t="s">
        <v>343</v>
      </c>
      <c r="O85" s="3" t="s">
        <v>296</v>
      </c>
      <c r="P85" s="572"/>
      <c r="Q85" s="572"/>
      <c r="R85" s="3" t="s">
        <v>297</v>
      </c>
      <c r="S85" s="3" t="s">
        <v>298</v>
      </c>
      <c r="T85" s="38">
        <v>2410002</v>
      </c>
      <c r="U85" s="33" t="s">
        <v>299</v>
      </c>
      <c r="V85" s="153"/>
      <c r="W85" s="559"/>
      <c r="X85" s="562"/>
      <c r="Y85" s="521"/>
      <c r="Z85" s="521"/>
      <c r="AA85" s="521"/>
      <c r="AB85" s="520"/>
      <c r="AC85" s="521"/>
      <c r="AD85" s="524"/>
      <c r="AE85" s="169" t="s">
        <v>130</v>
      </c>
      <c r="AF85" s="36"/>
      <c r="AG85" s="180"/>
      <c r="AH85" s="170"/>
      <c r="AI85" s="6"/>
      <c r="AJ85" s="39"/>
      <c r="AK85" s="77"/>
      <c r="AL85" s="77"/>
      <c r="AM85" s="77"/>
      <c r="AN85" s="77"/>
      <c r="AO85" s="77"/>
      <c r="AP85" s="77"/>
      <c r="AQ85" s="77"/>
      <c r="AR85" s="77"/>
    </row>
    <row r="86" spans="1:44" ht="12.75" hidden="1" customHeight="1" x14ac:dyDescent="0.25">
      <c r="A86" s="612"/>
      <c r="B86" s="574"/>
      <c r="C86" s="574"/>
      <c r="D86" s="574"/>
      <c r="E86" s="564"/>
      <c r="F86" s="610"/>
      <c r="G86" s="574"/>
      <c r="H86" s="574"/>
      <c r="I86" s="574"/>
      <c r="J86" s="577"/>
      <c r="K86" s="145"/>
      <c r="L86" s="146" t="s">
        <v>328</v>
      </c>
      <c r="M86" s="146"/>
      <c r="N86" s="146"/>
      <c r="O86" s="3"/>
      <c r="P86" s="3"/>
      <c r="Q86" s="3"/>
      <c r="R86" s="38"/>
      <c r="S86" s="3"/>
      <c r="T86" s="79"/>
      <c r="U86" s="79"/>
      <c r="V86" s="73"/>
      <c r="W86" s="300"/>
      <c r="X86" s="301"/>
      <c r="Y86" s="302"/>
      <c r="Z86" s="302"/>
      <c r="AA86" s="302"/>
      <c r="AB86" s="303"/>
      <c r="AC86" s="302"/>
      <c r="AD86" s="524"/>
      <c r="AE86" s="169" t="s">
        <v>134</v>
      </c>
      <c r="AF86" s="36"/>
      <c r="AG86" s="180"/>
      <c r="AH86" s="170"/>
      <c r="AI86" s="6"/>
      <c r="AJ86" s="39"/>
      <c r="AK86" s="77"/>
      <c r="AL86" s="77"/>
      <c r="AM86" s="77"/>
      <c r="AN86" s="77"/>
      <c r="AO86" s="77"/>
      <c r="AP86" s="77"/>
      <c r="AQ86" s="77"/>
      <c r="AR86" s="77"/>
    </row>
    <row r="87" spans="1:44" ht="12.75" hidden="1" customHeight="1" x14ac:dyDescent="0.25">
      <c r="A87" s="664"/>
      <c r="B87" s="575"/>
      <c r="C87" s="575"/>
      <c r="D87" s="575"/>
      <c r="E87" s="567"/>
      <c r="F87" s="846"/>
      <c r="G87" s="575"/>
      <c r="H87" s="575"/>
      <c r="I87" s="575"/>
      <c r="J87" s="578"/>
      <c r="K87" s="148"/>
      <c r="L87" s="147" t="s">
        <v>351</v>
      </c>
      <c r="M87" s="147"/>
      <c r="N87" s="147"/>
      <c r="O87" s="19"/>
      <c r="P87" s="19"/>
      <c r="Q87" s="49"/>
      <c r="R87" s="49"/>
      <c r="S87" s="49"/>
      <c r="T87" s="79"/>
      <c r="U87" s="79"/>
      <c r="V87" s="73"/>
      <c r="W87" s="300"/>
      <c r="X87" s="304"/>
      <c r="Y87" s="305"/>
      <c r="Z87" s="305"/>
      <c r="AA87" s="305"/>
      <c r="AB87" s="306"/>
      <c r="AC87" s="305"/>
      <c r="AD87" s="525"/>
      <c r="AE87" s="298" t="s">
        <v>204</v>
      </c>
      <c r="AF87" s="14"/>
      <c r="AG87" s="179"/>
      <c r="AH87" s="14"/>
      <c r="AI87" s="14"/>
      <c r="AJ87" s="40"/>
      <c r="AK87" s="77"/>
      <c r="AL87" s="77"/>
      <c r="AM87" s="77"/>
      <c r="AN87" s="77"/>
      <c r="AO87" s="77"/>
      <c r="AP87" s="77"/>
      <c r="AQ87" s="77"/>
      <c r="AR87" s="77"/>
    </row>
    <row r="88" spans="1:44" ht="11.25" x14ac:dyDescent="0.25">
      <c r="A88" s="72"/>
      <c r="B88" s="73"/>
      <c r="C88" s="73"/>
      <c r="D88" s="73"/>
      <c r="E88" s="74"/>
      <c r="F88" s="88"/>
      <c r="G88" s="73"/>
      <c r="H88" s="73"/>
      <c r="I88" s="73"/>
      <c r="J88" s="73"/>
      <c r="K88" s="73"/>
      <c r="L88" s="73"/>
      <c r="M88" s="73"/>
      <c r="N88" s="73"/>
      <c r="O88" s="73"/>
      <c r="P88" s="73"/>
      <c r="Q88" s="73"/>
      <c r="R88" s="73"/>
      <c r="S88" s="73"/>
      <c r="T88" s="73"/>
      <c r="U88" s="73"/>
      <c r="V88" s="73"/>
      <c r="W88" s="294"/>
      <c r="X88" s="74"/>
      <c r="Y88" s="74"/>
      <c r="Z88" s="74"/>
      <c r="AA88" s="74"/>
      <c r="AB88" s="74"/>
      <c r="AC88" s="74"/>
      <c r="AD88" s="74"/>
      <c r="AE88" s="74"/>
      <c r="AF88" s="74"/>
      <c r="AG88" s="178"/>
      <c r="AH88" s="74"/>
      <c r="AI88" s="74"/>
      <c r="AJ88" s="74"/>
      <c r="AK88" s="75"/>
      <c r="AL88" s="75"/>
      <c r="AM88" s="75"/>
      <c r="AN88" s="75"/>
      <c r="AO88" s="75"/>
      <c r="AP88" s="75"/>
      <c r="AQ88" s="75"/>
      <c r="AR88" s="75"/>
    </row>
    <row r="89" spans="1:44" ht="56.25" customHeight="1" x14ac:dyDescent="0.25">
      <c r="A89" s="611">
        <v>1</v>
      </c>
      <c r="B89" s="573" t="s">
        <v>316</v>
      </c>
      <c r="C89" s="573" t="s">
        <v>50</v>
      </c>
      <c r="D89" s="573" t="s">
        <v>51</v>
      </c>
      <c r="E89" s="563" t="s">
        <v>1162</v>
      </c>
      <c r="F89" s="609" t="s">
        <v>52</v>
      </c>
      <c r="G89" s="573" t="s">
        <v>113</v>
      </c>
      <c r="H89" s="573" t="s">
        <v>114</v>
      </c>
      <c r="I89" s="573" t="s">
        <v>115</v>
      </c>
      <c r="J89" s="576" t="s">
        <v>1182</v>
      </c>
      <c r="K89" s="579" t="s">
        <v>1181</v>
      </c>
      <c r="L89" s="100" t="s">
        <v>352</v>
      </c>
      <c r="M89" s="3" t="s">
        <v>353</v>
      </c>
      <c r="N89" s="3" t="s">
        <v>354</v>
      </c>
      <c r="O89" s="3" t="s">
        <v>355</v>
      </c>
      <c r="P89" s="123">
        <v>45705</v>
      </c>
      <c r="Q89" s="123">
        <v>45747</v>
      </c>
      <c r="R89" s="19" t="s">
        <v>308</v>
      </c>
      <c r="S89" s="3" t="s">
        <v>59</v>
      </c>
      <c r="T89" s="3" t="s">
        <v>59</v>
      </c>
      <c r="U89" s="3" t="s">
        <v>59</v>
      </c>
      <c r="V89" s="153"/>
      <c r="W89" s="526" t="s">
        <v>356</v>
      </c>
      <c r="X89" s="527" t="s">
        <v>357</v>
      </c>
      <c r="Y89" s="524" t="s">
        <v>162</v>
      </c>
      <c r="Z89" s="524" t="s">
        <v>163</v>
      </c>
      <c r="AA89" s="524" t="s">
        <v>66</v>
      </c>
      <c r="AB89" s="524" t="s">
        <v>1179</v>
      </c>
      <c r="AC89" s="524" t="s">
        <v>358</v>
      </c>
      <c r="AD89" s="665"/>
      <c r="AE89" s="941" t="s">
        <v>107</v>
      </c>
      <c r="AF89" s="941"/>
      <c r="AG89" s="943"/>
      <c r="AH89" s="945"/>
      <c r="AI89" s="644">
        <v>0.5</v>
      </c>
      <c r="AJ89" s="946"/>
      <c r="AK89" s="77"/>
      <c r="AL89" s="77"/>
      <c r="AM89" s="77"/>
      <c r="AN89" s="77"/>
      <c r="AO89" s="77"/>
      <c r="AP89" s="77"/>
      <c r="AQ89" s="77"/>
      <c r="AR89" s="77"/>
    </row>
    <row r="90" spans="1:44" ht="54" customHeight="1" x14ac:dyDescent="0.25">
      <c r="A90" s="612"/>
      <c r="B90" s="574"/>
      <c r="C90" s="574"/>
      <c r="D90" s="574"/>
      <c r="E90" s="564"/>
      <c r="F90" s="610"/>
      <c r="G90" s="574"/>
      <c r="H90" s="574"/>
      <c r="I90" s="574"/>
      <c r="J90" s="577"/>
      <c r="K90" s="580"/>
      <c r="L90" s="432" t="s">
        <v>1184</v>
      </c>
      <c r="M90" s="3" t="s">
        <v>1180</v>
      </c>
      <c r="N90" s="3" t="s">
        <v>354</v>
      </c>
      <c r="O90" s="3" t="s">
        <v>355</v>
      </c>
      <c r="P90" s="123">
        <v>45719</v>
      </c>
      <c r="Q90" s="123">
        <v>45747</v>
      </c>
      <c r="R90" s="19" t="s">
        <v>308</v>
      </c>
      <c r="S90" s="3" t="s">
        <v>59</v>
      </c>
      <c r="T90" s="3" t="s">
        <v>59</v>
      </c>
      <c r="U90" s="3" t="s">
        <v>59</v>
      </c>
      <c r="V90" s="153"/>
      <c r="W90" s="526"/>
      <c r="X90" s="527"/>
      <c r="Y90" s="524"/>
      <c r="Z90" s="524"/>
      <c r="AA90" s="524"/>
      <c r="AB90" s="524"/>
      <c r="AC90" s="524"/>
      <c r="AD90" s="665"/>
      <c r="AE90" s="942"/>
      <c r="AF90" s="942"/>
      <c r="AG90" s="944"/>
      <c r="AH90" s="945"/>
      <c r="AI90" s="645"/>
      <c r="AJ90" s="946"/>
      <c r="AK90" s="77"/>
      <c r="AL90" s="77"/>
      <c r="AM90" s="77"/>
      <c r="AN90" s="77"/>
      <c r="AO90" s="77"/>
      <c r="AP90" s="77"/>
      <c r="AQ90" s="77"/>
      <c r="AR90" s="77"/>
    </row>
    <row r="91" spans="1:44" ht="38.25" x14ac:dyDescent="0.25">
      <c r="A91" s="612"/>
      <c r="B91" s="574"/>
      <c r="C91" s="574"/>
      <c r="D91" s="574"/>
      <c r="E91" s="564"/>
      <c r="F91" s="610"/>
      <c r="G91" s="574"/>
      <c r="H91" s="574"/>
      <c r="I91" s="574"/>
      <c r="J91" s="577"/>
      <c r="K91" s="580"/>
      <c r="L91" s="100" t="s">
        <v>359</v>
      </c>
      <c r="M91" s="3" t="s">
        <v>360</v>
      </c>
      <c r="N91" s="3" t="s">
        <v>361</v>
      </c>
      <c r="O91" s="3" t="s">
        <v>355</v>
      </c>
      <c r="P91" s="123">
        <v>45742</v>
      </c>
      <c r="Q91" s="123">
        <v>45807</v>
      </c>
      <c r="R91" s="19" t="s">
        <v>308</v>
      </c>
      <c r="S91" s="3" t="s">
        <v>59</v>
      </c>
      <c r="T91" s="3" t="s">
        <v>59</v>
      </c>
      <c r="U91" s="3" t="s">
        <v>59</v>
      </c>
      <c r="V91" s="153"/>
      <c r="W91" s="526"/>
      <c r="X91" s="527"/>
      <c r="Y91" s="524"/>
      <c r="Z91" s="524"/>
      <c r="AA91" s="524"/>
      <c r="AB91" s="524"/>
      <c r="AC91" s="524"/>
      <c r="AD91" s="665"/>
      <c r="AE91" s="941" t="s">
        <v>96</v>
      </c>
      <c r="AF91" s="941"/>
      <c r="AG91" s="943"/>
      <c r="AH91" s="945"/>
      <c r="AI91" s="644">
        <v>0.5</v>
      </c>
      <c r="AJ91" s="946"/>
      <c r="AK91" s="77"/>
      <c r="AL91" s="77"/>
      <c r="AM91" s="77"/>
      <c r="AN91" s="77"/>
      <c r="AO91" s="77"/>
      <c r="AP91" s="77"/>
      <c r="AQ91" s="77"/>
      <c r="AR91" s="77"/>
    </row>
    <row r="92" spans="1:44" ht="51" x14ac:dyDescent="0.25">
      <c r="A92" s="612"/>
      <c r="B92" s="574"/>
      <c r="C92" s="574"/>
      <c r="D92" s="574"/>
      <c r="E92" s="564"/>
      <c r="F92" s="610"/>
      <c r="G92" s="574"/>
      <c r="H92" s="574"/>
      <c r="I92" s="574"/>
      <c r="J92" s="577"/>
      <c r="K92" s="580"/>
      <c r="L92" s="22" t="s">
        <v>1183</v>
      </c>
      <c r="M92" s="3" t="s">
        <v>362</v>
      </c>
      <c r="N92" s="3" t="s">
        <v>363</v>
      </c>
      <c r="O92" s="3" t="s">
        <v>364</v>
      </c>
      <c r="P92" s="123">
        <v>45742</v>
      </c>
      <c r="Q92" s="123">
        <v>45989</v>
      </c>
      <c r="R92" s="19" t="s">
        <v>308</v>
      </c>
      <c r="S92" s="3" t="s">
        <v>59</v>
      </c>
      <c r="T92" s="3" t="s">
        <v>59</v>
      </c>
      <c r="U92" s="3" t="s">
        <v>59</v>
      </c>
      <c r="V92" s="153"/>
      <c r="W92" s="526"/>
      <c r="X92" s="527"/>
      <c r="Y92" s="524"/>
      <c r="Z92" s="524"/>
      <c r="AA92" s="524"/>
      <c r="AB92" s="524"/>
      <c r="AC92" s="524"/>
      <c r="AD92" s="665"/>
      <c r="AE92" s="942"/>
      <c r="AF92" s="942"/>
      <c r="AG92" s="944"/>
      <c r="AH92" s="945"/>
      <c r="AI92" s="645"/>
      <c r="AJ92" s="946"/>
      <c r="AK92" s="77"/>
      <c r="AL92" s="77"/>
      <c r="AM92" s="77"/>
      <c r="AN92" s="77"/>
      <c r="AO92" s="77"/>
      <c r="AP92" s="77"/>
      <c r="AQ92" s="77"/>
      <c r="AR92" s="77"/>
    </row>
    <row r="93" spans="1:44" ht="41.25" customHeight="1" x14ac:dyDescent="0.25">
      <c r="A93" s="664"/>
      <c r="B93" s="575"/>
      <c r="C93" s="575"/>
      <c r="D93" s="575"/>
      <c r="E93" s="567"/>
      <c r="F93" s="846"/>
      <c r="G93" s="575"/>
      <c r="H93" s="575"/>
      <c r="I93" s="575"/>
      <c r="J93" s="578"/>
      <c r="K93" s="581"/>
      <c r="L93" s="483" t="s">
        <v>1311</v>
      </c>
      <c r="M93" s="3" t="s">
        <v>365</v>
      </c>
      <c r="N93" s="3" t="s">
        <v>361</v>
      </c>
      <c r="O93" s="3" t="s">
        <v>364</v>
      </c>
      <c r="P93" s="123">
        <v>45992</v>
      </c>
      <c r="Q93" s="123">
        <v>46022</v>
      </c>
      <c r="R93" s="19" t="s">
        <v>308</v>
      </c>
      <c r="S93" s="3" t="s">
        <v>59</v>
      </c>
      <c r="T93" s="3" t="s">
        <v>59</v>
      </c>
      <c r="U93" s="3" t="s">
        <v>59</v>
      </c>
      <c r="V93" s="153"/>
      <c r="W93" s="526"/>
      <c r="X93" s="566"/>
      <c r="Y93" s="525"/>
      <c r="Z93" s="525"/>
      <c r="AA93" s="525"/>
      <c r="AB93" s="525"/>
      <c r="AC93" s="525"/>
      <c r="AD93" s="842"/>
      <c r="AE93" s="298" t="s">
        <v>204</v>
      </c>
      <c r="AF93" s="14"/>
      <c r="AG93" s="179"/>
      <c r="AH93" s="14"/>
      <c r="AI93" s="6">
        <v>1</v>
      </c>
      <c r="AJ93" s="40"/>
      <c r="AK93" s="77"/>
      <c r="AL93" s="77"/>
      <c r="AM93" s="77"/>
      <c r="AN93" s="77"/>
      <c r="AO93" s="77"/>
      <c r="AP93" s="77"/>
      <c r="AQ93" s="77"/>
      <c r="AR93" s="77"/>
    </row>
    <row r="94" spans="1:44" ht="75" customHeight="1" x14ac:dyDescent="0.25">
      <c r="A94" s="986">
        <v>2</v>
      </c>
      <c r="B94" s="508" t="s">
        <v>316</v>
      </c>
      <c r="C94" s="8"/>
      <c r="D94" s="649" t="s">
        <v>51</v>
      </c>
      <c r="E94" s="658" t="s">
        <v>1162</v>
      </c>
      <c r="F94" s="609" t="s">
        <v>52</v>
      </c>
      <c r="G94" s="508" t="s">
        <v>113</v>
      </c>
      <c r="H94" s="658" t="s">
        <v>114</v>
      </c>
      <c r="I94" s="658"/>
      <c r="J94" s="545" t="s">
        <v>366</v>
      </c>
      <c r="K94" s="568" t="s">
        <v>367</v>
      </c>
      <c r="L94" s="274" t="s">
        <v>1312</v>
      </c>
      <c r="M94" s="111" t="s">
        <v>368</v>
      </c>
      <c r="N94" s="111" t="s">
        <v>369</v>
      </c>
      <c r="O94" s="133" t="s">
        <v>61</v>
      </c>
      <c r="P94" s="134">
        <v>45658</v>
      </c>
      <c r="Q94" s="134">
        <v>45991</v>
      </c>
      <c r="R94" s="124" t="s">
        <v>308</v>
      </c>
      <c r="S94" s="111" t="s">
        <v>59</v>
      </c>
      <c r="T94" s="3" t="s">
        <v>59</v>
      </c>
      <c r="U94" s="3" t="s">
        <v>59</v>
      </c>
      <c r="V94" s="158"/>
      <c r="W94" s="652" t="s">
        <v>370</v>
      </c>
      <c r="X94" s="655" t="s">
        <v>371</v>
      </c>
      <c r="Y94" s="658" t="s">
        <v>192</v>
      </c>
      <c r="Z94" s="658" t="s">
        <v>372</v>
      </c>
      <c r="AA94" s="658" t="s">
        <v>164</v>
      </c>
      <c r="AB94" s="658" t="s">
        <v>373</v>
      </c>
      <c r="AC94" s="658"/>
      <c r="AD94" s="843"/>
      <c r="AE94" s="308" t="s">
        <v>195</v>
      </c>
      <c r="AF94" s="56"/>
      <c r="AG94" s="181"/>
      <c r="AH94" s="29"/>
      <c r="AI94" s="29"/>
      <c r="AJ94" s="56"/>
      <c r="AK94" s="77" t="s">
        <v>72</v>
      </c>
      <c r="AL94" s="77"/>
      <c r="AM94" s="77"/>
      <c r="AN94" s="77"/>
      <c r="AO94" s="77"/>
      <c r="AP94" s="77"/>
      <c r="AQ94" s="77"/>
      <c r="AR94" s="77"/>
    </row>
    <row r="95" spans="1:44" ht="41.25" customHeight="1" x14ac:dyDescent="0.25">
      <c r="A95" s="851"/>
      <c r="B95" s="509"/>
      <c r="C95" s="8"/>
      <c r="D95" s="650"/>
      <c r="E95" s="659"/>
      <c r="F95" s="610"/>
      <c r="G95" s="509"/>
      <c r="H95" s="659"/>
      <c r="I95" s="659"/>
      <c r="J95" s="546"/>
      <c r="K95" s="569"/>
      <c r="L95" s="274" t="s">
        <v>1313</v>
      </c>
      <c r="M95" s="111" t="s">
        <v>374</v>
      </c>
      <c r="N95" s="111" t="s">
        <v>369</v>
      </c>
      <c r="O95" s="133" t="s">
        <v>61</v>
      </c>
      <c r="P95" s="134">
        <v>45689</v>
      </c>
      <c r="Q95" s="134">
        <v>45991</v>
      </c>
      <c r="R95" s="124" t="s">
        <v>308</v>
      </c>
      <c r="S95" s="111" t="s">
        <v>59</v>
      </c>
      <c r="T95" s="3" t="s">
        <v>59</v>
      </c>
      <c r="U95" s="3" t="s">
        <v>59</v>
      </c>
      <c r="V95" s="158"/>
      <c r="W95" s="653"/>
      <c r="X95" s="656"/>
      <c r="Y95" s="659"/>
      <c r="Z95" s="659"/>
      <c r="AA95" s="659"/>
      <c r="AB95" s="659"/>
      <c r="AC95" s="659"/>
      <c r="AD95" s="844"/>
      <c r="AE95" s="308" t="s">
        <v>198</v>
      </c>
      <c r="AF95" s="56"/>
      <c r="AG95" s="181"/>
      <c r="AH95" s="29"/>
      <c r="AI95" s="29"/>
      <c r="AJ95" s="56"/>
      <c r="AK95" s="77" t="s">
        <v>131</v>
      </c>
      <c r="AL95" s="77"/>
      <c r="AM95" s="77"/>
      <c r="AN95" s="77"/>
      <c r="AO95" s="77"/>
      <c r="AP95" s="77"/>
      <c r="AQ95" s="77"/>
      <c r="AR95" s="77"/>
    </row>
    <row r="96" spans="1:44" ht="41.25" customHeight="1" x14ac:dyDescent="0.25">
      <c r="A96" s="851"/>
      <c r="B96" s="509"/>
      <c r="C96" s="8"/>
      <c r="D96" s="650"/>
      <c r="E96" s="659"/>
      <c r="F96" s="610"/>
      <c r="G96" s="509"/>
      <c r="H96" s="659"/>
      <c r="I96" s="659"/>
      <c r="J96" s="546"/>
      <c r="K96" s="569"/>
      <c r="L96" s="274" t="s">
        <v>1314</v>
      </c>
      <c r="M96" s="111" t="s">
        <v>375</v>
      </c>
      <c r="N96" s="111" t="s">
        <v>369</v>
      </c>
      <c r="O96" s="133" t="s">
        <v>61</v>
      </c>
      <c r="P96" s="134">
        <v>45746</v>
      </c>
      <c r="Q96" s="134">
        <v>45991</v>
      </c>
      <c r="R96" s="124" t="s">
        <v>308</v>
      </c>
      <c r="S96" s="111" t="s">
        <v>59</v>
      </c>
      <c r="T96" s="3" t="s">
        <v>59</v>
      </c>
      <c r="U96" s="3" t="s">
        <v>59</v>
      </c>
      <c r="V96" s="158"/>
      <c r="W96" s="653"/>
      <c r="X96" s="656"/>
      <c r="Y96" s="659"/>
      <c r="Z96" s="659"/>
      <c r="AA96" s="659"/>
      <c r="AB96" s="659"/>
      <c r="AC96" s="659"/>
      <c r="AD96" s="844"/>
      <c r="AE96" s="308" t="s">
        <v>201</v>
      </c>
      <c r="AF96" s="56"/>
      <c r="AG96" s="181"/>
      <c r="AH96" s="29"/>
      <c r="AI96" s="29"/>
      <c r="AJ96" s="56"/>
      <c r="AK96" s="77" t="s">
        <v>76</v>
      </c>
      <c r="AL96" s="77"/>
      <c r="AM96" s="77"/>
      <c r="AN96" s="77"/>
      <c r="AO96" s="77"/>
      <c r="AP96" s="77"/>
      <c r="AQ96" s="77"/>
      <c r="AR96" s="77"/>
    </row>
    <row r="97" spans="1:44" ht="72" customHeight="1" x14ac:dyDescent="0.25">
      <c r="A97" s="987"/>
      <c r="B97" s="852"/>
      <c r="C97" s="8"/>
      <c r="D97" s="651"/>
      <c r="E97" s="642"/>
      <c r="F97" s="846"/>
      <c r="G97" s="852"/>
      <c r="H97" s="642"/>
      <c r="I97" s="642"/>
      <c r="J97" s="547"/>
      <c r="K97" s="570"/>
      <c r="L97" s="274" t="s">
        <v>1315</v>
      </c>
      <c r="M97" s="111" t="s">
        <v>376</v>
      </c>
      <c r="N97" s="111" t="s">
        <v>369</v>
      </c>
      <c r="O97" s="133" t="s">
        <v>61</v>
      </c>
      <c r="P97" s="134">
        <v>45746</v>
      </c>
      <c r="Q97" s="134">
        <v>45991</v>
      </c>
      <c r="R97" s="124" t="s">
        <v>308</v>
      </c>
      <c r="S97" s="111" t="s">
        <v>59</v>
      </c>
      <c r="T97" s="3" t="s">
        <v>59</v>
      </c>
      <c r="U97" s="3" t="s">
        <v>59</v>
      </c>
      <c r="V97" s="158"/>
      <c r="W97" s="654"/>
      <c r="X97" s="657"/>
      <c r="Y97" s="642"/>
      <c r="Z97" s="642"/>
      <c r="AA97" s="642"/>
      <c r="AB97" s="642"/>
      <c r="AC97" s="660"/>
      <c r="AD97" s="845"/>
      <c r="AE97" s="308" t="s">
        <v>377</v>
      </c>
      <c r="AF97" s="56"/>
      <c r="AG97" s="181"/>
      <c r="AH97" s="29"/>
      <c r="AI97" s="29"/>
      <c r="AJ97" s="56"/>
      <c r="AK97" s="77" t="s">
        <v>76</v>
      </c>
      <c r="AL97" s="77"/>
      <c r="AM97" s="77"/>
      <c r="AN97" s="77"/>
      <c r="AO97" s="77"/>
      <c r="AP97" s="77"/>
      <c r="AQ97" s="77"/>
      <c r="AR97" s="77"/>
    </row>
    <row r="98" spans="1:44" ht="52.5" customHeight="1" x14ac:dyDescent="0.25">
      <c r="A98" s="850">
        <v>3</v>
      </c>
      <c r="B98" s="573" t="s">
        <v>316</v>
      </c>
      <c r="C98" s="573" t="s">
        <v>50</v>
      </c>
      <c r="D98" s="573" t="s">
        <v>51</v>
      </c>
      <c r="E98" s="563" t="s">
        <v>1162</v>
      </c>
      <c r="F98" s="609" t="s">
        <v>52</v>
      </c>
      <c r="G98" s="573" t="s">
        <v>53</v>
      </c>
      <c r="H98" s="573" t="s">
        <v>54</v>
      </c>
      <c r="I98" s="563" t="s">
        <v>55</v>
      </c>
      <c r="J98" s="847" t="s">
        <v>1192</v>
      </c>
      <c r="K98" s="847" t="s">
        <v>1193</v>
      </c>
      <c r="L98" s="432" t="s">
        <v>1316</v>
      </c>
      <c r="M98" s="432" t="s">
        <v>1194</v>
      </c>
      <c r="N98" s="3" t="s">
        <v>378</v>
      </c>
      <c r="O98" s="19" t="s">
        <v>379</v>
      </c>
      <c r="P98" s="15">
        <v>45658</v>
      </c>
      <c r="Q98" s="15">
        <v>46022</v>
      </c>
      <c r="R98" s="19" t="s">
        <v>308</v>
      </c>
      <c r="S98" s="3" t="s">
        <v>59</v>
      </c>
      <c r="T98" s="3" t="s">
        <v>59</v>
      </c>
      <c r="U98" s="3" t="s">
        <v>59</v>
      </c>
      <c r="V98" s="153"/>
      <c r="W98" s="526" t="s">
        <v>1120</v>
      </c>
      <c r="X98" s="527" t="s">
        <v>380</v>
      </c>
      <c r="Y98" s="524" t="s">
        <v>1160</v>
      </c>
      <c r="Z98" s="524" t="s">
        <v>163</v>
      </c>
      <c r="AA98" s="524" t="s">
        <v>1159</v>
      </c>
      <c r="AB98" s="524" t="s">
        <v>1158</v>
      </c>
      <c r="AC98" s="840" t="s">
        <v>381</v>
      </c>
      <c r="AD98" s="524" t="s">
        <v>1161</v>
      </c>
      <c r="AE98" s="941" t="s">
        <v>107</v>
      </c>
      <c r="AF98" s="941"/>
      <c r="AG98" s="943" t="s">
        <v>69</v>
      </c>
      <c r="AH98" s="945"/>
      <c r="AI98" s="644">
        <v>0.8</v>
      </c>
      <c r="AJ98" s="39"/>
      <c r="AK98" s="490" t="s">
        <v>382</v>
      </c>
      <c r="AL98" s="77"/>
      <c r="AM98" s="77"/>
      <c r="AN98" s="77"/>
      <c r="AO98" s="77"/>
      <c r="AP98" s="77"/>
      <c r="AQ98" s="77"/>
      <c r="AR98" s="77"/>
    </row>
    <row r="99" spans="1:44" ht="88.5" customHeight="1" thickBot="1" x14ac:dyDescent="0.3">
      <c r="A99" s="851"/>
      <c r="B99" s="574"/>
      <c r="C99" s="574"/>
      <c r="D99" s="574"/>
      <c r="E99" s="564"/>
      <c r="F99" s="610"/>
      <c r="G99" s="574"/>
      <c r="H99" s="574"/>
      <c r="I99" s="564"/>
      <c r="J99" s="841"/>
      <c r="K99" s="841"/>
      <c r="L99" s="432" t="s">
        <v>1317</v>
      </c>
      <c r="M99" s="22" t="s">
        <v>1195</v>
      </c>
      <c r="N99" s="3" t="s">
        <v>378</v>
      </c>
      <c r="O99" s="3" t="s">
        <v>379</v>
      </c>
      <c r="P99" s="15">
        <v>45658</v>
      </c>
      <c r="Q99" s="15">
        <v>46022</v>
      </c>
      <c r="R99" s="19" t="s">
        <v>308</v>
      </c>
      <c r="S99" s="3" t="s">
        <v>59</v>
      </c>
      <c r="T99" s="3" t="s">
        <v>59</v>
      </c>
      <c r="U99" s="3" t="s">
        <v>59</v>
      </c>
      <c r="V99" s="153"/>
      <c r="W99" s="526"/>
      <c r="X99" s="527"/>
      <c r="Y99" s="524"/>
      <c r="Z99" s="524"/>
      <c r="AA99" s="524"/>
      <c r="AB99" s="524"/>
      <c r="AC99" s="841"/>
      <c r="AD99" s="524"/>
      <c r="AE99" s="942"/>
      <c r="AF99" s="942"/>
      <c r="AG99" s="944"/>
      <c r="AH99" s="945"/>
      <c r="AI99" s="645"/>
      <c r="AJ99" s="39"/>
      <c r="AK99" s="491"/>
      <c r="AL99" s="77"/>
      <c r="AM99" s="77"/>
      <c r="AN99" s="77"/>
      <c r="AO99" s="77"/>
      <c r="AP99" s="77"/>
      <c r="AQ99" s="77"/>
      <c r="AR99" s="77"/>
    </row>
    <row r="100" spans="1:44" ht="84.75" customHeight="1" thickBot="1" x14ac:dyDescent="0.3">
      <c r="A100" s="851"/>
      <c r="B100" s="574"/>
      <c r="C100" s="574"/>
      <c r="D100" s="574"/>
      <c r="E100" s="564"/>
      <c r="F100" s="610"/>
      <c r="G100" s="574"/>
      <c r="H100" s="574"/>
      <c r="I100" s="564"/>
      <c r="J100" s="841"/>
      <c r="K100" s="841"/>
      <c r="L100" s="22" t="s">
        <v>1196</v>
      </c>
      <c r="M100" s="22" t="s">
        <v>383</v>
      </c>
      <c r="N100" s="3" t="s">
        <v>378</v>
      </c>
      <c r="O100" s="3" t="s">
        <v>379</v>
      </c>
      <c r="P100" s="15">
        <v>45658</v>
      </c>
      <c r="Q100" s="15">
        <v>46022</v>
      </c>
      <c r="R100" s="19" t="s">
        <v>308</v>
      </c>
      <c r="S100" s="3" t="s">
        <v>59</v>
      </c>
      <c r="T100" s="3" t="s">
        <v>59</v>
      </c>
      <c r="U100" s="3" t="s">
        <v>59</v>
      </c>
      <c r="V100" s="153"/>
      <c r="W100" s="526"/>
      <c r="X100" s="527"/>
      <c r="Y100" s="524"/>
      <c r="Z100" s="524"/>
      <c r="AA100" s="524"/>
      <c r="AB100" s="524"/>
      <c r="AC100" s="841"/>
      <c r="AD100" s="524"/>
      <c r="AE100" s="290" t="s">
        <v>96</v>
      </c>
      <c r="AF100" s="290"/>
      <c r="AG100" s="434" t="s">
        <v>384</v>
      </c>
      <c r="AH100" s="290"/>
      <c r="AI100" s="29">
        <v>0.8</v>
      </c>
      <c r="AJ100" s="39"/>
      <c r="AK100" s="77" t="s">
        <v>385</v>
      </c>
      <c r="AL100" s="77"/>
      <c r="AM100" s="77"/>
      <c r="AN100" s="77"/>
      <c r="AO100" s="77"/>
      <c r="AP100" s="77"/>
      <c r="AQ100" s="77"/>
      <c r="AR100" s="77"/>
    </row>
    <row r="101" spans="1:44" ht="74.25" customHeight="1" thickBot="1" x14ac:dyDescent="0.3">
      <c r="A101" s="611">
        <v>4</v>
      </c>
      <c r="B101" s="573" t="s">
        <v>316</v>
      </c>
      <c r="C101" s="573" t="s">
        <v>99</v>
      </c>
      <c r="D101" s="573" t="s">
        <v>51</v>
      </c>
      <c r="E101" s="563" t="s">
        <v>1165</v>
      </c>
      <c r="F101" s="609" t="s">
        <v>52</v>
      </c>
      <c r="G101" s="573" t="s">
        <v>53</v>
      </c>
      <c r="H101" s="573" t="s">
        <v>54</v>
      </c>
      <c r="I101" s="573" t="s">
        <v>55</v>
      </c>
      <c r="J101" s="847" t="s">
        <v>1202</v>
      </c>
      <c r="K101" s="563" t="s">
        <v>1197</v>
      </c>
      <c r="L101" s="432" t="s">
        <v>1198</v>
      </c>
      <c r="M101" s="3" t="s">
        <v>388</v>
      </c>
      <c r="N101" s="3" t="s">
        <v>389</v>
      </c>
      <c r="O101" s="3" t="s">
        <v>390</v>
      </c>
      <c r="P101" s="15">
        <v>45659</v>
      </c>
      <c r="Q101" s="15">
        <v>46022</v>
      </c>
      <c r="R101" s="19" t="s">
        <v>308</v>
      </c>
      <c r="S101" s="3" t="s">
        <v>59</v>
      </c>
      <c r="T101" s="3" t="s">
        <v>59</v>
      </c>
      <c r="U101" s="3" t="s">
        <v>59</v>
      </c>
      <c r="V101" s="153"/>
      <c r="W101" s="526" t="s">
        <v>1121</v>
      </c>
      <c r="X101" s="527" t="s">
        <v>1122</v>
      </c>
      <c r="Y101" s="840" t="s">
        <v>1123</v>
      </c>
      <c r="Z101" s="524" t="s">
        <v>226</v>
      </c>
      <c r="AA101" s="524" t="s">
        <v>66</v>
      </c>
      <c r="AB101" s="840" t="s">
        <v>1124</v>
      </c>
      <c r="AC101" s="524" t="s">
        <v>391</v>
      </c>
      <c r="AD101" s="524" t="s">
        <v>1125</v>
      </c>
      <c r="AE101" s="169" t="s">
        <v>125</v>
      </c>
      <c r="AF101" s="22"/>
      <c r="AG101" s="180" t="s">
        <v>384</v>
      </c>
      <c r="AH101" s="170"/>
      <c r="AI101" s="6">
        <v>0.7</v>
      </c>
      <c r="AJ101" s="37"/>
      <c r="AK101" s="77" t="s">
        <v>126</v>
      </c>
      <c r="AL101" s="77"/>
      <c r="AM101" s="77"/>
      <c r="AN101" s="77"/>
      <c r="AO101" s="77"/>
      <c r="AP101" s="77"/>
      <c r="AQ101" s="77"/>
      <c r="AR101" s="77"/>
    </row>
    <row r="102" spans="1:44" ht="62.25" customHeight="1" x14ac:dyDescent="0.25">
      <c r="A102" s="612"/>
      <c r="B102" s="574"/>
      <c r="C102" s="574"/>
      <c r="D102" s="574"/>
      <c r="E102" s="564"/>
      <c r="F102" s="610"/>
      <c r="G102" s="574"/>
      <c r="H102" s="574"/>
      <c r="I102" s="574"/>
      <c r="J102" s="841"/>
      <c r="K102" s="564"/>
      <c r="L102" s="432" t="s">
        <v>1199</v>
      </c>
      <c r="M102" s="3" t="s">
        <v>392</v>
      </c>
      <c r="N102" s="3" t="s">
        <v>393</v>
      </c>
      <c r="O102" s="3" t="s">
        <v>59</v>
      </c>
      <c r="P102" s="15">
        <v>45659</v>
      </c>
      <c r="Q102" s="15">
        <v>46022</v>
      </c>
      <c r="R102" s="19" t="s">
        <v>308</v>
      </c>
      <c r="S102" s="3" t="s">
        <v>59</v>
      </c>
      <c r="T102" s="3" t="s">
        <v>59</v>
      </c>
      <c r="U102" s="3" t="s">
        <v>59</v>
      </c>
      <c r="V102" s="153"/>
      <c r="W102" s="526"/>
      <c r="X102" s="527"/>
      <c r="Y102" s="841"/>
      <c r="Z102" s="524"/>
      <c r="AA102" s="524"/>
      <c r="AB102" s="841"/>
      <c r="AC102" s="524"/>
      <c r="AD102" s="524"/>
      <c r="AE102" s="169" t="s">
        <v>127</v>
      </c>
      <c r="AF102" s="22"/>
      <c r="AG102" s="180" t="s">
        <v>384</v>
      </c>
      <c r="AH102" s="170"/>
      <c r="AI102" s="6">
        <v>0.7</v>
      </c>
      <c r="AJ102" s="37"/>
      <c r="AK102" s="77" t="s">
        <v>72</v>
      </c>
      <c r="AL102" s="77"/>
      <c r="AM102" s="77"/>
      <c r="AN102" s="77"/>
      <c r="AO102" s="77"/>
      <c r="AP102" s="77"/>
      <c r="AQ102" s="77"/>
      <c r="AR102" s="77"/>
    </row>
    <row r="103" spans="1:44" ht="57.75" customHeight="1" thickBot="1" x14ac:dyDescent="0.3">
      <c r="A103" s="612"/>
      <c r="B103" s="574"/>
      <c r="C103" s="574"/>
      <c r="D103" s="574"/>
      <c r="E103" s="564"/>
      <c r="F103" s="610"/>
      <c r="G103" s="574"/>
      <c r="H103" s="574"/>
      <c r="I103" s="574"/>
      <c r="J103" s="841"/>
      <c r="K103" s="564"/>
      <c r="L103" s="432" t="s">
        <v>1200</v>
      </c>
      <c r="M103" s="3" t="s">
        <v>394</v>
      </c>
      <c r="N103" s="3" t="s">
        <v>393</v>
      </c>
      <c r="O103" s="3" t="s">
        <v>395</v>
      </c>
      <c r="P103" s="15">
        <v>45659</v>
      </c>
      <c r="Q103" s="15">
        <v>46022</v>
      </c>
      <c r="R103" s="19" t="s">
        <v>60</v>
      </c>
      <c r="S103" s="3" t="s">
        <v>59</v>
      </c>
      <c r="T103" s="3" t="s">
        <v>59</v>
      </c>
      <c r="U103" s="3" t="s">
        <v>59</v>
      </c>
      <c r="V103" s="153"/>
      <c r="W103" s="526"/>
      <c r="X103" s="527"/>
      <c r="Y103" s="841"/>
      <c r="Z103" s="524"/>
      <c r="AA103" s="524"/>
      <c r="AB103" s="841"/>
      <c r="AC103" s="524"/>
      <c r="AD103" s="524"/>
      <c r="AE103" s="169" t="s">
        <v>130</v>
      </c>
      <c r="AF103" s="36"/>
      <c r="AG103" s="180" t="s">
        <v>384</v>
      </c>
      <c r="AH103" s="170"/>
      <c r="AI103" s="6">
        <v>0.7</v>
      </c>
      <c r="AJ103" s="37"/>
      <c r="AK103" s="77" t="s">
        <v>131</v>
      </c>
      <c r="AL103" s="77"/>
      <c r="AM103" s="77"/>
      <c r="AN103" s="77"/>
      <c r="AO103" s="77"/>
      <c r="AP103" s="77"/>
      <c r="AQ103" s="77"/>
      <c r="AR103" s="77"/>
    </row>
    <row r="104" spans="1:44" ht="42" customHeight="1" thickBot="1" x14ac:dyDescent="0.3">
      <c r="A104" s="611">
        <v>5</v>
      </c>
      <c r="B104" s="573" t="s">
        <v>316</v>
      </c>
      <c r="C104" s="573" t="s">
        <v>50</v>
      </c>
      <c r="D104" s="573" t="s">
        <v>51</v>
      </c>
      <c r="E104" s="563" t="s">
        <v>1165</v>
      </c>
      <c r="F104" s="609" t="s">
        <v>52</v>
      </c>
      <c r="G104" s="573" t="s">
        <v>53</v>
      </c>
      <c r="H104" s="573" t="s">
        <v>54</v>
      </c>
      <c r="I104" s="573" t="s">
        <v>55</v>
      </c>
      <c r="J104" s="635" t="s">
        <v>396</v>
      </c>
      <c r="K104" s="576" t="s">
        <v>1201</v>
      </c>
      <c r="L104" s="117" t="s">
        <v>397</v>
      </c>
      <c r="M104" s="35" t="s">
        <v>398</v>
      </c>
      <c r="N104" s="3" t="s">
        <v>387</v>
      </c>
      <c r="O104" s="3" t="s">
        <v>399</v>
      </c>
      <c r="P104" s="15">
        <v>45658</v>
      </c>
      <c r="Q104" s="15">
        <v>45991</v>
      </c>
      <c r="R104" s="19" t="s">
        <v>308</v>
      </c>
      <c r="S104" s="3" t="s">
        <v>59</v>
      </c>
      <c r="T104" s="3" t="s">
        <v>59</v>
      </c>
      <c r="U104" s="3" t="s">
        <v>59</v>
      </c>
      <c r="V104" s="153"/>
      <c r="W104" s="526" t="s">
        <v>1126</v>
      </c>
      <c r="X104" s="527" t="s">
        <v>400</v>
      </c>
      <c r="Y104" s="524" t="s">
        <v>192</v>
      </c>
      <c r="Z104" s="524" t="s">
        <v>122</v>
      </c>
      <c r="AA104" s="524" t="s">
        <v>66</v>
      </c>
      <c r="AB104" s="524" t="s">
        <v>1127</v>
      </c>
      <c r="AC104" s="524" t="s">
        <v>401</v>
      </c>
      <c r="AD104" s="630">
        <v>1</v>
      </c>
      <c r="AE104" s="169" t="s">
        <v>125</v>
      </c>
      <c r="AF104" s="22"/>
      <c r="AG104" s="180" t="s">
        <v>384</v>
      </c>
      <c r="AH104" s="170"/>
      <c r="AI104" s="6">
        <v>1</v>
      </c>
      <c r="AJ104" s="39"/>
      <c r="AK104" s="77" t="s">
        <v>126</v>
      </c>
      <c r="AL104" s="77"/>
      <c r="AM104" s="77"/>
      <c r="AN104" s="77"/>
      <c r="AO104" s="77"/>
      <c r="AP104" s="77"/>
      <c r="AQ104" s="77"/>
      <c r="AR104" s="77"/>
    </row>
    <row r="105" spans="1:44" ht="50.25" customHeight="1" x14ac:dyDescent="0.25">
      <c r="A105" s="612"/>
      <c r="B105" s="574"/>
      <c r="C105" s="574"/>
      <c r="D105" s="574"/>
      <c r="E105" s="564"/>
      <c r="F105" s="610"/>
      <c r="G105" s="574"/>
      <c r="H105" s="574"/>
      <c r="I105" s="574"/>
      <c r="J105" s="577"/>
      <c r="K105" s="577"/>
      <c r="L105" s="117" t="s">
        <v>402</v>
      </c>
      <c r="M105" s="35" t="s">
        <v>403</v>
      </c>
      <c r="N105" s="3" t="s">
        <v>387</v>
      </c>
      <c r="O105" s="3" t="s">
        <v>59</v>
      </c>
      <c r="P105" s="15">
        <v>45658</v>
      </c>
      <c r="Q105" s="15">
        <v>45991</v>
      </c>
      <c r="R105" s="19" t="s">
        <v>308</v>
      </c>
      <c r="S105" s="3" t="s">
        <v>59</v>
      </c>
      <c r="T105" s="3" t="s">
        <v>59</v>
      </c>
      <c r="U105" s="3" t="s">
        <v>59</v>
      </c>
      <c r="V105" s="153"/>
      <c r="W105" s="526"/>
      <c r="X105" s="527"/>
      <c r="Y105" s="524"/>
      <c r="Z105" s="524"/>
      <c r="AA105" s="524"/>
      <c r="AB105" s="524"/>
      <c r="AC105" s="524"/>
      <c r="AD105" s="524"/>
      <c r="AE105" s="169" t="s">
        <v>127</v>
      </c>
      <c r="AF105" s="22"/>
      <c r="AG105" s="180" t="s">
        <v>384</v>
      </c>
      <c r="AH105" s="170"/>
      <c r="AI105" s="6">
        <v>1</v>
      </c>
      <c r="AJ105" s="39"/>
      <c r="AK105" s="77" t="s">
        <v>72</v>
      </c>
      <c r="AL105" s="77"/>
      <c r="AM105" s="77"/>
      <c r="AN105" s="77"/>
      <c r="AO105" s="77"/>
      <c r="AP105" s="77"/>
      <c r="AQ105" s="77"/>
      <c r="AR105" s="77"/>
    </row>
    <row r="106" spans="1:44" ht="50.25" customHeight="1" x14ac:dyDescent="0.25">
      <c r="A106" s="612"/>
      <c r="B106" s="574"/>
      <c r="C106" s="574"/>
      <c r="D106" s="574"/>
      <c r="E106" s="564"/>
      <c r="F106" s="610"/>
      <c r="G106" s="574"/>
      <c r="H106" s="574"/>
      <c r="I106" s="574"/>
      <c r="J106" s="577"/>
      <c r="K106" s="577"/>
      <c r="L106" s="117" t="s">
        <v>404</v>
      </c>
      <c r="M106" s="35" t="s">
        <v>405</v>
      </c>
      <c r="N106" s="3" t="s">
        <v>387</v>
      </c>
      <c r="O106" s="3" t="s">
        <v>59</v>
      </c>
      <c r="P106" s="15">
        <v>45658</v>
      </c>
      <c r="Q106" s="15">
        <v>45991</v>
      </c>
      <c r="R106" s="19" t="s">
        <v>308</v>
      </c>
      <c r="S106" s="3" t="s">
        <v>59</v>
      </c>
      <c r="T106" s="3" t="s">
        <v>59</v>
      </c>
      <c r="U106" s="3" t="s">
        <v>59</v>
      </c>
      <c r="V106" s="153"/>
      <c r="W106" s="526"/>
      <c r="X106" s="527"/>
      <c r="Y106" s="524"/>
      <c r="Z106" s="524"/>
      <c r="AA106" s="524"/>
      <c r="AB106" s="524"/>
      <c r="AC106" s="524"/>
      <c r="AD106" s="524"/>
      <c r="AE106" s="169" t="s">
        <v>130</v>
      </c>
      <c r="AF106" s="36"/>
      <c r="AG106" s="180" t="s">
        <v>384</v>
      </c>
      <c r="AH106" s="170"/>
      <c r="AI106" s="6">
        <v>1</v>
      </c>
      <c r="AJ106" s="39"/>
      <c r="AK106" s="77" t="s">
        <v>131</v>
      </c>
      <c r="AL106" s="77"/>
      <c r="AM106" s="77"/>
      <c r="AN106" s="77"/>
      <c r="AO106" s="77"/>
      <c r="AP106" s="77"/>
      <c r="AQ106" s="77"/>
      <c r="AR106" s="77"/>
    </row>
    <row r="107" spans="1:44" ht="22.5" customHeight="1" x14ac:dyDescent="0.25">
      <c r="A107" s="612"/>
      <c r="B107" s="574"/>
      <c r="C107" s="574"/>
      <c r="D107" s="574"/>
      <c r="E107" s="564"/>
      <c r="F107" s="610"/>
      <c r="G107" s="574"/>
      <c r="H107" s="574"/>
      <c r="I107" s="574"/>
      <c r="J107" s="577"/>
      <c r="K107" s="577"/>
      <c r="L107" s="35"/>
      <c r="M107" s="35"/>
      <c r="N107" s="3"/>
      <c r="O107" s="3"/>
      <c r="P107" s="3"/>
      <c r="Q107" s="3"/>
      <c r="R107" s="3"/>
      <c r="S107" s="35"/>
      <c r="T107" s="35"/>
      <c r="U107" s="60"/>
      <c r="V107" s="153"/>
      <c r="W107" s="526"/>
      <c r="X107" s="527"/>
      <c r="Y107" s="524"/>
      <c r="Z107" s="524"/>
      <c r="AA107" s="524"/>
      <c r="AB107" s="524"/>
      <c r="AC107" s="524"/>
      <c r="AD107" s="524"/>
      <c r="AE107" s="169" t="s">
        <v>134</v>
      </c>
      <c r="AF107" s="36"/>
      <c r="AG107" s="180" t="s">
        <v>384</v>
      </c>
      <c r="AH107" s="170"/>
      <c r="AI107" s="6">
        <v>1</v>
      </c>
      <c r="AJ107" s="39"/>
      <c r="AK107" s="77" t="s">
        <v>76</v>
      </c>
      <c r="AL107" s="77"/>
      <c r="AM107" s="77"/>
      <c r="AN107" s="77"/>
      <c r="AO107" s="77"/>
      <c r="AP107" s="77"/>
      <c r="AQ107" s="77"/>
      <c r="AR107" s="77"/>
    </row>
    <row r="108" spans="1:44" ht="60.75" customHeight="1" x14ac:dyDescent="0.25">
      <c r="A108" s="611">
        <v>6</v>
      </c>
      <c r="B108" s="573" t="s">
        <v>316</v>
      </c>
      <c r="C108" s="573" t="s">
        <v>50</v>
      </c>
      <c r="D108" s="573" t="s">
        <v>51</v>
      </c>
      <c r="E108" s="563" t="s">
        <v>1162</v>
      </c>
      <c r="F108" s="609" t="s">
        <v>52</v>
      </c>
      <c r="G108" s="573" t="s">
        <v>53</v>
      </c>
      <c r="H108" s="573" t="s">
        <v>54</v>
      </c>
      <c r="I108" s="573" t="s">
        <v>55</v>
      </c>
      <c r="J108" s="635" t="s">
        <v>406</v>
      </c>
      <c r="K108" s="608" t="s">
        <v>407</v>
      </c>
      <c r="L108" s="117" t="s">
        <v>408</v>
      </c>
      <c r="M108" s="35" t="s">
        <v>409</v>
      </c>
      <c r="N108" s="3" t="s">
        <v>387</v>
      </c>
      <c r="O108" s="3" t="s">
        <v>59</v>
      </c>
      <c r="P108" s="15">
        <v>45658</v>
      </c>
      <c r="Q108" s="15">
        <v>46022</v>
      </c>
      <c r="R108" s="19" t="s">
        <v>308</v>
      </c>
      <c r="S108" s="3" t="s">
        <v>59</v>
      </c>
      <c r="T108" s="3" t="s">
        <v>59</v>
      </c>
      <c r="U108" s="3" t="s">
        <v>59</v>
      </c>
      <c r="V108" s="153"/>
      <c r="W108" s="526" t="s">
        <v>410</v>
      </c>
      <c r="X108" s="527" t="s">
        <v>411</v>
      </c>
      <c r="Y108" s="524" t="s">
        <v>1128</v>
      </c>
      <c r="Z108" s="524" t="s">
        <v>226</v>
      </c>
      <c r="AA108" s="524" t="s">
        <v>66</v>
      </c>
      <c r="AB108" s="524" t="s">
        <v>412</v>
      </c>
      <c r="AC108" s="524" t="s">
        <v>413</v>
      </c>
      <c r="AD108" s="524" t="s">
        <v>414</v>
      </c>
      <c r="AE108" s="169" t="s">
        <v>125</v>
      </c>
      <c r="AF108" s="22"/>
      <c r="AG108" s="180"/>
      <c r="AH108" s="170"/>
      <c r="AI108" s="6">
        <v>0.25</v>
      </c>
      <c r="AJ108" s="37">
        <v>1</v>
      </c>
      <c r="AK108" s="77" t="s">
        <v>126</v>
      </c>
      <c r="AL108" s="77"/>
      <c r="AM108" s="77"/>
      <c r="AN108" s="77"/>
      <c r="AO108" s="77"/>
      <c r="AP108" s="77"/>
      <c r="AQ108" s="77"/>
      <c r="AR108" s="77"/>
    </row>
    <row r="109" spans="1:44" ht="56.25" customHeight="1" x14ac:dyDescent="0.25">
      <c r="A109" s="612"/>
      <c r="B109" s="574"/>
      <c r="C109" s="574"/>
      <c r="D109" s="574"/>
      <c r="E109" s="564"/>
      <c r="F109" s="610"/>
      <c r="G109" s="574"/>
      <c r="H109" s="574"/>
      <c r="I109" s="574"/>
      <c r="J109" s="577"/>
      <c r="K109" s="577"/>
      <c r="L109" s="484" t="s">
        <v>1318</v>
      </c>
      <c r="M109" s="35" t="s">
        <v>415</v>
      </c>
      <c r="N109" s="3" t="s">
        <v>387</v>
      </c>
      <c r="O109" s="3" t="s">
        <v>416</v>
      </c>
      <c r="P109" s="15">
        <v>45717</v>
      </c>
      <c r="Q109" s="15">
        <v>45747</v>
      </c>
      <c r="R109" s="19" t="s">
        <v>308</v>
      </c>
      <c r="S109" s="3" t="s">
        <v>59</v>
      </c>
      <c r="T109" s="3" t="s">
        <v>59</v>
      </c>
      <c r="U109" s="3" t="s">
        <v>59</v>
      </c>
      <c r="V109" s="153"/>
      <c r="W109" s="526"/>
      <c r="X109" s="527"/>
      <c r="Y109" s="524"/>
      <c r="Z109" s="524"/>
      <c r="AA109" s="524"/>
      <c r="AB109" s="524"/>
      <c r="AC109" s="524"/>
      <c r="AD109" s="524"/>
      <c r="AE109" s="169" t="s">
        <v>127</v>
      </c>
      <c r="AF109" s="22"/>
      <c r="AG109" s="180"/>
      <c r="AH109" s="170"/>
      <c r="AI109" s="6">
        <v>0.25</v>
      </c>
      <c r="AJ109" s="37">
        <v>1</v>
      </c>
      <c r="AK109" s="77" t="s">
        <v>72</v>
      </c>
      <c r="AL109" s="77"/>
      <c r="AM109" s="77"/>
      <c r="AN109" s="77"/>
      <c r="AO109" s="77"/>
      <c r="AP109" s="77"/>
      <c r="AQ109" s="77"/>
      <c r="AR109" s="77"/>
    </row>
    <row r="110" spans="1:44" ht="54" customHeight="1" x14ac:dyDescent="0.25">
      <c r="A110" s="612"/>
      <c r="B110" s="574"/>
      <c r="C110" s="574"/>
      <c r="D110" s="574"/>
      <c r="E110" s="564"/>
      <c r="F110" s="610"/>
      <c r="G110" s="574"/>
      <c r="H110" s="574"/>
      <c r="I110" s="574"/>
      <c r="J110" s="577"/>
      <c r="K110" s="577"/>
      <c r="L110" s="117" t="s">
        <v>417</v>
      </c>
      <c r="M110" s="35" t="s">
        <v>418</v>
      </c>
      <c r="N110" s="3" t="s">
        <v>387</v>
      </c>
      <c r="O110" s="3" t="s">
        <v>386</v>
      </c>
      <c r="P110" s="15">
        <v>45762</v>
      </c>
      <c r="Q110" s="15">
        <v>45777</v>
      </c>
      <c r="R110" s="19" t="s">
        <v>308</v>
      </c>
      <c r="S110" s="3" t="s">
        <v>59</v>
      </c>
      <c r="T110" s="3" t="s">
        <v>59</v>
      </c>
      <c r="U110" s="3" t="s">
        <v>59</v>
      </c>
      <c r="V110" s="153"/>
      <c r="W110" s="526"/>
      <c r="X110" s="527"/>
      <c r="Y110" s="524"/>
      <c r="Z110" s="524"/>
      <c r="AA110" s="524"/>
      <c r="AB110" s="524"/>
      <c r="AC110" s="524"/>
      <c r="AD110" s="524"/>
      <c r="AE110" s="169" t="s">
        <v>130</v>
      </c>
      <c r="AF110" s="36"/>
      <c r="AG110" s="180"/>
      <c r="AH110" s="170"/>
      <c r="AI110" s="6">
        <v>0.25</v>
      </c>
      <c r="AJ110" s="37">
        <v>1</v>
      </c>
      <c r="AK110" s="77" t="s">
        <v>131</v>
      </c>
      <c r="AL110" s="77"/>
      <c r="AM110" s="77"/>
      <c r="AN110" s="77"/>
      <c r="AO110" s="77"/>
      <c r="AP110" s="77"/>
      <c r="AQ110" s="77"/>
      <c r="AR110" s="77"/>
    </row>
    <row r="111" spans="1:44" ht="48" customHeight="1" thickBot="1" x14ac:dyDescent="0.3">
      <c r="A111" s="612"/>
      <c r="B111" s="574"/>
      <c r="C111" s="574"/>
      <c r="D111" s="574"/>
      <c r="E111" s="564"/>
      <c r="F111" s="610"/>
      <c r="G111" s="574"/>
      <c r="H111" s="574"/>
      <c r="I111" s="574"/>
      <c r="J111" s="577"/>
      <c r="K111" s="577"/>
      <c r="L111" s="117" t="s">
        <v>419</v>
      </c>
      <c r="M111" s="35" t="s">
        <v>420</v>
      </c>
      <c r="N111" s="3" t="s">
        <v>421</v>
      </c>
      <c r="O111" s="3" t="s">
        <v>386</v>
      </c>
      <c r="P111" s="15">
        <v>45778</v>
      </c>
      <c r="Q111" s="15">
        <v>45991</v>
      </c>
      <c r="R111" s="19" t="s">
        <v>308</v>
      </c>
      <c r="S111" s="3" t="s">
        <v>59</v>
      </c>
      <c r="T111" s="3" t="s">
        <v>59</v>
      </c>
      <c r="U111" s="3" t="s">
        <v>59</v>
      </c>
      <c r="V111" s="153"/>
      <c r="W111" s="526"/>
      <c r="X111" s="527"/>
      <c r="Y111" s="524"/>
      <c r="Z111" s="524"/>
      <c r="AA111" s="524"/>
      <c r="AB111" s="524"/>
      <c r="AC111" s="524"/>
      <c r="AD111" s="524"/>
      <c r="AE111" s="169" t="s">
        <v>134</v>
      </c>
      <c r="AF111" s="36"/>
      <c r="AG111" s="180"/>
      <c r="AH111" s="170"/>
      <c r="AI111" s="6">
        <v>0.25</v>
      </c>
      <c r="AJ111" s="37">
        <v>1</v>
      </c>
      <c r="AK111" s="77" t="s">
        <v>76</v>
      </c>
      <c r="AL111" s="77"/>
      <c r="AM111" s="77"/>
      <c r="AN111" s="77"/>
      <c r="AO111" s="77"/>
      <c r="AP111" s="77"/>
      <c r="AQ111" s="77"/>
      <c r="AR111" s="77"/>
    </row>
    <row r="112" spans="1:44" ht="117" customHeight="1" thickBot="1" x14ac:dyDescent="0.3">
      <c r="A112" s="611">
        <v>7</v>
      </c>
      <c r="B112" s="573" t="s">
        <v>316</v>
      </c>
      <c r="C112" s="573" t="s">
        <v>99</v>
      </c>
      <c r="D112" s="573" t="s">
        <v>51</v>
      </c>
      <c r="E112" s="563" t="s">
        <v>100</v>
      </c>
      <c r="F112" s="609" t="s">
        <v>52</v>
      </c>
      <c r="G112" s="573" t="s">
        <v>53</v>
      </c>
      <c r="H112" s="573" t="s">
        <v>54</v>
      </c>
      <c r="I112" s="573" t="s">
        <v>55</v>
      </c>
      <c r="J112" s="847" t="s">
        <v>1204</v>
      </c>
      <c r="K112" s="847" t="s">
        <v>1203</v>
      </c>
      <c r="L112" s="70" t="s">
        <v>1205</v>
      </c>
      <c r="M112" s="70" t="s">
        <v>422</v>
      </c>
      <c r="N112" s="3" t="s">
        <v>387</v>
      </c>
      <c r="O112" s="3" t="s">
        <v>423</v>
      </c>
      <c r="P112" s="15">
        <v>45672</v>
      </c>
      <c r="Q112" s="15">
        <v>45717</v>
      </c>
      <c r="R112" s="19" t="s">
        <v>308</v>
      </c>
      <c r="S112" s="3" t="s">
        <v>59</v>
      </c>
      <c r="T112" s="3" t="s">
        <v>59</v>
      </c>
      <c r="U112" s="3" t="s">
        <v>59</v>
      </c>
      <c r="V112" s="153"/>
      <c r="W112" s="526" t="s">
        <v>1214</v>
      </c>
      <c r="X112" s="527" t="s">
        <v>424</v>
      </c>
      <c r="Y112" s="524" t="s">
        <v>302</v>
      </c>
      <c r="Z112" s="524" t="s">
        <v>122</v>
      </c>
      <c r="AA112" s="524" t="s">
        <v>1129</v>
      </c>
      <c r="AB112" s="524" t="s">
        <v>1130</v>
      </c>
      <c r="AC112" s="524" t="s">
        <v>413</v>
      </c>
      <c r="AD112" s="524" t="s">
        <v>425</v>
      </c>
      <c r="AE112" s="169" t="s">
        <v>125</v>
      </c>
      <c r="AF112" s="22"/>
      <c r="AG112" s="180" t="s">
        <v>384</v>
      </c>
      <c r="AH112" s="170"/>
      <c r="AI112" s="6">
        <v>1</v>
      </c>
      <c r="AJ112" s="39">
        <v>0.8</v>
      </c>
      <c r="AK112" s="77" t="s">
        <v>126</v>
      </c>
      <c r="AL112" s="77"/>
      <c r="AM112" s="77"/>
      <c r="AN112" s="77"/>
      <c r="AO112" s="77"/>
      <c r="AP112" s="77"/>
      <c r="AQ112" s="77"/>
      <c r="AR112" s="77"/>
    </row>
    <row r="113" spans="1:44" ht="75.75" customHeight="1" x14ac:dyDescent="0.25">
      <c r="A113" s="612"/>
      <c r="B113" s="574"/>
      <c r="C113" s="574"/>
      <c r="D113" s="574"/>
      <c r="E113" s="564"/>
      <c r="F113" s="610"/>
      <c r="G113" s="574"/>
      <c r="H113" s="574"/>
      <c r="I113" s="574"/>
      <c r="J113" s="841"/>
      <c r="K113" s="841"/>
      <c r="L113" s="70" t="s">
        <v>1206</v>
      </c>
      <c r="M113" s="70" t="s">
        <v>1207</v>
      </c>
      <c r="N113" s="22" t="s">
        <v>387</v>
      </c>
      <c r="O113" s="22" t="s">
        <v>1211</v>
      </c>
      <c r="P113" s="15">
        <v>45672</v>
      </c>
      <c r="Q113" s="99">
        <v>45762</v>
      </c>
      <c r="R113" s="19" t="s">
        <v>308</v>
      </c>
      <c r="S113" s="3" t="s">
        <v>59</v>
      </c>
      <c r="T113" s="3" t="s">
        <v>59</v>
      </c>
      <c r="U113" s="3" t="s">
        <v>59</v>
      </c>
      <c r="V113" s="153"/>
      <c r="W113" s="526"/>
      <c r="X113" s="527"/>
      <c r="Y113" s="524"/>
      <c r="Z113" s="524"/>
      <c r="AA113" s="524"/>
      <c r="AB113" s="524"/>
      <c r="AC113" s="524"/>
      <c r="AD113" s="524"/>
      <c r="AE113" s="169" t="s">
        <v>127</v>
      </c>
      <c r="AF113" s="22"/>
      <c r="AG113" s="180" t="s">
        <v>384</v>
      </c>
      <c r="AH113" s="170"/>
      <c r="AI113" s="6">
        <v>1</v>
      </c>
      <c r="AJ113" s="39">
        <v>0.8</v>
      </c>
      <c r="AK113" s="77" t="s">
        <v>72</v>
      </c>
      <c r="AL113" s="77"/>
      <c r="AM113" s="77"/>
      <c r="AN113" s="77"/>
      <c r="AO113" s="77"/>
      <c r="AP113" s="77"/>
      <c r="AQ113" s="77"/>
      <c r="AR113" s="77"/>
    </row>
    <row r="114" spans="1:44" ht="60" customHeight="1" x14ac:dyDescent="0.25">
      <c r="A114" s="612"/>
      <c r="B114" s="574"/>
      <c r="C114" s="574"/>
      <c r="D114" s="574"/>
      <c r="E114" s="564"/>
      <c r="F114" s="610"/>
      <c r="G114" s="574"/>
      <c r="H114" s="574"/>
      <c r="I114" s="574"/>
      <c r="J114" s="841"/>
      <c r="K114" s="841"/>
      <c r="L114" s="70" t="s">
        <v>1208</v>
      </c>
      <c r="M114" s="70" t="s">
        <v>426</v>
      </c>
      <c r="N114" s="22" t="s">
        <v>387</v>
      </c>
      <c r="O114" s="22" t="s">
        <v>1212</v>
      </c>
      <c r="P114" s="15">
        <v>45672</v>
      </c>
      <c r="Q114" s="15">
        <v>45717</v>
      </c>
      <c r="R114" s="19" t="s">
        <v>308</v>
      </c>
      <c r="S114" s="3" t="s">
        <v>59</v>
      </c>
      <c r="T114" s="3" t="s">
        <v>59</v>
      </c>
      <c r="U114" s="3" t="s">
        <v>59</v>
      </c>
      <c r="V114" s="153"/>
      <c r="W114" s="526"/>
      <c r="X114" s="527"/>
      <c r="Y114" s="524"/>
      <c r="Z114" s="524"/>
      <c r="AA114" s="524"/>
      <c r="AB114" s="524"/>
      <c r="AC114" s="524"/>
      <c r="AD114" s="524"/>
      <c r="AE114" s="169" t="s">
        <v>130</v>
      </c>
      <c r="AF114" s="36"/>
      <c r="AG114" s="180" t="s">
        <v>384</v>
      </c>
      <c r="AH114" s="170"/>
      <c r="AI114" s="6">
        <v>1</v>
      </c>
      <c r="AJ114" s="39">
        <v>0.8</v>
      </c>
      <c r="AK114" s="77" t="s">
        <v>131</v>
      </c>
      <c r="AL114" s="77"/>
      <c r="AM114" s="77"/>
      <c r="AN114" s="77"/>
      <c r="AO114" s="77"/>
      <c r="AP114" s="77"/>
      <c r="AQ114" s="77"/>
      <c r="AR114" s="77"/>
    </row>
    <row r="115" spans="1:44" ht="55.5" customHeight="1" x14ac:dyDescent="0.25">
      <c r="A115" s="612"/>
      <c r="B115" s="574"/>
      <c r="C115" s="574"/>
      <c r="D115" s="574"/>
      <c r="E115" s="564"/>
      <c r="F115" s="610"/>
      <c r="G115" s="574"/>
      <c r="H115" s="574"/>
      <c r="I115" s="574"/>
      <c r="J115" s="841"/>
      <c r="K115" s="841"/>
      <c r="L115" s="70" t="s">
        <v>1209</v>
      </c>
      <c r="M115" s="70" t="s">
        <v>427</v>
      </c>
      <c r="N115" s="22" t="s">
        <v>428</v>
      </c>
      <c r="O115" s="22" t="s">
        <v>1213</v>
      </c>
      <c r="P115" s="167">
        <v>45672</v>
      </c>
      <c r="Q115" s="167">
        <v>45746</v>
      </c>
      <c r="R115" s="19" t="s">
        <v>308</v>
      </c>
      <c r="S115" s="3" t="s">
        <v>59</v>
      </c>
      <c r="T115" s="3" t="s">
        <v>59</v>
      </c>
      <c r="U115" s="3" t="s">
        <v>59</v>
      </c>
      <c r="V115" s="153"/>
      <c r="W115" s="526"/>
      <c r="X115" s="527"/>
      <c r="Y115" s="524"/>
      <c r="Z115" s="524"/>
      <c r="AA115" s="524"/>
      <c r="AB115" s="524"/>
      <c r="AC115" s="524"/>
      <c r="AD115" s="524"/>
      <c r="AE115" s="169" t="s">
        <v>134</v>
      </c>
      <c r="AF115" s="36"/>
      <c r="AG115" s="180" t="s">
        <v>384</v>
      </c>
      <c r="AH115" s="170"/>
      <c r="AI115" s="6">
        <v>1</v>
      </c>
      <c r="AJ115" s="39">
        <v>0.8</v>
      </c>
      <c r="AK115" s="77" t="s">
        <v>76</v>
      </c>
      <c r="AL115" s="77"/>
      <c r="AM115" s="77"/>
      <c r="AN115" s="77"/>
      <c r="AO115" s="77"/>
      <c r="AP115" s="77"/>
      <c r="AQ115" s="77"/>
      <c r="AR115" s="77"/>
    </row>
    <row r="116" spans="1:44" ht="55.5" customHeight="1" x14ac:dyDescent="0.25">
      <c r="A116" s="664"/>
      <c r="B116" s="575"/>
      <c r="C116" s="575"/>
      <c r="D116" s="575"/>
      <c r="E116" s="567"/>
      <c r="F116" s="846"/>
      <c r="G116" s="575"/>
      <c r="H116" s="575"/>
      <c r="I116" s="575"/>
      <c r="J116" s="848"/>
      <c r="K116" s="849"/>
      <c r="L116" s="70" t="s">
        <v>1210</v>
      </c>
      <c r="M116" s="70" t="s">
        <v>429</v>
      </c>
      <c r="N116" s="117" t="s">
        <v>387</v>
      </c>
      <c r="O116" s="117" t="s">
        <v>386</v>
      </c>
      <c r="P116" s="15">
        <v>45777</v>
      </c>
      <c r="Q116" s="15">
        <v>45991</v>
      </c>
      <c r="R116" s="19" t="s">
        <v>308</v>
      </c>
      <c r="S116" s="3" t="s">
        <v>59</v>
      </c>
      <c r="T116" s="3" t="s">
        <v>59</v>
      </c>
      <c r="U116" s="3" t="s">
        <v>59</v>
      </c>
      <c r="V116" s="153"/>
      <c r="W116" s="526"/>
      <c r="X116" s="566"/>
      <c r="Y116" s="525"/>
      <c r="Z116" s="525"/>
      <c r="AA116" s="525"/>
      <c r="AB116" s="525"/>
      <c r="AC116" s="525"/>
      <c r="AD116" s="525"/>
      <c r="AE116" s="298" t="s">
        <v>204</v>
      </c>
      <c r="AF116" s="14"/>
      <c r="AG116" s="179"/>
      <c r="AH116" s="14"/>
      <c r="AI116" s="14">
        <v>1</v>
      </c>
      <c r="AJ116" s="40"/>
      <c r="AK116" s="77"/>
      <c r="AL116" s="77"/>
      <c r="AM116" s="77"/>
      <c r="AN116" s="77"/>
      <c r="AO116" s="77"/>
      <c r="AP116" s="77"/>
      <c r="AQ116" s="77"/>
      <c r="AR116" s="77"/>
    </row>
    <row r="117" spans="1:44" ht="65.25" customHeight="1" x14ac:dyDescent="0.25">
      <c r="A117" s="611">
        <v>8</v>
      </c>
      <c r="B117" s="573" t="s">
        <v>316</v>
      </c>
      <c r="C117" s="573" t="s">
        <v>50</v>
      </c>
      <c r="D117" s="573" t="s">
        <v>51</v>
      </c>
      <c r="E117" s="563" t="s">
        <v>1162</v>
      </c>
      <c r="F117" s="609" t="s">
        <v>52</v>
      </c>
      <c r="G117" s="573" t="s">
        <v>153</v>
      </c>
      <c r="H117" s="573" t="s">
        <v>154</v>
      </c>
      <c r="I117" s="573" t="s">
        <v>115</v>
      </c>
      <c r="J117" s="635" t="s">
        <v>430</v>
      </c>
      <c r="K117" s="801" t="s">
        <v>431</v>
      </c>
      <c r="L117" s="432" t="s">
        <v>1215</v>
      </c>
      <c r="M117" s="3" t="s">
        <v>432</v>
      </c>
      <c r="N117" s="3" t="s">
        <v>433</v>
      </c>
      <c r="O117" s="3" t="s">
        <v>59</v>
      </c>
      <c r="P117" s="15">
        <v>45658</v>
      </c>
      <c r="Q117" s="15">
        <v>46022</v>
      </c>
      <c r="R117" s="19" t="s">
        <v>308</v>
      </c>
      <c r="S117" s="3" t="s">
        <v>59</v>
      </c>
      <c r="T117" s="3" t="s">
        <v>59</v>
      </c>
      <c r="U117" s="3" t="s">
        <v>59</v>
      </c>
      <c r="V117" s="153"/>
      <c r="W117" s="526" t="s">
        <v>434</v>
      </c>
      <c r="X117" s="527" t="s">
        <v>435</v>
      </c>
      <c r="Y117" s="524" t="s">
        <v>436</v>
      </c>
      <c r="Z117" s="524" t="s">
        <v>226</v>
      </c>
      <c r="AA117" s="524" t="s">
        <v>66</v>
      </c>
      <c r="AB117" s="524" t="s">
        <v>437</v>
      </c>
      <c r="AC117" s="524" t="s">
        <v>1131</v>
      </c>
      <c r="AD117" s="630">
        <v>1</v>
      </c>
      <c r="AE117" s="169" t="s">
        <v>125</v>
      </c>
      <c r="AF117" s="22"/>
      <c r="AG117" s="180" t="s">
        <v>71</v>
      </c>
      <c r="AH117" s="170"/>
      <c r="AI117" s="6">
        <v>1</v>
      </c>
      <c r="AJ117" s="39"/>
      <c r="AK117" s="77"/>
      <c r="AL117" s="77"/>
      <c r="AM117" s="77"/>
      <c r="AN117" s="77"/>
      <c r="AO117" s="77"/>
      <c r="AP117" s="77"/>
      <c r="AQ117" s="77"/>
      <c r="AR117" s="77"/>
    </row>
    <row r="118" spans="1:44" ht="60.75" customHeight="1" x14ac:dyDescent="0.25">
      <c r="A118" s="612"/>
      <c r="B118" s="574"/>
      <c r="C118" s="574"/>
      <c r="D118" s="574"/>
      <c r="E118" s="564"/>
      <c r="F118" s="610"/>
      <c r="G118" s="574"/>
      <c r="H118" s="574"/>
      <c r="I118" s="574"/>
      <c r="J118" s="577"/>
      <c r="K118" s="574"/>
      <c r="L118" s="432" t="s">
        <v>1216</v>
      </c>
      <c r="M118" s="3" t="s">
        <v>438</v>
      </c>
      <c r="N118" s="3" t="s">
        <v>433</v>
      </c>
      <c r="O118" s="3" t="s">
        <v>439</v>
      </c>
      <c r="P118" s="15">
        <v>45658</v>
      </c>
      <c r="Q118" s="15">
        <v>46022</v>
      </c>
      <c r="R118" s="19" t="s">
        <v>308</v>
      </c>
      <c r="S118" s="3" t="s">
        <v>59</v>
      </c>
      <c r="T118" s="3" t="s">
        <v>59</v>
      </c>
      <c r="U118" s="3" t="s">
        <v>59</v>
      </c>
      <c r="V118" s="153"/>
      <c r="W118" s="526"/>
      <c r="X118" s="527"/>
      <c r="Y118" s="524"/>
      <c r="Z118" s="524"/>
      <c r="AA118" s="524"/>
      <c r="AB118" s="524"/>
      <c r="AC118" s="524"/>
      <c r="AD118" s="524"/>
      <c r="AE118" s="169" t="s">
        <v>127</v>
      </c>
      <c r="AF118" s="22"/>
      <c r="AG118" s="180" t="s">
        <v>384</v>
      </c>
      <c r="AH118" s="170"/>
      <c r="AI118" s="6">
        <v>1</v>
      </c>
      <c r="AJ118" s="39"/>
      <c r="AK118" s="77"/>
      <c r="AL118" s="77"/>
      <c r="AM118" s="77"/>
      <c r="AN118" s="77"/>
      <c r="AO118" s="77"/>
      <c r="AP118" s="77"/>
      <c r="AQ118" s="77"/>
      <c r="AR118" s="77"/>
    </row>
    <row r="119" spans="1:44" ht="72" customHeight="1" x14ac:dyDescent="0.25">
      <c r="A119" s="612"/>
      <c r="B119" s="574"/>
      <c r="C119" s="574"/>
      <c r="D119" s="574"/>
      <c r="E119" s="564"/>
      <c r="F119" s="610"/>
      <c r="G119" s="574"/>
      <c r="H119" s="574"/>
      <c r="I119" s="574"/>
      <c r="J119" s="577"/>
      <c r="K119" s="574"/>
      <c r="L119" s="432" t="s">
        <v>1217</v>
      </c>
      <c r="M119" s="3" t="s">
        <v>440</v>
      </c>
      <c r="N119" s="3" t="s">
        <v>433</v>
      </c>
      <c r="O119" s="3" t="s">
        <v>441</v>
      </c>
      <c r="P119" s="15">
        <v>45658</v>
      </c>
      <c r="Q119" s="15">
        <v>46022</v>
      </c>
      <c r="R119" s="19" t="s">
        <v>308</v>
      </c>
      <c r="S119" s="3" t="s">
        <v>59</v>
      </c>
      <c r="T119" s="3" t="s">
        <v>59</v>
      </c>
      <c r="U119" s="3" t="s">
        <v>59</v>
      </c>
      <c r="V119" s="153"/>
      <c r="W119" s="526"/>
      <c r="X119" s="527"/>
      <c r="Y119" s="524"/>
      <c r="Z119" s="524"/>
      <c r="AA119" s="524"/>
      <c r="AB119" s="524"/>
      <c r="AC119" s="524"/>
      <c r="AD119" s="524"/>
      <c r="AE119" s="169" t="s">
        <v>130</v>
      </c>
      <c r="AF119" s="36"/>
      <c r="AG119" s="180" t="s">
        <v>384</v>
      </c>
      <c r="AH119" s="170"/>
      <c r="AI119" s="6">
        <v>1</v>
      </c>
      <c r="AJ119" s="39"/>
      <c r="AK119" s="77"/>
      <c r="AL119" s="77"/>
      <c r="AM119" s="77"/>
      <c r="AN119" s="77"/>
      <c r="AO119" s="77"/>
      <c r="AP119" s="77"/>
      <c r="AQ119" s="77"/>
      <c r="AR119" s="77"/>
    </row>
    <row r="120" spans="1:44" ht="57.75" customHeight="1" x14ac:dyDescent="0.25">
      <c r="A120" s="612"/>
      <c r="B120" s="574"/>
      <c r="C120" s="574"/>
      <c r="D120" s="574"/>
      <c r="E120" s="564"/>
      <c r="F120" s="610"/>
      <c r="G120" s="574"/>
      <c r="H120" s="574"/>
      <c r="I120" s="574"/>
      <c r="J120" s="577"/>
      <c r="K120" s="574"/>
      <c r="L120" s="432" t="s">
        <v>1218</v>
      </c>
      <c r="M120" s="3" t="s">
        <v>442</v>
      </c>
      <c r="N120" s="3" t="s">
        <v>433</v>
      </c>
      <c r="O120" s="3" t="s">
        <v>59</v>
      </c>
      <c r="P120" s="15">
        <v>45717</v>
      </c>
      <c r="Q120" s="15">
        <v>45868</v>
      </c>
      <c r="R120" s="19" t="s">
        <v>308</v>
      </c>
      <c r="S120" s="3" t="s">
        <v>59</v>
      </c>
      <c r="T120" s="3" t="s">
        <v>59</v>
      </c>
      <c r="U120" s="3" t="s">
        <v>59</v>
      </c>
      <c r="V120" s="153"/>
      <c r="W120" s="526"/>
      <c r="X120" s="527"/>
      <c r="Y120" s="524"/>
      <c r="Z120" s="524"/>
      <c r="AA120" s="524"/>
      <c r="AB120" s="524"/>
      <c r="AC120" s="524"/>
      <c r="AD120" s="524"/>
      <c r="AE120" s="169" t="s">
        <v>134</v>
      </c>
      <c r="AF120" s="36"/>
      <c r="AG120" s="180" t="s">
        <v>384</v>
      </c>
      <c r="AH120" s="170"/>
      <c r="AI120" s="6">
        <v>1</v>
      </c>
      <c r="AJ120" s="39"/>
      <c r="AK120" s="77"/>
      <c r="AL120" s="77"/>
      <c r="AM120" s="77"/>
      <c r="AN120" s="77"/>
      <c r="AO120" s="77"/>
      <c r="AP120" s="77"/>
      <c r="AQ120" s="77"/>
      <c r="AR120" s="77"/>
    </row>
    <row r="121" spans="1:44" ht="46.5" customHeight="1" x14ac:dyDescent="0.25">
      <c r="A121" s="664"/>
      <c r="B121" s="575"/>
      <c r="C121" s="575"/>
      <c r="D121" s="575"/>
      <c r="E121" s="567"/>
      <c r="F121" s="846"/>
      <c r="G121" s="575"/>
      <c r="H121" s="575"/>
      <c r="I121" s="575"/>
      <c r="J121" s="578"/>
      <c r="K121" s="575"/>
      <c r="L121" s="116" t="s">
        <v>443</v>
      </c>
      <c r="M121" s="19" t="s">
        <v>444</v>
      </c>
      <c r="N121" s="3" t="s">
        <v>433</v>
      </c>
      <c r="O121" s="3" t="s">
        <v>439</v>
      </c>
      <c r="P121" s="15">
        <v>45690</v>
      </c>
      <c r="Q121" s="15">
        <v>45690</v>
      </c>
      <c r="R121" s="19" t="s">
        <v>308</v>
      </c>
      <c r="S121" s="3" t="s">
        <v>59</v>
      </c>
      <c r="T121" s="3" t="s">
        <v>59</v>
      </c>
      <c r="U121" s="3" t="s">
        <v>59</v>
      </c>
      <c r="V121" s="153"/>
      <c r="W121" s="526"/>
      <c r="X121" s="566"/>
      <c r="Y121" s="525"/>
      <c r="Z121" s="525"/>
      <c r="AA121" s="525"/>
      <c r="AB121" s="525"/>
      <c r="AC121" s="525"/>
      <c r="AD121" s="525"/>
      <c r="AE121" s="298" t="s">
        <v>204</v>
      </c>
      <c r="AF121" s="14"/>
      <c r="AG121" s="179"/>
      <c r="AH121" s="14"/>
      <c r="AI121" s="6">
        <v>1</v>
      </c>
      <c r="AJ121" s="40"/>
      <c r="AK121" s="77"/>
      <c r="AL121" s="77"/>
      <c r="AM121" s="77"/>
      <c r="AN121" s="77"/>
      <c r="AO121" s="77"/>
      <c r="AP121" s="77"/>
      <c r="AQ121" s="77"/>
      <c r="AR121" s="77"/>
    </row>
    <row r="122" spans="1:44" ht="11.25" x14ac:dyDescent="0.25">
      <c r="A122" s="72"/>
      <c r="B122" s="73"/>
      <c r="C122" s="73"/>
      <c r="D122" s="73"/>
      <c r="E122" s="74"/>
      <c r="F122" s="88"/>
      <c r="G122" s="73"/>
      <c r="H122" s="73"/>
      <c r="I122" s="73"/>
      <c r="J122" s="73"/>
      <c r="K122" s="73"/>
      <c r="L122" s="73"/>
      <c r="M122" s="73"/>
      <c r="N122" s="73"/>
      <c r="O122" s="73"/>
      <c r="P122" s="73"/>
      <c r="Q122" s="73"/>
      <c r="R122" s="73"/>
      <c r="S122" s="73"/>
      <c r="T122" s="73"/>
      <c r="U122" s="73"/>
      <c r="V122" s="73"/>
      <c r="W122" s="294"/>
      <c r="X122" s="74"/>
      <c r="Y122" s="74"/>
      <c r="Z122" s="74"/>
      <c r="AA122" s="74"/>
      <c r="AB122" s="74"/>
      <c r="AC122" s="74"/>
      <c r="AD122" s="74"/>
      <c r="AE122" s="74"/>
      <c r="AF122" s="74"/>
      <c r="AG122" s="178"/>
      <c r="AH122" s="74"/>
      <c r="AI122" s="74"/>
      <c r="AJ122" s="74"/>
      <c r="AK122" s="75"/>
      <c r="AL122" s="75"/>
      <c r="AM122" s="75"/>
      <c r="AN122" s="75"/>
      <c r="AO122" s="75"/>
      <c r="AP122" s="75"/>
      <c r="AQ122" s="75"/>
      <c r="AR122" s="75"/>
    </row>
    <row r="123" spans="1:44" ht="54" customHeight="1" x14ac:dyDescent="0.25">
      <c r="A123" s="611">
        <v>1</v>
      </c>
      <c r="B123" s="573">
        <v>0</v>
      </c>
      <c r="C123" s="573"/>
      <c r="D123" s="573"/>
      <c r="E123" s="563"/>
      <c r="F123" s="812" t="s">
        <v>445</v>
      </c>
      <c r="G123" s="573" t="s">
        <v>446</v>
      </c>
      <c r="H123" s="573" t="s">
        <v>447</v>
      </c>
      <c r="I123" s="573" t="s">
        <v>448</v>
      </c>
      <c r="J123" s="573" t="s">
        <v>449</v>
      </c>
      <c r="K123" s="801" t="s">
        <v>450</v>
      </c>
      <c r="L123" s="98" t="s">
        <v>451</v>
      </c>
      <c r="M123" s="3" t="s">
        <v>452</v>
      </c>
      <c r="N123" s="3" t="s">
        <v>453</v>
      </c>
      <c r="O123" s="3" t="s">
        <v>59</v>
      </c>
      <c r="P123" s="15">
        <v>45690</v>
      </c>
      <c r="Q123" s="15">
        <v>45690</v>
      </c>
      <c r="R123" s="3" t="s">
        <v>60</v>
      </c>
      <c r="S123" s="35" t="s">
        <v>61</v>
      </c>
      <c r="T123" s="35" t="s">
        <v>61</v>
      </c>
      <c r="U123" s="60" t="s">
        <v>61</v>
      </c>
      <c r="V123" s="153"/>
      <c r="W123" s="526" t="s">
        <v>454</v>
      </c>
      <c r="X123" s="837" t="s">
        <v>455</v>
      </c>
      <c r="Y123" s="563" t="s">
        <v>192</v>
      </c>
      <c r="Z123" s="563" t="s">
        <v>122</v>
      </c>
      <c r="AA123" s="563" t="s">
        <v>66</v>
      </c>
      <c r="AB123" s="563" t="s">
        <v>456</v>
      </c>
      <c r="AC123" s="563" t="s">
        <v>457</v>
      </c>
      <c r="AD123" s="896">
        <v>1</v>
      </c>
      <c r="AE123" s="169" t="s">
        <v>125</v>
      </c>
      <c r="AF123" s="22"/>
      <c r="AG123" s="180"/>
      <c r="AH123" s="170"/>
      <c r="AI123" s="6">
        <v>1</v>
      </c>
      <c r="AJ123" s="39"/>
      <c r="AK123" s="6"/>
      <c r="AL123" s="77"/>
      <c r="AM123" s="77"/>
      <c r="AN123" s="77"/>
      <c r="AO123" s="77"/>
      <c r="AP123" s="77"/>
      <c r="AQ123" s="77"/>
      <c r="AR123" s="77"/>
    </row>
    <row r="124" spans="1:44" ht="57.75" customHeight="1" x14ac:dyDescent="0.25">
      <c r="A124" s="612"/>
      <c r="B124" s="574"/>
      <c r="C124" s="574"/>
      <c r="D124" s="574"/>
      <c r="E124" s="564"/>
      <c r="F124" s="836"/>
      <c r="G124" s="574"/>
      <c r="H124" s="574"/>
      <c r="I124" s="574"/>
      <c r="J124" s="574"/>
      <c r="K124" s="574"/>
      <c r="L124" s="3" t="s">
        <v>458</v>
      </c>
      <c r="M124" s="3" t="s">
        <v>459</v>
      </c>
      <c r="N124" s="3" t="s">
        <v>453</v>
      </c>
      <c r="O124" s="3" t="s">
        <v>59</v>
      </c>
      <c r="P124" s="15">
        <v>45690</v>
      </c>
      <c r="Q124" s="15">
        <v>45690</v>
      </c>
      <c r="R124" s="3" t="s">
        <v>60</v>
      </c>
      <c r="S124" s="35" t="s">
        <v>61</v>
      </c>
      <c r="T124" s="35" t="s">
        <v>61</v>
      </c>
      <c r="U124" s="60" t="s">
        <v>61</v>
      </c>
      <c r="V124" s="153"/>
      <c r="W124" s="526"/>
      <c r="X124" s="838"/>
      <c r="Y124" s="564"/>
      <c r="Z124" s="564"/>
      <c r="AA124" s="564"/>
      <c r="AB124" s="564"/>
      <c r="AC124" s="564"/>
      <c r="AD124" s="564"/>
      <c r="AE124" s="169" t="s">
        <v>127</v>
      </c>
      <c r="AF124" s="22"/>
      <c r="AG124" s="180"/>
      <c r="AH124" s="170"/>
      <c r="AI124" s="6">
        <v>1</v>
      </c>
      <c r="AJ124" s="39"/>
      <c r="AK124" s="6"/>
      <c r="AL124" s="77"/>
      <c r="AM124" s="77"/>
      <c r="AN124" s="77"/>
      <c r="AO124" s="77"/>
      <c r="AP124" s="77"/>
      <c r="AQ124" s="77"/>
      <c r="AR124" s="77"/>
    </row>
    <row r="125" spans="1:44" ht="52.5" customHeight="1" x14ac:dyDescent="0.25">
      <c r="A125" s="612"/>
      <c r="B125" s="8"/>
      <c r="C125" s="574"/>
      <c r="D125" s="574"/>
      <c r="E125" s="564"/>
      <c r="F125" s="836"/>
      <c r="G125" s="574"/>
      <c r="H125" s="574"/>
      <c r="I125" s="574"/>
      <c r="J125" s="574"/>
      <c r="K125" s="574"/>
      <c r="L125" s="3" t="s">
        <v>460</v>
      </c>
      <c r="M125" s="3" t="s">
        <v>461</v>
      </c>
      <c r="N125" s="3" t="s">
        <v>453</v>
      </c>
      <c r="O125" s="3" t="s">
        <v>59</v>
      </c>
      <c r="P125" s="15">
        <v>45690</v>
      </c>
      <c r="Q125" s="15">
        <v>45690</v>
      </c>
      <c r="R125" s="3"/>
      <c r="S125" s="35"/>
      <c r="T125" s="35"/>
      <c r="U125" s="60"/>
      <c r="V125" s="153"/>
      <c r="W125" s="526"/>
      <c r="X125" s="838"/>
      <c r="Y125" s="564"/>
      <c r="Z125" s="564"/>
      <c r="AA125" s="564"/>
      <c r="AB125" s="564"/>
      <c r="AC125" s="564"/>
      <c r="AD125" s="564"/>
      <c r="AE125" s="169" t="s">
        <v>130</v>
      </c>
      <c r="AF125" s="36"/>
      <c r="AG125" s="180"/>
      <c r="AH125" s="170"/>
      <c r="AI125" s="6">
        <v>1</v>
      </c>
      <c r="AJ125" s="39"/>
      <c r="AK125" s="6"/>
      <c r="AL125" s="77"/>
      <c r="AM125" s="77"/>
      <c r="AN125" s="77"/>
      <c r="AO125" s="77"/>
      <c r="AP125" s="77"/>
      <c r="AQ125" s="77"/>
      <c r="AR125" s="77"/>
    </row>
    <row r="126" spans="1:44" ht="38.25" customHeight="1" x14ac:dyDescent="0.25">
      <c r="A126" s="631"/>
      <c r="B126" s="8"/>
      <c r="C126" s="572"/>
      <c r="D126" s="572"/>
      <c r="E126" s="12"/>
      <c r="F126" s="957"/>
      <c r="G126" s="572"/>
      <c r="H126" s="572"/>
      <c r="I126" s="572"/>
      <c r="J126" s="572"/>
      <c r="K126" s="572"/>
      <c r="L126" s="3" t="s">
        <v>462</v>
      </c>
      <c r="M126" s="3" t="s">
        <v>463</v>
      </c>
      <c r="N126" s="3" t="s">
        <v>453</v>
      </c>
      <c r="O126" s="3" t="s">
        <v>59</v>
      </c>
      <c r="P126" s="15">
        <v>45690</v>
      </c>
      <c r="Q126" s="15">
        <v>45690</v>
      </c>
      <c r="R126" s="3"/>
      <c r="S126" s="35"/>
      <c r="T126" s="35"/>
      <c r="U126" s="60"/>
      <c r="V126" s="153"/>
      <c r="W126" s="526"/>
      <c r="X126" s="839"/>
      <c r="Y126" s="565"/>
      <c r="Z126" s="565"/>
      <c r="AA126" s="565"/>
      <c r="AB126" s="565"/>
      <c r="AC126" s="565"/>
      <c r="AD126" s="565"/>
      <c r="AE126" s="169" t="s">
        <v>134</v>
      </c>
      <c r="AF126" s="36"/>
      <c r="AG126" s="180"/>
      <c r="AH126" s="170"/>
      <c r="AI126" s="6">
        <v>1</v>
      </c>
      <c r="AJ126" s="39"/>
      <c r="AK126" s="6"/>
      <c r="AL126" s="77"/>
      <c r="AM126" s="77"/>
      <c r="AN126" s="77"/>
      <c r="AO126" s="77"/>
      <c r="AP126" s="77"/>
      <c r="AQ126" s="77"/>
      <c r="AR126" s="77"/>
    </row>
    <row r="127" spans="1:44" ht="40.5" customHeight="1" x14ac:dyDescent="0.25">
      <c r="A127" s="611">
        <v>2</v>
      </c>
      <c r="B127" s="573">
        <v>0</v>
      </c>
      <c r="C127" s="573"/>
      <c r="D127" s="573"/>
      <c r="E127" s="563"/>
      <c r="F127" s="812" t="s">
        <v>445</v>
      </c>
      <c r="G127" s="573" t="s">
        <v>446</v>
      </c>
      <c r="H127" s="573" t="s">
        <v>447</v>
      </c>
      <c r="I127" s="573" t="s">
        <v>448</v>
      </c>
      <c r="J127" s="600" t="s">
        <v>464</v>
      </c>
      <c r="K127" s="582" t="s">
        <v>465</v>
      </c>
      <c r="L127" s="3" t="s">
        <v>466</v>
      </c>
      <c r="M127" s="3" t="s">
        <v>467</v>
      </c>
      <c r="N127" s="3" t="s">
        <v>453</v>
      </c>
      <c r="O127" s="3" t="s">
        <v>59</v>
      </c>
      <c r="P127" s="15">
        <v>45690</v>
      </c>
      <c r="Q127" s="15">
        <v>45690</v>
      </c>
      <c r="R127" s="3" t="s">
        <v>60</v>
      </c>
      <c r="S127" s="35" t="s">
        <v>61</v>
      </c>
      <c r="T127" s="35" t="s">
        <v>61</v>
      </c>
      <c r="U127" s="60" t="s">
        <v>61</v>
      </c>
      <c r="V127" s="153"/>
      <c r="W127" s="526" t="s">
        <v>468</v>
      </c>
      <c r="X127" s="527" t="s">
        <v>469</v>
      </c>
      <c r="Y127" s="524" t="s">
        <v>192</v>
      </c>
      <c r="Z127" s="524" t="s">
        <v>65</v>
      </c>
      <c r="AA127" s="524" t="s">
        <v>66</v>
      </c>
      <c r="AB127" s="524" t="s">
        <v>470</v>
      </c>
      <c r="AC127" s="524" t="s">
        <v>471</v>
      </c>
      <c r="AD127" s="630">
        <v>1</v>
      </c>
      <c r="AE127" s="169" t="s">
        <v>107</v>
      </c>
      <c r="AF127" s="22"/>
      <c r="AG127" s="180"/>
      <c r="AH127" s="170"/>
      <c r="AI127" s="6">
        <v>1</v>
      </c>
      <c r="AJ127" s="39">
        <v>1</v>
      </c>
      <c r="AK127" s="6"/>
      <c r="AL127" s="77"/>
      <c r="AM127" s="77"/>
      <c r="AN127" s="77"/>
      <c r="AO127" s="77"/>
      <c r="AP127" s="77"/>
      <c r="AQ127" s="77"/>
      <c r="AR127" s="77"/>
    </row>
    <row r="128" spans="1:44" ht="42" customHeight="1" x14ac:dyDescent="0.25">
      <c r="A128" s="612"/>
      <c r="B128" s="574"/>
      <c r="C128" s="574"/>
      <c r="D128" s="574"/>
      <c r="E128" s="564"/>
      <c r="F128" s="836"/>
      <c r="G128" s="574"/>
      <c r="H128" s="574"/>
      <c r="I128" s="574"/>
      <c r="J128" s="600"/>
      <c r="K128" s="582"/>
      <c r="L128" s="3" t="s">
        <v>472</v>
      </c>
      <c r="M128" s="3" t="s">
        <v>473</v>
      </c>
      <c r="N128" s="3" t="s">
        <v>453</v>
      </c>
      <c r="O128" s="3" t="s">
        <v>474</v>
      </c>
      <c r="P128" s="15">
        <v>45690</v>
      </c>
      <c r="Q128" s="15">
        <v>45690</v>
      </c>
      <c r="R128" s="3" t="s">
        <v>60</v>
      </c>
      <c r="S128" s="35" t="s">
        <v>61</v>
      </c>
      <c r="T128" s="35" t="s">
        <v>61</v>
      </c>
      <c r="U128" s="60" t="s">
        <v>61</v>
      </c>
      <c r="V128" s="153"/>
      <c r="W128" s="526"/>
      <c r="X128" s="527"/>
      <c r="Y128" s="524"/>
      <c r="Z128" s="524"/>
      <c r="AA128" s="524"/>
      <c r="AB128" s="524"/>
      <c r="AC128" s="524"/>
      <c r="AD128" s="524"/>
      <c r="AE128" s="169" t="s">
        <v>96</v>
      </c>
      <c r="AF128" s="22"/>
      <c r="AG128" s="180"/>
      <c r="AH128" s="170"/>
      <c r="AI128" s="6">
        <v>1</v>
      </c>
      <c r="AJ128" s="39">
        <v>1</v>
      </c>
      <c r="AK128" s="6"/>
      <c r="AL128" s="77"/>
      <c r="AM128" s="77"/>
      <c r="AN128" s="77"/>
      <c r="AO128" s="77"/>
      <c r="AP128" s="77"/>
      <c r="AQ128" s="77"/>
      <c r="AR128" s="77"/>
    </row>
    <row r="129" spans="1:44" ht="27.75" customHeight="1" x14ac:dyDescent="0.25">
      <c r="A129" s="612"/>
      <c r="B129" s="574"/>
      <c r="C129" s="574"/>
      <c r="D129" s="574"/>
      <c r="E129" s="564"/>
      <c r="F129" s="836"/>
      <c r="G129" s="574"/>
      <c r="H129" s="574"/>
      <c r="I129" s="574"/>
      <c r="J129" s="600"/>
      <c r="K129" s="582"/>
      <c r="L129" s="3" t="s">
        <v>475</v>
      </c>
      <c r="M129" s="3" t="s">
        <v>476</v>
      </c>
      <c r="N129" s="3" t="s">
        <v>453</v>
      </c>
      <c r="O129" s="3" t="s">
        <v>477</v>
      </c>
      <c r="P129" s="15">
        <v>45690</v>
      </c>
      <c r="Q129" s="15">
        <v>45690</v>
      </c>
      <c r="R129" s="3" t="s">
        <v>60</v>
      </c>
      <c r="S129" s="35" t="s">
        <v>61</v>
      </c>
      <c r="T129" s="35" t="s">
        <v>61</v>
      </c>
      <c r="U129" s="60" t="s">
        <v>61</v>
      </c>
      <c r="V129" s="153"/>
      <c r="W129" s="526"/>
      <c r="X129" s="527"/>
      <c r="Y129" s="524"/>
      <c r="Z129" s="524"/>
      <c r="AA129" s="524"/>
      <c r="AB129" s="524"/>
      <c r="AC129" s="524"/>
      <c r="AD129" s="524"/>
      <c r="AE129" s="298" t="s">
        <v>204</v>
      </c>
      <c r="AF129" s="14"/>
      <c r="AG129" s="179"/>
      <c r="AH129" s="14"/>
      <c r="AI129" s="14"/>
      <c r="AJ129" s="40"/>
      <c r="AK129" s="6"/>
      <c r="AL129" s="77"/>
      <c r="AM129" s="77"/>
      <c r="AN129" s="77"/>
      <c r="AO129" s="77"/>
      <c r="AP129" s="77"/>
      <c r="AQ129" s="77"/>
      <c r="AR129" s="77"/>
    </row>
    <row r="130" spans="1:44" ht="11.25" x14ac:dyDescent="0.25">
      <c r="A130" s="72"/>
      <c r="B130" s="73"/>
      <c r="C130" s="73"/>
      <c r="D130" s="73"/>
      <c r="E130" s="74"/>
      <c r="F130" s="88"/>
      <c r="G130" s="73"/>
      <c r="H130" s="73"/>
      <c r="I130" s="73"/>
      <c r="J130" s="73"/>
      <c r="K130" s="73"/>
      <c r="L130" s="73"/>
      <c r="M130" s="73"/>
      <c r="N130" s="73"/>
      <c r="O130" s="73"/>
      <c r="P130" s="73"/>
      <c r="Q130" s="73"/>
      <c r="R130" s="73"/>
      <c r="S130" s="73"/>
      <c r="T130" s="73"/>
      <c r="U130" s="73"/>
      <c r="V130" s="73"/>
      <c r="W130" s="294"/>
      <c r="X130" s="74"/>
      <c r="Y130" s="74"/>
      <c r="Z130" s="74"/>
      <c r="AA130" s="74"/>
      <c r="AB130" s="74"/>
      <c r="AC130" s="74"/>
      <c r="AD130" s="74"/>
      <c r="AE130" s="74"/>
      <c r="AF130" s="74"/>
      <c r="AG130" s="178"/>
      <c r="AH130" s="74"/>
      <c r="AI130" s="74"/>
      <c r="AJ130" s="74"/>
      <c r="AK130" s="75"/>
      <c r="AL130" s="75"/>
      <c r="AM130" s="75"/>
      <c r="AN130" s="75"/>
      <c r="AO130" s="75"/>
      <c r="AP130" s="75"/>
      <c r="AQ130" s="75"/>
      <c r="AR130" s="75"/>
    </row>
    <row r="131" spans="1:44" ht="55.5" customHeight="1" x14ac:dyDescent="0.25">
      <c r="A131" s="808">
        <v>1</v>
      </c>
      <c r="B131" s="670">
        <v>0</v>
      </c>
      <c r="C131" s="670"/>
      <c r="D131" s="670"/>
      <c r="E131" s="523" t="s">
        <v>478</v>
      </c>
      <c r="F131" s="804" t="s">
        <v>445</v>
      </c>
      <c r="G131" s="670" t="s">
        <v>479</v>
      </c>
      <c r="H131" s="670" t="s">
        <v>480</v>
      </c>
      <c r="I131" s="670" t="s">
        <v>481</v>
      </c>
      <c r="J131" s="807" t="s">
        <v>482</v>
      </c>
      <c r="K131" s="835" t="s">
        <v>483</v>
      </c>
      <c r="L131" s="807" t="s">
        <v>484</v>
      </c>
      <c r="M131" s="670" t="s">
        <v>485</v>
      </c>
      <c r="N131" s="670" t="s">
        <v>486</v>
      </c>
      <c r="O131" s="670" t="s">
        <v>487</v>
      </c>
      <c r="P131" s="831">
        <v>45658</v>
      </c>
      <c r="Q131" s="831">
        <v>45992</v>
      </c>
      <c r="R131" s="670" t="s">
        <v>488</v>
      </c>
      <c r="S131" s="670" t="s">
        <v>61</v>
      </c>
      <c r="T131" s="834" t="s">
        <v>61</v>
      </c>
      <c r="U131" s="832" t="s">
        <v>61</v>
      </c>
      <c r="V131" s="153"/>
      <c r="W131" s="526" t="s">
        <v>489</v>
      </c>
      <c r="X131" s="643" t="s">
        <v>490</v>
      </c>
      <c r="Y131" s="523" t="s">
        <v>491</v>
      </c>
      <c r="Z131" s="523" t="s">
        <v>122</v>
      </c>
      <c r="AA131" s="523" t="s">
        <v>492</v>
      </c>
      <c r="AB131" s="523" t="s">
        <v>493</v>
      </c>
      <c r="AC131" s="523" t="s">
        <v>494</v>
      </c>
      <c r="AD131" s="523" t="s">
        <v>495</v>
      </c>
      <c r="AE131" s="310" t="s">
        <v>125</v>
      </c>
      <c r="AF131" s="44"/>
      <c r="AG131" s="182">
        <v>32</v>
      </c>
      <c r="AH131" s="311"/>
      <c r="AI131" s="45">
        <v>1</v>
      </c>
      <c r="AJ131" s="46"/>
      <c r="AK131" s="77"/>
      <c r="AL131" s="77"/>
      <c r="AM131" s="77"/>
      <c r="AN131" s="77"/>
      <c r="AO131" s="77"/>
      <c r="AP131" s="77"/>
      <c r="AQ131" s="77"/>
      <c r="AR131" s="77"/>
    </row>
    <row r="132" spans="1:44" ht="17.25" customHeight="1" x14ac:dyDescent="0.25">
      <c r="A132" s="827"/>
      <c r="B132" s="582"/>
      <c r="C132" s="582"/>
      <c r="D132" s="582"/>
      <c r="E132" s="524"/>
      <c r="F132" s="805"/>
      <c r="G132" s="582"/>
      <c r="H132" s="582"/>
      <c r="I132" s="582"/>
      <c r="J132" s="582"/>
      <c r="K132" s="582"/>
      <c r="L132" s="582"/>
      <c r="M132" s="582"/>
      <c r="N132" s="582"/>
      <c r="O132" s="582"/>
      <c r="P132" s="829"/>
      <c r="Q132" s="829"/>
      <c r="R132" s="582"/>
      <c r="S132" s="582"/>
      <c r="T132" s="600"/>
      <c r="U132" s="602"/>
      <c r="V132" s="153"/>
      <c r="W132" s="526"/>
      <c r="X132" s="527"/>
      <c r="Y132" s="524"/>
      <c r="Z132" s="524"/>
      <c r="AA132" s="524"/>
      <c r="AB132" s="524"/>
      <c r="AC132" s="524"/>
      <c r="AD132" s="524"/>
      <c r="AE132" s="169" t="s">
        <v>127</v>
      </c>
      <c r="AF132" s="22"/>
      <c r="AG132" s="180"/>
      <c r="AH132" s="170"/>
      <c r="AI132" s="48">
        <v>1</v>
      </c>
      <c r="AJ132" s="6"/>
      <c r="AK132" s="77"/>
      <c r="AL132" s="77"/>
      <c r="AM132" s="77"/>
      <c r="AN132" s="77"/>
      <c r="AO132" s="77"/>
      <c r="AP132" s="77"/>
      <c r="AQ132" s="77"/>
      <c r="AR132" s="77"/>
    </row>
    <row r="133" spans="1:44" ht="12.75" x14ac:dyDescent="0.25">
      <c r="A133" s="827"/>
      <c r="B133" s="582"/>
      <c r="C133" s="582"/>
      <c r="D133" s="582"/>
      <c r="E133" s="524"/>
      <c r="F133" s="805"/>
      <c r="G133" s="582"/>
      <c r="H133" s="582"/>
      <c r="I133" s="582"/>
      <c r="J133" s="582"/>
      <c r="K133" s="582"/>
      <c r="L133" s="582"/>
      <c r="M133" s="582"/>
      <c r="N133" s="582"/>
      <c r="O133" s="582"/>
      <c r="P133" s="829"/>
      <c r="Q133" s="829"/>
      <c r="R133" s="582"/>
      <c r="S133" s="582"/>
      <c r="T133" s="600"/>
      <c r="U133" s="602"/>
      <c r="V133" s="153"/>
      <c r="W133" s="526"/>
      <c r="X133" s="527"/>
      <c r="Y133" s="524"/>
      <c r="Z133" s="524"/>
      <c r="AA133" s="524"/>
      <c r="AB133" s="524"/>
      <c r="AC133" s="524"/>
      <c r="AD133" s="524"/>
      <c r="AE133" s="169" t="s">
        <v>496</v>
      </c>
      <c r="AF133" s="22"/>
      <c r="AG133" s="180"/>
      <c r="AH133" s="170"/>
      <c r="AI133" s="48">
        <v>1</v>
      </c>
      <c r="AJ133" s="6"/>
      <c r="AK133" s="77"/>
      <c r="AL133" s="77"/>
      <c r="AM133" s="77"/>
      <c r="AN133" s="77"/>
      <c r="AO133" s="77"/>
      <c r="AP133" s="77"/>
      <c r="AQ133" s="77"/>
      <c r="AR133" s="77"/>
    </row>
    <row r="134" spans="1:44" ht="24.75" customHeight="1" x14ac:dyDescent="0.25">
      <c r="A134" s="827"/>
      <c r="B134" s="582"/>
      <c r="C134" s="582"/>
      <c r="D134" s="582"/>
      <c r="E134" s="524"/>
      <c r="F134" s="805"/>
      <c r="G134" s="582"/>
      <c r="H134" s="582"/>
      <c r="I134" s="582"/>
      <c r="J134" s="582"/>
      <c r="K134" s="582"/>
      <c r="L134" s="582"/>
      <c r="M134" s="582"/>
      <c r="N134" s="582"/>
      <c r="O134" s="582"/>
      <c r="P134" s="829"/>
      <c r="Q134" s="829"/>
      <c r="R134" s="582"/>
      <c r="S134" s="582"/>
      <c r="T134" s="600"/>
      <c r="U134" s="602"/>
      <c r="V134" s="153"/>
      <c r="W134" s="526"/>
      <c r="X134" s="527"/>
      <c r="Y134" s="524"/>
      <c r="Z134" s="524"/>
      <c r="AA134" s="524"/>
      <c r="AB134" s="524"/>
      <c r="AC134" s="524"/>
      <c r="AD134" s="524"/>
      <c r="AE134" s="169" t="s">
        <v>134</v>
      </c>
      <c r="AF134" s="22"/>
      <c r="AG134" s="180"/>
      <c r="AH134" s="170"/>
      <c r="AI134" s="48">
        <v>1</v>
      </c>
      <c r="AJ134" s="6"/>
      <c r="AK134" s="77"/>
      <c r="AL134" s="77"/>
      <c r="AM134" s="77"/>
      <c r="AN134" s="77"/>
      <c r="AO134" s="77"/>
      <c r="AP134" s="77"/>
      <c r="AQ134" s="77"/>
      <c r="AR134" s="77"/>
    </row>
    <row r="135" spans="1:44" ht="48.75" customHeight="1" x14ac:dyDescent="0.25">
      <c r="A135" s="810"/>
      <c r="B135" s="803"/>
      <c r="C135" s="803"/>
      <c r="D135" s="803"/>
      <c r="E135" s="525"/>
      <c r="F135" s="806"/>
      <c r="G135" s="803"/>
      <c r="H135" s="803"/>
      <c r="I135" s="803"/>
      <c r="J135" s="803"/>
      <c r="K135" s="803"/>
      <c r="L135" s="116" t="s">
        <v>497</v>
      </c>
      <c r="M135" s="19" t="s">
        <v>498</v>
      </c>
      <c r="N135" s="19" t="s">
        <v>499</v>
      </c>
      <c r="O135" s="19" t="s">
        <v>59</v>
      </c>
      <c r="P135" s="50">
        <v>45658</v>
      </c>
      <c r="Q135" s="50">
        <v>45992</v>
      </c>
      <c r="R135" s="19" t="s">
        <v>488</v>
      </c>
      <c r="S135" s="19" t="s">
        <v>61</v>
      </c>
      <c r="T135" s="49" t="s">
        <v>61</v>
      </c>
      <c r="U135" s="106" t="s">
        <v>61</v>
      </c>
      <c r="V135" s="153"/>
      <c r="W135" s="526"/>
      <c r="X135" s="566"/>
      <c r="Y135" s="525"/>
      <c r="Z135" s="525"/>
      <c r="AA135" s="525"/>
      <c r="AB135" s="525"/>
      <c r="AC135" s="525"/>
      <c r="AD135" s="525"/>
      <c r="AE135" s="298" t="s">
        <v>500</v>
      </c>
      <c r="AF135" s="51"/>
      <c r="AG135" s="183"/>
      <c r="AH135" s="312"/>
      <c r="AI135" s="53">
        <v>1</v>
      </c>
      <c r="AJ135" s="14"/>
      <c r="AK135" s="77"/>
      <c r="AL135" s="77"/>
      <c r="AM135" s="77"/>
      <c r="AN135" s="77"/>
      <c r="AO135" s="77"/>
      <c r="AP135" s="77"/>
      <c r="AQ135" s="77"/>
      <c r="AR135" s="77"/>
    </row>
    <row r="136" spans="1:44" ht="42" customHeight="1" thickBot="1" x14ac:dyDescent="0.3">
      <c r="A136" s="808">
        <v>2</v>
      </c>
      <c r="B136" s="670">
        <v>0</v>
      </c>
      <c r="C136" s="670"/>
      <c r="D136" s="670"/>
      <c r="E136" s="523"/>
      <c r="F136" s="804" t="s">
        <v>445</v>
      </c>
      <c r="G136" s="670" t="s">
        <v>479</v>
      </c>
      <c r="H136" s="670" t="s">
        <v>480</v>
      </c>
      <c r="I136" s="670" t="s">
        <v>481</v>
      </c>
      <c r="J136" s="824" t="s">
        <v>501</v>
      </c>
      <c r="K136" s="670" t="s">
        <v>502</v>
      </c>
      <c r="L136" s="807" t="s">
        <v>503</v>
      </c>
      <c r="M136" s="670" t="s">
        <v>504</v>
      </c>
      <c r="N136" s="833" t="s">
        <v>499</v>
      </c>
      <c r="O136" s="670" t="s">
        <v>59</v>
      </c>
      <c r="P136" s="831">
        <v>45658</v>
      </c>
      <c r="Q136" s="831">
        <v>45992</v>
      </c>
      <c r="R136" s="670" t="s">
        <v>488</v>
      </c>
      <c r="S136" s="670" t="s">
        <v>61</v>
      </c>
      <c r="T136" s="670" t="s">
        <v>61</v>
      </c>
      <c r="U136" s="832" t="s">
        <v>61</v>
      </c>
      <c r="V136" s="153"/>
      <c r="W136" s="526" t="s">
        <v>505</v>
      </c>
      <c r="X136" s="643" t="s">
        <v>506</v>
      </c>
      <c r="Y136" s="523" t="s">
        <v>491</v>
      </c>
      <c r="Z136" s="523" t="s">
        <v>122</v>
      </c>
      <c r="AA136" s="523" t="s">
        <v>507</v>
      </c>
      <c r="AB136" s="523" t="s">
        <v>508</v>
      </c>
      <c r="AC136" s="523" t="s">
        <v>509</v>
      </c>
      <c r="AD136" s="523" t="s">
        <v>510</v>
      </c>
      <c r="AE136" s="310" t="s">
        <v>125</v>
      </c>
      <c r="AF136" s="44"/>
      <c r="AG136" s="182">
        <v>1250</v>
      </c>
      <c r="AH136" s="311"/>
      <c r="AI136" s="46">
        <v>1</v>
      </c>
      <c r="AJ136" s="46"/>
      <c r="AK136" s="77"/>
      <c r="AL136" s="77"/>
      <c r="AM136" s="77"/>
      <c r="AN136" s="77"/>
      <c r="AO136" s="77"/>
      <c r="AP136" s="77"/>
      <c r="AQ136" s="77"/>
      <c r="AR136" s="77"/>
    </row>
    <row r="137" spans="1:44" ht="63" hidden="1" customHeight="1" x14ac:dyDescent="0.25">
      <c r="A137" s="827"/>
      <c r="B137" s="582"/>
      <c r="C137" s="582"/>
      <c r="D137" s="582"/>
      <c r="E137" s="524"/>
      <c r="F137" s="805"/>
      <c r="G137" s="582"/>
      <c r="H137" s="582"/>
      <c r="I137" s="582"/>
      <c r="J137" s="600"/>
      <c r="K137" s="582"/>
      <c r="L137" s="582"/>
      <c r="M137" s="582"/>
      <c r="N137" s="572"/>
      <c r="O137" s="582"/>
      <c r="P137" s="829"/>
      <c r="Q137" s="829"/>
      <c r="R137" s="582"/>
      <c r="S137" s="582"/>
      <c r="T137" s="582"/>
      <c r="U137" s="602"/>
      <c r="V137" s="153"/>
      <c r="W137" s="526"/>
      <c r="X137" s="527"/>
      <c r="Y137" s="524"/>
      <c r="Z137" s="524"/>
      <c r="AA137" s="524"/>
      <c r="AB137" s="524"/>
      <c r="AC137" s="524"/>
      <c r="AD137" s="524"/>
      <c r="AE137" s="169" t="s">
        <v>127</v>
      </c>
      <c r="AF137" s="22"/>
      <c r="AG137" s="182">
        <v>1250</v>
      </c>
      <c r="AH137" s="170"/>
      <c r="AI137" s="6"/>
      <c r="AJ137" s="6"/>
      <c r="AK137" s="77"/>
      <c r="AL137" s="77"/>
      <c r="AM137" s="77"/>
      <c r="AN137" s="77"/>
      <c r="AO137" s="77"/>
      <c r="AP137" s="77"/>
      <c r="AQ137" s="77"/>
      <c r="AR137" s="77"/>
    </row>
    <row r="138" spans="1:44" ht="19.5" customHeight="1" thickBot="1" x14ac:dyDescent="0.3">
      <c r="A138" s="827"/>
      <c r="B138" s="582"/>
      <c r="C138" s="582"/>
      <c r="D138" s="582"/>
      <c r="E138" s="524"/>
      <c r="F138" s="805"/>
      <c r="G138" s="582"/>
      <c r="H138" s="582"/>
      <c r="I138" s="582"/>
      <c r="J138" s="600"/>
      <c r="K138" s="582"/>
      <c r="L138" s="830" t="s">
        <v>1319</v>
      </c>
      <c r="M138" s="582" t="s">
        <v>511</v>
      </c>
      <c r="N138" s="573" t="s">
        <v>499</v>
      </c>
      <c r="O138" s="582" t="s">
        <v>59</v>
      </c>
      <c r="P138" s="829">
        <v>45658</v>
      </c>
      <c r="Q138" s="829">
        <v>45992</v>
      </c>
      <c r="R138" s="582" t="s">
        <v>488</v>
      </c>
      <c r="S138" s="582" t="s">
        <v>61</v>
      </c>
      <c r="T138" s="582" t="s">
        <v>61</v>
      </c>
      <c r="U138" s="602" t="s">
        <v>61</v>
      </c>
      <c r="V138" s="153"/>
      <c r="W138" s="526"/>
      <c r="X138" s="527"/>
      <c r="Y138" s="524"/>
      <c r="Z138" s="524"/>
      <c r="AA138" s="524"/>
      <c r="AB138" s="524"/>
      <c r="AC138" s="524"/>
      <c r="AD138" s="524"/>
      <c r="AE138" s="169" t="s">
        <v>130</v>
      </c>
      <c r="AF138" s="22"/>
      <c r="AG138" s="182">
        <v>1250</v>
      </c>
      <c r="AH138" s="170"/>
      <c r="AI138" s="6">
        <v>1</v>
      </c>
      <c r="AJ138" s="6"/>
      <c r="AK138" s="77"/>
      <c r="AL138" s="77"/>
      <c r="AM138" s="77"/>
      <c r="AN138" s="77"/>
      <c r="AO138" s="77"/>
      <c r="AP138" s="77"/>
      <c r="AQ138" s="77"/>
      <c r="AR138" s="77"/>
    </row>
    <row r="139" spans="1:44" ht="33.75" customHeight="1" x14ac:dyDescent="0.25">
      <c r="A139" s="827"/>
      <c r="B139" s="582"/>
      <c r="C139" s="582"/>
      <c r="D139" s="582"/>
      <c r="E139" s="524"/>
      <c r="F139" s="805"/>
      <c r="G139" s="582"/>
      <c r="H139" s="582"/>
      <c r="I139" s="582"/>
      <c r="J139" s="600"/>
      <c r="K139" s="582"/>
      <c r="L139" s="582"/>
      <c r="M139" s="582"/>
      <c r="N139" s="572"/>
      <c r="O139" s="582"/>
      <c r="P139" s="829"/>
      <c r="Q139" s="829"/>
      <c r="R139" s="582"/>
      <c r="S139" s="582"/>
      <c r="T139" s="582"/>
      <c r="U139" s="602"/>
      <c r="V139" s="153"/>
      <c r="W139" s="526"/>
      <c r="X139" s="527"/>
      <c r="Y139" s="524"/>
      <c r="Z139" s="524"/>
      <c r="AA139" s="524"/>
      <c r="AB139" s="524"/>
      <c r="AC139" s="524"/>
      <c r="AD139" s="524"/>
      <c r="AE139" s="169" t="s">
        <v>134</v>
      </c>
      <c r="AF139" s="22"/>
      <c r="AG139" s="182">
        <v>1250</v>
      </c>
      <c r="AH139" s="170"/>
      <c r="AI139" s="6">
        <v>1</v>
      </c>
      <c r="AJ139" s="6"/>
      <c r="AK139" s="77"/>
      <c r="AL139" s="77"/>
      <c r="AM139" s="77"/>
      <c r="AN139" s="77"/>
      <c r="AO139" s="77"/>
      <c r="AP139" s="77"/>
      <c r="AQ139" s="77"/>
      <c r="AR139" s="77"/>
    </row>
    <row r="140" spans="1:44" ht="55.5" customHeight="1" x14ac:dyDescent="0.25">
      <c r="A140" s="810"/>
      <c r="B140" s="803"/>
      <c r="C140" s="803"/>
      <c r="D140" s="803"/>
      <c r="E140" s="525"/>
      <c r="F140" s="806"/>
      <c r="G140" s="803"/>
      <c r="H140" s="803"/>
      <c r="I140" s="803"/>
      <c r="J140" s="825"/>
      <c r="K140" s="803"/>
      <c r="L140" s="116" t="s">
        <v>512</v>
      </c>
      <c r="M140" s="19" t="s">
        <v>513</v>
      </c>
      <c r="N140" s="19" t="s">
        <v>499</v>
      </c>
      <c r="O140" s="19" t="s">
        <v>59</v>
      </c>
      <c r="P140" s="50">
        <v>45658</v>
      </c>
      <c r="Q140" s="50">
        <v>45992</v>
      </c>
      <c r="R140" s="19" t="s">
        <v>488</v>
      </c>
      <c r="S140" s="19" t="s">
        <v>61</v>
      </c>
      <c r="T140" s="49" t="s">
        <v>61</v>
      </c>
      <c r="U140" s="106" t="s">
        <v>61</v>
      </c>
      <c r="V140" s="153"/>
      <c r="W140" s="526"/>
      <c r="X140" s="566"/>
      <c r="Y140" s="525"/>
      <c r="Z140" s="525"/>
      <c r="AA140" s="525"/>
      <c r="AB140" s="525"/>
      <c r="AC140" s="525"/>
      <c r="AD140" s="525"/>
      <c r="AE140" s="298" t="s">
        <v>500</v>
      </c>
      <c r="AF140" s="51"/>
      <c r="AG140" s="183">
        <v>5000</v>
      </c>
      <c r="AH140" s="312"/>
      <c r="AI140" s="14">
        <v>1</v>
      </c>
      <c r="AJ140" s="14"/>
      <c r="AK140" s="77"/>
      <c r="AL140" s="77"/>
      <c r="AM140" s="77"/>
      <c r="AN140" s="77"/>
      <c r="AO140" s="77"/>
      <c r="AP140" s="77"/>
      <c r="AQ140" s="77"/>
      <c r="AR140" s="77"/>
    </row>
    <row r="141" spans="1:44" ht="48" customHeight="1" x14ac:dyDescent="0.25">
      <c r="A141" s="808">
        <v>3</v>
      </c>
      <c r="B141" s="670">
        <v>0</v>
      </c>
      <c r="C141" s="670"/>
      <c r="D141" s="670"/>
      <c r="E141" s="523"/>
      <c r="F141" s="804" t="s">
        <v>445</v>
      </c>
      <c r="G141" s="670" t="s">
        <v>479</v>
      </c>
      <c r="H141" s="670" t="s">
        <v>480</v>
      </c>
      <c r="I141" s="670" t="s">
        <v>481</v>
      </c>
      <c r="J141" s="807" t="s">
        <v>514</v>
      </c>
      <c r="K141" s="670" t="s">
        <v>515</v>
      </c>
      <c r="L141" s="485" t="s">
        <v>1320</v>
      </c>
      <c r="M141" s="41" t="s">
        <v>516</v>
      </c>
      <c r="N141" s="19" t="s">
        <v>499</v>
      </c>
      <c r="O141" s="41" t="s">
        <v>59</v>
      </c>
      <c r="P141" s="43">
        <v>45658</v>
      </c>
      <c r="Q141" s="43">
        <v>45992</v>
      </c>
      <c r="R141" s="41" t="s">
        <v>488</v>
      </c>
      <c r="S141" s="41" t="s">
        <v>61</v>
      </c>
      <c r="T141" s="42" t="s">
        <v>61</v>
      </c>
      <c r="U141" s="105" t="s">
        <v>61</v>
      </c>
      <c r="V141" s="153"/>
      <c r="W141" s="526" t="s">
        <v>517</v>
      </c>
      <c r="X141" s="643" t="s">
        <v>518</v>
      </c>
      <c r="Y141" s="523" t="s">
        <v>491</v>
      </c>
      <c r="Z141" s="523" t="s">
        <v>122</v>
      </c>
      <c r="AA141" s="523" t="s">
        <v>507</v>
      </c>
      <c r="AB141" s="523" t="s">
        <v>519</v>
      </c>
      <c r="AC141" s="523" t="s">
        <v>520</v>
      </c>
      <c r="AD141" s="523" t="s">
        <v>521</v>
      </c>
      <c r="AE141" s="310" t="s">
        <v>125</v>
      </c>
      <c r="AF141" s="44"/>
      <c r="AG141" s="182">
        <v>125</v>
      </c>
      <c r="AH141" s="311"/>
      <c r="AI141" s="46">
        <v>1</v>
      </c>
      <c r="AJ141" s="46"/>
      <c r="AK141" s="77"/>
      <c r="AL141" s="77"/>
      <c r="AM141" s="77"/>
      <c r="AN141" s="77"/>
      <c r="AO141" s="77"/>
      <c r="AP141" s="77"/>
      <c r="AQ141" s="77"/>
      <c r="AR141" s="77"/>
    </row>
    <row r="142" spans="1:44" ht="39" customHeight="1" x14ac:dyDescent="0.25">
      <c r="A142" s="827"/>
      <c r="B142" s="582"/>
      <c r="C142" s="582"/>
      <c r="D142" s="582"/>
      <c r="E142" s="524"/>
      <c r="F142" s="805"/>
      <c r="G142" s="582"/>
      <c r="H142" s="582"/>
      <c r="I142" s="582"/>
      <c r="J142" s="582"/>
      <c r="K142" s="582"/>
      <c r="L142" s="100" t="s">
        <v>522</v>
      </c>
      <c r="M142" s="3" t="s">
        <v>523</v>
      </c>
      <c r="N142" s="19" t="s">
        <v>499</v>
      </c>
      <c r="O142" s="3" t="s">
        <v>59</v>
      </c>
      <c r="P142" s="47">
        <v>45658</v>
      </c>
      <c r="Q142" s="47">
        <v>45992</v>
      </c>
      <c r="R142" s="3" t="s">
        <v>488</v>
      </c>
      <c r="S142" s="3" t="s">
        <v>61</v>
      </c>
      <c r="T142" s="35" t="s">
        <v>61</v>
      </c>
      <c r="U142" s="33" t="s">
        <v>61</v>
      </c>
      <c r="V142" s="153"/>
      <c r="W142" s="526"/>
      <c r="X142" s="527"/>
      <c r="Y142" s="524"/>
      <c r="Z142" s="524"/>
      <c r="AA142" s="524"/>
      <c r="AB142" s="524"/>
      <c r="AC142" s="524"/>
      <c r="AD142" s="524"/>
      <c r="AE142" s="169" t="s">
        <v>127</v>
      </c>
      <c r="AF142" s="22"/>
      <c r="AG142" s="180">
        <v>125</v>
      </c>
      <c r="AH142" s="170"/>
      <c r="AI142" s="6">
        <v>1</v>
      </c>
      <c r="AJ142" s="6"/>
      <c r="AK142" s="77"/>
      <c r="AL142" s="77"/>
      <c r="AM142" s="77"/>
      <c r="AN142" s="77"/>
      <c r="AO142" s="77"/>
      <c r="AP142" s="77"/>
      <c r="AQ142" s="77"/>
      <c r="AR142" s="77"/>
    </row>
    <row r="143" spans="1:44" ht="21" customHeight="1" x14ac:dyDescent="0.25">
      <c r="A143" s="827"/>
      <c r="B143" s="582"/>
      <c r="C143" s="582"/>
      <c r="D143" s="582"/>
      <c r="E143" s="524"/>
      <c r="F143" s="805"/>
      <c r="G143" s="582"/>
      <c r="H143" s="582"/>
      <c r="I143" s="582"/>
      <c r="J143" s="582"/>
      <c r="K143" s="582"/>
      <c r="L143" s="828" t="s">
        <v>1321</v>
      </c>
      <c r="M143" s="582" t="s">
        <v>524</v>
      </c>
      <c r="N143" s="582" t="s">
        <v>499</v>
      </c>
      <c r="O143" s="582" t="s">
        <v>59</v>
      </c>
      <c r="P143" s="829">
        <v>45658</v>
      </c>
      <c r="Q143" s="829">
        <v>45992</v>
      </c>
      <c r="R143" s="582" t="s">
        <v>488</v>
      </c>
      <c r="S143" s="582" t="s">
        <v>61</v>
      </c>
      <c r="T143" s="582" t="s">
        <v>61</v>
      </c>
      <c r="U143" s="602" t="s">
        <v>61</v>
      </c>
      <c r="V143" s="153"/>
      <c r="W143" s="526"/>
      <c r="X143" s="527"/>
      <c r="Y143" s="524"/>
      <c r="Z143" s="524"/>
      <c r="AA143" s="524"/>
      <c r="AB143" s="524"/>
      <c r="AC143" s="524"/>
      <c r="AD143" s="524"/>
      <c r="AE143" s="169" t="s">
        <v>130</v>
      </c>
      <c r="AF143" s="36"/>
      <c r="AG143" s="180">
        <v>125</v>
      </c>
      <c r="AH143" s="170"/>
      <c r="AI143" s="6">
        <v>1</v>
      </c>
      <c r="AJ143" s="6"/>
      <c r="AK143" s="77"/>
      <c r="AL143" s="77"/>
      <c r="AM143" s="77"/>
      <c r="AN143" s="77"/>
      <c r="AO143" s="77"/>
      <c r="AP143" s="77"/>
      <c r="AQ143" s="77"/>
      <c r="AR143" s="77"/>
    </row>
    <row r="144" spans="1:44" ht="20.25" customHeight="1" x14ac:dyDescent="0.25">
      <c r="A144" s="827"/>
      <c r="B144" s="582"/>
      <c r="C144" s="582"/>
      <c r="D144" s="582"/>
      <c r="E144" s="524"/>
      <c r="F144" s="805"/>
      <c r="G144" s="582"/>
      <c r="H144" s="582"/>
      <c r="I144" s="582"/>
      <c r="J144" s="582"/>
      <c r="K144" s="582"/>
      <c r="L144" s="582"/>
      <c r="M144" s="582"/>
      <c r="N144" s="582"/>
      <c r="O144" s="582"/>
      <c r="P144" s="829"/>
      <c r="Q144" s="829"/>
      <c r="R144" s="582"/>
      <c r="S144" s="582"/>
      <c r="T144" s="582"/>
      <c r="U144" s="602"/>
      <c r="V144" s="153"/>
      <c r="W144" s="526"/>
      <c r="X144" s="527"/>
      <c r="Y144" s="524"/>
      <c r="Z144" s="524"/>
      <c r="AA144" s="524"/>
      <c r="AB144" s="524"/>
      <c r="AC144" s="524"/>
      <c r="AD144" s="524"/>
      <c r="AE144" s="169" t="s">
        <v>134</v>
      </c>
      <c r="AF144" s="36"/>
      <c r="AG144" s="180">
        <v>125</v>
      </c>
      <c r="AH144" s="170"/>
      <c r="AI144" s="6">
        <v>1</v>
      </c>
      <c r="AJ144" s="6"/>
      <c r="AK144" s="77"/>
      <c r="AL144" s="77"/>
      <c r="AM144" s="77"/>
      <c r="AN144" s="77"/>
      <c r="AO144" s="77"/>
      <c r="AP144" s="77"/>
      <c r="AQ144" s="77"/>
      <c r="AR144" s="77"/>
    </row>
    <row r="145" spans="1:44" ht="39" customHeight="1" x14ac:dyDescent="0.25">
      <c r="A145" s="810"/>
      <c r="B145" s="803"/>
      <c r="C145" s="803"/>
      <c r="D145" s="803"/>
      <c r="E145" s="525"/>
      <c r="F145" s="806"/>
      <c r="G145" s="803"/>
      <c r="H145" s="803"/>
      <c r="I145" s="803"/>
      <c r="J145" s="803"/>
      <c r="K145" s="803"/>
      <c r="L145" s="116" t="s">
        <v>525</v>
      </c>
      <c r="M145" s="19"/>
      <c r="N145" s="19" t="s">
        <v>499</v>
      </c>
      <c r="O145" s="19" t="s">
        <v>59</v>
      </c>
      <c r="P145" s="50">
        <v>45658</v>
      </c>
      <c r="Q145" s="50">
        <v>45992</v>
      </c>
      <c r="R145" s="19" t="s">
        <v>488</v>
      </c>
      <c r="S145" s="19" t="s">
        <v>61</v>
      </c>
      <c r="T145" s="49" t="s">
        <v>61</v>
      </c>
      <c r="U145" s="106" t="s">
        <v>61</v>
      </c>
      <c r="V145" s="153"/>
      <c r="W145" s="526"/>
      <c r="X145" s="566"/>
      <c r="Y145" s="525"/>
      <c r="Z145" s="525"/>
      <c r="AA145" s="525"/>
      <c r="AB145" s="525"/>
      <c r="AC145" s="525"/>
      <c r="AD145" s="525"/>
      <c r="AE145" s="298" t="s">
        <v>500</v>
      </c>
      <c r="AF145" s="51"/>
      <c r="AG145" s="183">
        <v>500</v>
      </c>
      <c r="AH145" s="312"/>
      <c r="AI145" s="14">
        <v>1</v>
      </c>
      <c r="AJ145" s="14"/>
      <c r="AK145" s="77"/>
      <c r="AL145" s="77"/>
      <c r="AM145" s="77"/>
      <c r="AN145" s="77"/>
      <c r="AO145" s="77"/>
      <c r="AP145" s="77"/>
      <c r="AQ145" s="77"/>
      <c r="AR145" s="77"/>
    </row>
    <row r="146" spans="1:44" ht="37.5" customHeight="1" x14ac:dyDescent="0.25">
      <c r="A146" s="808">
        <v>4</v>
      </c>
      <c r="B146" s="670">
        <v>0</v>
      </c>
      <c r="C146" s="670"/>
      <c r="D146" s="670"/>
      <c r="E146" s="523"/>
      <c r="F146" s="804" t="s">
        <v>445</v>
      </c>
      <c r="G146" s="670" t="s">
        <v>479</v>
      </c>
      <c r="H146" s="670" t="s">
        <v>480</v>
      </c>
      <c r="I146" s="670" t="s">
        <v>481</v>
      </c>
      <c r="J146" s="824" t="s">
        <v>526</v>
      </c>
      <c r="K146" s="670" t="s">
        <v>527</v>
      </c>
      <c r="L146" s="122" t="s">
        <v>528</v>
      </c>
      <c r="M146" s="41" t="s">
        <v>529</v>
      </c>
      <c r="N146" s="19" t="s">
        <v>499</v>
      </c>
      <c r="O146" s="41" t="s">
        <v>59</v>
      </c>
      <c r="P146" s="43">
        <v>45658</v>
      </c>
      <c r="Q146" s="43">
        <v>45992</v>
      </c>
      <c r="R146" s="41" t="s">
        <v>488</v>
      </c>
      <c r="S146" s="41" t="s">
        <v>61</v>
      </c>
      <c r="T146" s="42" t="s">
        <v>61</v>
      </c>
      <c r="U146" s="105" t="s">
        <v>61</v>
      </c>
      <c r="V146" s="153"/>
      <c r="W146" s="526" t="s">
        <v>530</v>
      </c>
      <c r="X146" s="821" t="s">
        <v>531</v>
      </c>
      <c r="Y146" s="523" t="s">
        <v>491</v>
      </c>
      <c r="Z146" s="523" t="s">
        <v>122</v>
      </c>
      <c r="AA146" s="523" t="s">
        <v>492</v>
      </c>
      <c r="AB146" s="523" t="s">
        <v>532</v>
      </c>
      <c r="AC146" s="523" t="s">
        <v>533</v>
      </c>
      <c r="AD146" s="523" t="s">
        <v>534</v>
      </c>
      <c r="AE146" s="310" t="s">
        <v>125</v>
      </c>
      <c r="AF146" s="44"/>
      <c r="AG146" s="265">
        <v>0.15</v>
      </c>
      <c r="AH146" s="311"/>
      <c r="AI146" s="46"/>
      <c r="AJ146" s="46"/>
      <c r="AK146" s="77"/>
      <c r="AL146" s="77"/>
      <c r="AM146" s="77"/>
      <c r="AN146" s="77"/>
      <c r="AO146" s="77"/>
      <c r="AP146" s="77"/>
      <c r="AQ146" s="77"/>
      <c r="AR146" s="77"/>
    </row>
    <row r="147" spans="1:44" ht="39.75" customHeight="1" x14ac:dyDescent="0.25">
      <c r="A147" s="827"/>
      <c r="B147" s="582"/>
      <c r="C147" s="582"/>
      <c r="D147" s="582"/>
      <c r="E147" s="524"/>
      <c r="F147" s="805"/>
      <c r="G147" s="582"/>
      <c r="H147" s="582"/>
      <c r="I147" s="582"/>
      <c r="J147" s="600"/>
      <c r="K147" s="582"/>
      <c r="L147" s="830" t="s">
        <v>1322</v>
      </c>
      <c r="M147" s="582" t="s">
        <v>535</v>
      </c>
      <c r="N147" s="582" t="s">
        <v>499</v>
      </c>
      <c r="O147" s="582" t="s">
        <v>59</v>
      </c>
      <c r="P147" s="829">
        <v>45658</v>
      </c>
      <c r="Q147" s="829">
        <v>45992</v>
      </c>
      <c r="R147" s="582" t="s">
        <v>488</v>
      </c>
      <c r="S147" s="582" t="s">
        <v>61</v>
      </c>
      <c r="T147" s="582" t="s">
        <v>61</v>
      </c>
      <c r="U147" s="582" t="s">
        <v>61</v>
      </c>
      <c r="V147" s="153"/>
      <c r="W147" s="526"/>
      <c r="X147" s="822"/>
      <c r="Y147" s="524"/>
      <c r="Z147" s="524"/>
      <c r="AA147" s="524"/>
      <c r="AB147" s="524"/>
      <c r="AC147" s="524"/>
      <c r="AD147" s="524"/>
      <c r="AE147" s="169" t="s">
        <v>127</v>
      </c>
      <c r="AF147" s="22"/>
      <c r="AG147" s="176">
        <v>0.15</v>
      </c>
      <c r="AH147" s="170"/>
      <c r="AI147" s="6"/>
      <c r="AJ147" s="6"/>
      <c r="AK147" s="77"/>
      <c r="AL147" s="77"/>
      <c r="AM147" s="77"/>
      <c r="AN147" s="77"/>
      <c r="AO147" s="77"/>
      <c r="AP147" s="77"/>
      <c r="AQ147" s="77"/>
      <c r="AR147" s="77"/>
    </row>
    <row r="148" spans="1:44" ht="89.25" hidden="1" customHeight="1" x14ac:dyDescent="0.25">
      <c r="A148" s="827"/>
      <c r="B148" s="582"/>
      <c r="C148" s="582"/>
      <c r="D148" s="582"/>
      <c r="E148" s="524"/>
      <c r="F148" s="805"/>
      <c r="G148" s="582"/>
      <c r="H148" s="582"/>
      <c r="I148" s="582"/>
      <c r="J148" s="600"/>
      <c r="K148" s="582"/>
      <c r="L148" s="582"/>
      <c r="M148" s="582"/>
      <c r="N148" s="582"/>
      <c r="O148" s="582"/>
      <c r="P148" s="829"/>
      <c r="Q148" s="829"/>
      <c r="R148" s="582"/>
      <c r="S148" s="582"/>
      <c r="T148" s="582"/>
      <c r="U148" s="582"/>
      <c r="V148" s="153"/>
      <c r="W148" s="526"/>
      <c r="X148" s="822"/>
      <c r="Y148" s="524"/>
      <c r="Z148" s="524"/>
      <c r="AA148" s="524"/>
      <c r="AB148" s="524"/>
      <c r="AC148" s="524"/>
      <c r="AD148" s="524"/>
      <c r="AE148" s="169" t="s">
        <v>130</v>
      </c>
      <c r="AF148" s="22"/>
      <c r="AG148" s="180"/>
      <c r="AH148" s="170"/>
      <c r="AI148" s="6"/>
      <c r="AJ148" s="6"/>
      <c r="AK148" s="77"/>
      <c r="AL148" s="77"/>
      <c r="AM148" s="77"/>
      <c r="AN148" s="77"/>
      <c r="AO148" s="77"/>
      <c r="AP148" s="77"/>
      <c r="AQ148" s="77"/>
      <c r="AR148" s="77"/>
    </row>
    <row r="149" spans="1:44" ht="22.5" customHeight="1" x14ac:dyDescent="0.25">
      <c r="A149" s="827"/>
      <c r="B149" s="582"/>
      <c r="C149" s="582"/>
      <c r="D149" s="582"/>
      <c r="E149" s="524"/>
      <c r="F149" s="805"/>
      <c r="G149" s="582"/>
      <c r="H149" s="582"/>
      <c r="I149" s="582"/>
      <c r="J149" s="600"/>
      <c r="K149" s="582"/>
      <c r="L149" s="582"/>
      <c r="M149" s="582"/>
      <c r="N149" s="582"/>
      <c r="O149" s="582"/>
      <c r="P149" s="829"/>
      <c r="Q149" s="829"/>
      <c r="R149" s="582"/>
      <c r="S149" s="582"/>
      <c r="T149" s="582"/>
      <c r="U149" s="582"/>
      <c r="V149" s="153"/>
      <c r="W149" s="526"/>
      <c r="X149" s="822"/>
      <c r="Y149" s="524"/>
      <c r="Z149" s="524"/>
      <c r="AA149" s="524"/>
      <c r="AB149" s="524"/>
      <c r="AC149" s="524"/>
      <c r="AD149" s="524"/>
      <c r="AE149" s="169" t="s">
        <v>134</v>
      </c>
      <c r="AF149" s="22"/>
      <c r="AG149" s="176">
        <v>0.15</v>
      </c>
      <c r="AH149" s="170"/>
      <c r="AI149" s="6"/>
      <c r="AJ149" s="6"/>
      <c r="AK149" s="77"/>
      <c r="AL149" s="77"/>
      <c r="AM149" s="77"/>
      <c r="AN149" s="77"/>
      <c r="AO149" s="77"/>
      <c r="AP149" s="77"/>
      <c r="AQ149" s="77"/>
      <c r="AR149" s="77"/>
    </row>
    <row r="150" spans="1:44" ht="39" thickBot="1" x14ac:dyDescent="0.3">
      <c r="A150" s="810"/>
      <c r="B150" s="803"/>
      <c r="C150" s="803"/>
      <c r="D150" s="803"/>
      <c r="E150" s="525"/>
      <c r="F150" s="806"/>
      <c r="G150" s="803"/>
      <c r="H150" s="803"/>
      <c r="I150" s="803"/>
      <c r="J150" s="825"/>
      <c r="K150" s="803"/>
      <c r="L150" s="116" t="s">
        <v>536</v>
      </c>
      <c r="M150" s="19" t="s">
        <v>537</v>
      </c>
      <c r="N150" s="19" t="s">
        <v>499</v>
      </c>
      <c r="O150" s="19" t="s">
        <v>59</v>
      </c>
      <c r="P150" s="50">
        <v>45658</v>
      </c>
      <c r="Q150" s="50">
        <v>45992</v>
      </c>
      <c r="R150" s="19" t="s">
        <v>488</v>
      </c>
      <c r="S150" s="19" t="s">
        <v>61</v>
      </c>
      <c r="T150" s="49" t="s">
        <v>61</v>
      </c>
      <c r="U150" s="106" t="s">
        <v>61</v>
      </c>
      <c r="V150" s="153"/>
      <c r="W150" s="526"/>
      <c r="X150" s="823"/>
      <c r="Y150" s="525"/>
      <c r="Z150" s="525"/>
      <c r="AA150" s="525"/>
      <c r="AB150" s="525"/>
      <c r="AC150" s="525"/>
      <c r="AD150" s="525"/>
      <c r="AE150" s="298" t="s">
        <v>500</v>
      </c>
      <c r="AF150" s="51"/>
      <c r="AG150" s="266">
        <v>0.15</v>
      </c>
      <c r="AH150" s="312"/>
      <c r="AI150" s="14"/>
      <c r="AJ150" s="14"/>
      <c r="AK150" s="77"/>
      <c r="AL150" s="77"/>
      <c r="AM150" s="77"/>
      <c r="AN150" s="77"/>
      <c r="AO150" s="77"/>
      <c r="AP150" s="77"/>
      <c r="AQ150" s="77"/>
      <c r="AR150" s="77"/>
    </row>
    <row r="151" spans="1:44" ht="11.25" x14ac:dyDescent="0.25">
      <c r="A151" s="72"/>
      <c r="B151" s="73"/>
      <c r="C151" s="73"/>
      <c r="D151" s="73"/>
      <c r="E151" s="74"/>
      <c r="F151" s="88"/>
      <c r="G151" s="73"/>
      <c r="H151" s="73"/>
      <c r="I151" s="73"/>
      <c r="J151" s="73"/>
      <c r="K151" s="73"/>
      <c r="L151" s="73"/>
      <c r="M151" s="73"/>
      <c r="N151" s="73"/>
      <c r="O151" s="73"/>
      <c r="P151" s="73"/>
      <c r="Q151" s="73"/>
      <c r="R151" s="73"/>
      <c r="S151" s="73"/>
      <c r="T151" s="73"/>
      <c r="U151" s="73"/>
      <c r="V151" s="73"/>
      <c r="W151" s="294"/>
      <c r="X151" s="74"/>
      <c r="Y151" s="74"/>
      <c r="Z151" s="74"/>
      <c r="AA151" s="74"/>
      <c r="AB151" s="74"/>
      <c r="AC151" s="74"/>
      <c r="AD151" s="74"/>
      <c r="AE151" s="74"/>
      <c r="AF151" s="74"/>
      <c r="AG151" s="178"/>
      <c r="AH151" s="74"/>
      <c r="AI151" s="74"/>
      <c r="AJ151" s="74"/>
      <c r="AK151" s="75"/>
      <c r="AL151" s="75"/>
      <c r="AM151" s="75"/>
      <c r="AN151" s="75"/>
      <c r="AO151" s="75"/>
      <c r="AP151" s="75"/>
      <c r="AQ151" s="75"/>
      <c r="AR151" s="75"/>
    </row>
    <row r="152" spans="1:44" ht="50.25" customHeight="1" x14ac:dyDescent="0.25">
      <c r="A152" s="808">
        <v>1</v>
      </c>
      <c r="B152" s="670" t="s">
        <v>49</v>
      </c>
      <c r="C152" s="670" t="s">
        <v>50</v>
      </c>
      <c r="D152" s="1000" t="s">
        <v>538</v>
      </c>
      <c r="E152" s="658" t="s">
        <v>1168</v>
      </c>
      <c r="F152" s="826" t="s">
        <v>52</v>
      </c>
      <c r="G152" s="670" t="s">
        <v>539</v>
      </c>
      <c r="H152" s="670" t="str">
        <f>IF(G152=0,"",VLOOKUP(G152,'[1]PROCESOS Y OBJETIVOS'!$C$2:$H$19,3,FALSE))</f>
        <v>Administrar y garantizar el financiamiento de la Superintendencia de Transporte, mediante  la  gestión  presupuestal,  el  recaudo  de ingresos,  el  pago  de  las obligaciones  y  la  generación  de  información  económica,  financiera  y  contable, para el cumplimiento de los fines institucionales.</v>
      </c>
      <c r="I152" s="670" t="str">
        <f>IF(G152=0,"",VLOOKUP(G152,'[1]PROCESOS Y OBJETIVOS'!$C$2:$H$19,4,FALSE))</f>
        <v>Dimensión 2da -Direccionamiento Estratégico:
 Dimensión 3ra –Gestión con Valores para Resultados
Dimensión 4ta –Evaluación de Resultados
Dimensión 5ta –Información y Comunicación
Dimensión 6ta- Gestión del Conocimiento</v>
      </c>
      <c r="J152" s="807" t="s">
        <v>540</v>
      </c>
      <c r="K152" s="670" t="s">
        <v>541</v>
      </c>
      <c r="L152" s="122" t="s">
        <v>542</v>
      </c>
      <c r="M152" s="41" t="s">
        <v>543</v>
      </c>
      <c r="N152" s="41" t="s">
        <v>544</v>
      </c>
      <c r="O152" s="41" t="s">
        <v>379</v>
      </c>
      <c r="P152" s="54">
        <v>45809</v>
      </c>
      <c r="Q152" s="54">
        <v>45838</v>
      </c>
      <c r="R152" s="19" t="s">
        <v>488</v>
      </c>
      <c r="S152" s="19" t="s">
        <v>61</v>
      </c>
      <c r="T152" s="49" t="s">
        <v>61</v>
      </c>
      <c r="U152" s="106" t="s">
        <v>61</v>
      </c>
      <c r="V152" s="153"/>
      <c r="W152" s="526" t="s">
        <v>545</v>
      </c>
      <c r="X152" s="643" t="s">
        <v>546</v>
      </c>
      <c r="Y152" s="523" t="s">
        <v>491</v>
      </c>
      <c r="Z152" s="523" t="s">
        <v>1132</v>
      </c>
      <c r="AA152" s="523" t="s">
        <v>66</v>
      </c>
      <c r="AB152" s="523" t="s">
        <v>547</v>
      </c>
      <c r="AC152" s="523" t="s">
        <v>548</v>
      </c>
      <c r="AD152" s="523" t="s">
        <v>549</v>
      </c>
      <c r="AE152" s="313" t="s">
        <v>107</v>
      </c>
      <c r="AF152" s="193"/>
      <c r="AG152" s="314">
        <v>0.2</v>
      </c>
      <c r="AH152" s="315"/>
      <c r="AI152" s="6">
        <v>1</v>
      </c>
      <c r="AJ152" s="198">
        <v>1</v>
      </c>
      <c r="AK152" s="6" t="s">
        <v>72</v>
      </c>
      <c r="AL152" s="6">
        <f>IFERROR(IF((+AH152/AI152)&gt;100%,100%,(AH152/AI152)),"")</f>
        <v>0</v>
      </c>
      <c r="AM152" s="6"/>
      <c r="AN152" s="6"/>
      <c r="AO152" s="77"/>
      <c r="AP152" s="77"/>
      <c r="AQ152" s="77"/>
      <c r="AR152" s="77"/>
    </row>
    <row r="153" spans="1:44" ht="58.5" customHeight="1" x14ac:dyDescent="0.25">
      <c r="A153" s="827"/>
      <c r="B153" s="582"/>
      <c r="C153" s="582"/>
      <c r="D153" s="1001"/>
      <c r="E153" s="659"/>
      <c r="F153" s="815"/>
      <c r="G153" s="582"/>
      <c r="H153" s="582"/>
      <c r="I153" s="582"/>
      <c r="J153" s="582"/>
      <c r="K153" s="582"/>
      <c r="L153" s="100" t="s">
        <v>550</v>
      </c>
      <c r="M153" s="3" t="s">
        <v>551</v>
      </c>
      <c r="N153" s="41" t="s">
        <v>544</v>
      </c>
      <c r="O153" s="3" t="s">
        <v>379</v>
      </c>
      <c r="P153" s="80">
        <v>45870</v>
      </c>
      <c r="Q153" s="80">
        <v>45961</v>
      </c>
      <c r="R153" s="19" t="s">
        <v>488</v>
      </c>
      <c r="S153" s="19" t="s">
        <v>61</v>
      </c>
      <c r="T153" s="49" t="s">
        <v>61</v>
      </c>
      <c r="U153" s="106" t="s">
        <v>61</v>
      </c>
      <c r="V153" s="153"/>
      <c r="W153" s="526"/>
      <c r="X153" s="527"/>
      <c r="Y153" s="524"/>
      <c r="Z153" s="524"/>
      <c r="AA153" s="524"/>
      <c r="AB153" s="524"/>
      <c r="AC153" s="524"/>
      <c r="AD153" s="524"/>
      <c r="AE153" s="316" t="s">
        <v>96</v>
      </c>
      <c r="AF153" s="193"/>
      <c r="AG153" s="314">
        <v>0.8</v>
      </c>
      <c r="AH153" s="315"/>
      <c r="AI153" s="6">
        <v>1</v>
      </c>
      <c r="AJ153" s="198">
        <v>1</v>
      </c>
      <c r="AK153" s="6" t="s">
        <v>76</v>
      </c>
      <c r="AL153" s="6">
        <f>IFERROR(IF((+AH153/AI153)&gt;100%,100%,(AH153/AI153)),"")</f>
        <v>0</v>
      </c>
      <c r="AM153" s="6"/>
      <c r="AN153" s="6"/>
      <c r="AO153" s="77"/>
      <c r="AP153" s="77"/>
      <c r="AQ153" s="77"/>
      <c r="AR153" s="77"/>
    </row>
    <row r="154" spans="1:44" ht="30" customHeight="1" x14ac:dyDescent="0.25">
      <c r="A154" s="827"/>
      <c r="B154" s="582"/>
      <c r="C154" s="582"/>
      <c r="D154" s="1001"/>
      <c r="E154" s="659"/>
      <c r="F154" s="815"/>
      <c r="G154" s="582"/>
      <c r="H154" s="582"/>
      <c r="I154" s="582"/>
      <c r="J154" s="582"/>
      <c r="K154" s="582"/>
      <c r="L154" s="100" t="s">
        <v>552</v>
      </c>
      <c r="M154" s="3" t="s">
        <v>553</v>
      </c>
      <c r="N154" s="41" t="s">
        <v>544</v>
      </c>
      <c r="O154" s="3" t="s">
        <v>379</v>
      </c>
      <c r="P154" s="80">
        <v>45870</v>
      </c>
      <c r="Q154" s="80">
        <v>45961</v>
      </c>
      <c r="R154" s="19" t="s">
        <v>488</v>
      </c>
      <c r="S154" s="19" t="s">
        <v>61</v>
      </c>
      <c r="T154" s="49" t="s">
        <v>61</v>
      </c>
      <c r="U154" s="106" t="s">
        <v>61</v>
      </c>
      <c r="V154" s="153"/>
      <c r="W154" s="526"/>
      <c r="X154" s="527"/>
      <c r="Y154" s="524"/>
      <c r="Z154" s="524"/>
      <c r="AA154" s="524"/>
      <c r="AB154" s="524"/>
      <c r="AC154" s="524"/>
      <c r="AD154" s="524"/>
      <c r="AE154" s="317" t="s">
        <v>130</v>
      </c>
      <c r="AF154" s="199"/>
      <c r="AG154" s="200"/>
      <c r="AH154" s="318"/>
      <c r="AI154" s="201"/>
      <c r="AJ154" s="202"/>
      <c r="AK154" s="201"/>
      <c r="AL154" s="201" t="str">
        <f>IFERROR(IF((+AH154/AI154)&gt;100%,100%,(AH154/AI154)),"")</f>
        <v/>
      </c>
      <c r="AM154" s="201"/>
      <c r="AN154" s="201"/>
      <c r="AO154" s="203"/>
      <c r="AP154" s="203"/>
      <c r="AQ154" s="203"/>
      <c r="AR154" s="203"/>
    </row>
    <row r="155" spans="1:44" ht="55.5" customHeight="1" thickBot="1" x14ac:dyDescent="0.3">
      <c r="A155" s="827"/>
      <c r="B155" s="582"/>
      <c r="C155" s="582"/>
      <c r="D155" s="1001"/>
      <c r="E155" s="659"/>
      <c r="F155" s="815"/>
      <c r="G155" s="582"/>
      <c r="H155" s="582"/>
      <c r="I155" s="582"/>
      <c r="J155" s="582"/>
      <c r="K155" s="582"/>
      <c r="L155" s="432" t="s">
        <v>1323</v>
      </c>
      <c r="M155" s="3" t="s">
        <v>554</v>
      </c>
      <c r="N155" s="41" t="s">
        <v>544</v>
      </c>
      <c r="O155" s="3" t="s">
        <v>379</v>
      </c>
      <c r="P155" s="80">
        <v>45931</v>
      </c>
      <c r="Q155" s="80">
        <v>46022</v>
      </c>
      <c r="R155" s="19" t="s">
        <v>488</v>
      </c>
      <c r="S155" s="19" t="s">
        <v>61</v>
      </c>
      <c r="T155" s="49" t="s">
        <v>61</v>
      </c>
      <c r="U155" s="106" t="s">
        <v>61</v>
      </c>
      <c r="V155" s="153"/>
      <c r="W155" s="526"/>
      <c r="X155" s="527"/>
      <c r="Y155" s="524"/>
      <c r="Z155" s="524"/>
      <c r="AA155" s="524"/>
      <c r="AB155" s="524"/>
      <c r="AC155" s="524"/>
      <c r="AD155" s="524"/>
      <c r="AE155" s="317" t="s">
        <v>134</v>
      </c>
      <c r="AF155" s="199"/>
      <c r="AG155" s="200"/>
      <c r="AH155" s="318"/>
      <c r="AI155" s="201"/>
      <c r="AJ155" s="202"/>
      <c r="AK155" s="201" t="s">
        <v>170</v>
      </c>
      <c r="AL155" s="201" t="str">
        <f>IFERROR(IF((+AH155/AI155)&gt;100%,100%,(AH155/AI155)),"")</f>
        <v/>
      </c>
      <c r="AM155" s="201"/>
      <c r="AN155" s="201"/>
      <c r="AO155" s="203"/>
      <c r="AP155" s="203"/>
      <c r="AQ155" s="203"/>
      <c r="AR155" s="203"/>
    </row>
    <row r="156" spans="1:44" ht="64.5" hidden="1" customHeight="1" x14ac:dyDescent="0.25">
      <c r="A156" s="827"/>
      <c r="B156" s="582"/>
      <c r="C156" s="582"/>
      <c r="D156" s="138"/>
      <c r="E156" s="194"/>
      <c r="F156" s="815"/>
      <c r="G156" s="582"/>
      <c r="H156" s="582"/>
      <c r="I156" s="582"/>
      <c r="J156" s="582"/>
      <c r="K156" s="582"/>
      <c r="L156" s="35"/>
      <c r="M156" s="35"/>
      <c r="N156" s="41" t="s">
        <v>544</v>
      </c>
      <c r="O156" s="35"/>
      <c r="P156" s="35"/>
      <c r="Q156" s="35"/>
      <c r="R156" s="19" t="s">
        <v>488</v>
      </c>
      <c r="S156" s="19" t="s">
        <v>61</v>
      </c>
      <c r="T156" s="49" t="s">
        <v>61</v>
      </c>
      <c r="U156" s="106" t="s">
        <v>61</v>
      </c>
      <c r="V156" s="153"/>
      <c r="W156" s="526"/>
      <c r="X156" s="527"/>
      <c r="Y156" s="524"/>
      <c r="Z156" s="524"/>
      <c r="AA156" s="524"/>
      <c r="AB156" s="524"/>
      <c r="AC156" s="524"/>
      <c r="AD156" s="524"/>
      <c r="AE156" s="319" t="s">
        <v>555</v>
      </c>
      <c r="AF156" s="196"/>
      <c r="AG156" s="197">
        <f>97515357101*90%</f>
        <v>87763821390.900009</v>
      </c>
      <c r="AH156" s="315"/>
      <c r="AI156" s="6"/>
      <c r="AJ156" s="55"/>
      <c r="AK156" s="6"/>
      <c r="AL156" s="6" t="str">
        <f t="shared" ref="AL156:AL161" si="2">IFERROR(IF((+AH156/AI156)&gt;100%,100%,(AH156/AI156)),"")</f>
        <v/>
      </c>
      <c r="AM156" s="6"/>
      <c r="AN156" s="6"/>
      <c r="AO156" s="77"/>
      <c r="AP156" s="77"/>
      <c r="AQ156" s="77"/>
      <c r="AR156" s="77"/>
    </row>
    <row r="157" spans="1:44" ht="48.75" customHeight="1" thickBot="1" x14ac:dyDescent="0.3">
      <c r="A157" s="808">
        <v>2</v>
      </c>
      <c r="B157" s="807" t="s">
        <v>316</v>
      </c>
      <c r="C157" s="807" t="s">
        <v>50</v>
      </c>
      <c r="D157" s="807" t="s">
        <v>538</v>
      </c>
      <c r="E157" s="523" t="s">
        <v>1168</v>
      </c>
      <c r="F157" s="826" t="s">
        <v>52</v>
      </c>
      <c r="G157" s="670" t="s">
        <v>539</v>
      </c>
      <c r="H157" s="670" t="str">
        <f>IF(G157=0,"",VLOOKUP(G157,'[1]PROCESOS Y OBJETIVOS'!$C$2:$H$19,3,FALSE))</f>
        <v>Administrar y garantizar el financiamiento de la Superintendencia de Transporte, mediante  la  gestión  presupuestal,  el  recaudo  de ingresos,  el  pago  de  las obligaciones  y  la  generación  de  información  económica,  financiera  y  contable, para el cumplimiento de los fines institucionales.</v>
      </c>
      <c r="I157" s="670" t="str">
        <f>IF(G157=0,"",VLOOKUP(G157,'[1]PROCESOS Y OBJETIVOS'!$C$2:$H$19,4,FALSE))</f>
        <v>Dimensión 2da -Direccionamiento Estratégico:
 Dimensión 3ra –Gestión con Valores para Resultados
Dimensión 4ta –Evaluación de Resultados
Dimensión 5ta –Información y Comunicación
Dimensión 6ta- Gestión del Conocimiento</v>
      </c>
      <c r="J157" s="807" t="s">
        <v>556</v>
      </c>
      <c r="K157" s="670" t="s">
        <v>557</v>
      </c>
      <c r="L157" s="129" t="s">
        <v>558</v>
      </c>
      <c r="M157" s="9" t="s">
        <v>559</v>
      </c>
      <c r="N157" s="41" t="s">
        <v>544</v>
      </c>
      <c r="O157" s="9" t="s">
        <v>379</v>
      </c>
      <c r="P157" s="81">
        <v>45659</v>
      </c>
      <c r="Q157" s="81">
        <v>46022</v>
      </c>
      <c r="R157" s="19" t="s">
        <v>488</v>
      </c>
      <c r="S157" s="19" t="s">
        <v>61</v>
      </c>
      <c r="T157" s="49" t="s">
        <v>61</v>
      </c>
      <c r="U157" s="106" t="s">
        <v>61</v>
      </c>
      <c r="V157" s="153"/>
      <c r="W157" s="526" t="s">
        <v>1133</v>
      </c>
      <c r="X157" s="643" t="s">
        <v>560</v>
      </c>
      <c r="Y157" s="523" t="s">
        <v>491</v>
      </c>
      <c r="Z157" s="523" t="s">
        <v>65</v>
      </c>
      <c r="AA157" s="523" t="s">
        <v>66</v>
      </c>
      <c r="AB157" s="523" t="s">
        <v>561</v>
      </c>
      <c r="AC157" s="523" t="s">
        <v>562</v>
      </c>
      <c r="AD157" s="523" t="s">
        <v>563</v>
      </c>
      <c r="AE157" s="310" t="s">
        <v>107</v>
      </c>
      <c r="AF157" s="13"/>
      <c r="AG157" s="320" t="s">
        <v>1134</v>
      </c>
      <c r="AH157" s="321"/>
      <c r="AI157" s="46">
        <v>1</v>
      </c>
      <c r="AJ157" s="499">
        <v>16712849301</v>
      </c>
      <c r="AK157" s="6" t="s">
        <v>72</v>
      </c>
      <c r="AL157" s="6"/>
      <c r="AM157" s="6"/>
      <c r="AN157" s="6"/>
      <c r="AO157" s="77"/>
      <c r="AP157" s="77"/>
      <c r="AQ157" s="77"/>
      <c r="AR157" s="77"/>
    </row>
    <row r="158" spans="1:44" ht="35.25" customHeight="1" thickBot="1" x14ac:dyDescent="0.3">
      <c r="A158" s="809"/>
      <c r="B158" s="574"/>
      <c r="C158" s="574"/>
      <c r="D158" s="574"/>
      <c r="E158" s="564"/>
      <c r="F158" s="610"/>
      <c r="G158" s="574"/>
      <c r="H158" s="574"/>
      <c r="I158" s="574"/>
      <c r="J158" s="574"/>
      <c r="K158" s="574"/>
      <c r="L158" s="100" t="s">
        <v>564</v>
      </c>
      <c r="M158" s="41" t="s">
        <v>565</v>
      </c>
      <c r="N158" s="41" t="s">
        <v>544</v>
      </c>
      <c r="O158" s="41" t="s">
        <v>379</v>
      </c>
      <c r="P158" s="54">
        <v>45659</v>
      </c>
      <c r="Q158" s="54">
        <v>46022</v>
      </c>
      <c r="R158" s="19" t="s">
        <v>488</v>
      </c>
      <c r="S158" s="19" t="s">
        <v>61</v>
      </c>
      <c r="T158" s="49" t="s">
        <v>61</v>
      </c>
      <c r="U158" s="106" t="s">
        <v>61</v>
      </c>
      <c r="V158" s="153"/>
      <c r="W158" s="526"/>
      <c r="X158" s="838"/>
      <c r="Y158" s="564"/>
      <c r="Z158" s="564"/>
      <c r="AA158" s="564"/>
      <c r="AB158" s="564"/>
      <c r="AC158" s="564"/>
      <c r="AD158" s="564"/>
      <c r="AE158" s="297" t="s">
        <v>96</v>
      </c>
      <c r="AF158" s="12"/>
      <c r="AG158" s="322" t="s">
        <v>1135</v>
      </c>
      <c r="AH158" s="323"/>
      <c r="AI158" s="30">
        <v>1</v>
      </c>
      <c r="AJ158" s="500"/>
      <c r="AK158" s="6" t="s">
        <v>76</v>
      </c>
      <c r="AL158" s="6">
        <f t="shared" si="2"/>
        <v>0</v>
      </c>
      <c r="AM158" s="6"/>
      <c r="AN158" s="6"/>
      <c r="AO158" s="77"/>
      <c r="AP158" s="77"/>
      <c r="AQ158" s="77"/>
      <c r="AR158" s="77"/>
    </row>
    <row r="159" spans="1:44" ht="55.5" customHeight="1" x14ac:dyDescent="0.25">
      <c r="A159" s="810"/>
      <c r="B159" s="803"/>
      <c r="C159" s="803"/>
      <c r="D159" s="803"/>
      <c r="E159" s="525"/>
      <c r="F159" s="958"/>
      <c r="G159" s="803"/>
      <c r="H159" s="803"/>
      <c r="I159" s="803"/>
      <c r="J159" s="803"/>
      <c r="K159" s="803"/>
      <c r="L159" s="116" t="s">
        <v>566</v>
      </c>
      <c r="M159" s="19" t="s">
        <v>567</v>
      </c>
      <c r="N159" s="41" t="s">
        <v>544</v>
      </c>
      <c r="O159" s="41" t="s">
        <v>379</v>
      </c>
      <c r="P159" s="54">
        <v>45659</v>
      </c>
      <c r="Q159" s="54">
        <v>46022</v>
      </c>
      <c r="R159" s="19" t="s">
        <v>488</v>
      </c>
      <c r="S159" s="19" t="s">
        <v>61</v>
      </c>
      <c r="T159" s="49" t="s">
        <v>61</v>
      </c>
      <c r="U159" s="106" t="s">
        <v>61</v>
      </c>
      <c r="V159" s="153"/>
      <c r="W159" s="526"/>
      <c r="X159" s="566"/>
      <c r="Y159" s="525"/>
      <c r="Z159" s="525"/>
      <c r="AA159" s="525"/>
      <c r="AB159" s="525"/>
      <c r="AC159" s="525"/>
      <c r="AD159" s="525"/>
      <c r="AE159" s="298" t="s">
        <v>555</v>
      </c>
      <c r="AF159" s="52"/>
      <c r="AG159" s="324" t="s">
        <v>1136</v>
      </c>
      <c r="AH159" s="312"/>
      <c r="AI159" s="14">
        <v>1</v>
      </c>
      <c r="AJ159" s="501"/>
      <c r="AK159" s="6" t="s">
        <v>170</v>
      </c>
      <c r="AL159" s="6">
        <f t="shared" si="2"/>
        <v>0</v>
      </c>
      <c r="AM159" s="6"/>
      <c r="AN159" s="6"/>
      <c r="AO159" s="77"/>
      <c r="AP159" s="77"/>
      <c r="AQ159" s="77"/>
      <c r="AR159" s="77"/>
    </row>
    <row r="160" spans="1:44" ht="36.75" customHeight="1" x14ac:dyDescent="0.25">
      <c r="A160" s="811">
        <v>3</v>
      </c>
      <c r="B160" s="670"/>
      <c r="C160" s="670"/>
      <c r="D160" s="670"/>
      <c r="E160" s="523"/>
      <c r="F160" s="804" t="s">
        <v>445</v>
      </c>
      <c r="G160" s="670" t="s">
        <v>568</v>
      </c>
      <c r="H160" s="670" t="s">
        <v>569</v>
      </c>
      <c r="I160" s="670" t="s">
        <v>570</v>
      </c>
      <c r="J160" s="807" t="s">
        <v>571</v>
      </c>
      <c r="K160" s="670" t="s">
        <v>572</v>
      </c>
      <c r="L160" s="122" t="s">
        <v>573</v>
      </c>
      <c r="M160" s="41" t="s">
        <v>574</v>
      </c>
      <c r="N160" s="41" t="s">
        <v>544</v>
      </c>
      <c r="O160" s="41" t="s">
        <v>575</v>
      </c>
      <c r="P160" s="54">
        <v>45659</v>
      </c>
      <c r="Q160" s="54">
        <v>46022</v>
      </c>
      <c r="R160" s="19" t="s">
        <v>488</v>
      </c>
      <c r="S160" s="19" t="s">
        <v>61</v>
      </c>
      <c r="T160" s="49" t="s">
        <v>61</v>
      </c>
      <c r="U160" s="106" t="s">
        <v>61</v>
      </c>
      <c r="V160" s="153"/>
      <c r="W160" s="526" t="s">
        <v>576</v>
      </c>
      <c r="X160" s="643" t="s">
        <v>1137</v>
      </c>
      <c r="Y160" s="523" t="s">
        <v>491</v>
      </c>
      <c r="Z160" s="523" t="s">
        <v>577</v>
      </c>
      <c r="AA160" s="523" t="s">
        <v>66</v>
      </c>
      <c r="AB160" s="523" t="s">
        <v>578</v>
      </c>
      <c r="AC160" s="523" t="s">
        <v>579</v>
      </c>
      <c r="AD160" s="523" t="s">
        <v>1138</v>
      </c>
      <c r="AE160" s="310" t="s">
        <v>580</v>
      </c>
      <c r="AF160" s="44"/>
      <c r="AG160" s="182" t="s">
        <v>581</v>
      </c>
      <c r="AH160" s="311"/>
      <c r="AI160" s="46">
        <v>1</v>
      </c>
      <c r="AJ160" s="39"/>
      <c r="AK160" s="6" t="s">
        <v>126</v>
      </c>
      <c r="AL160" s="6">
        <f t="shared" si="2"/>
        <v>0</v>
      </c>
      <c r="AM160" s="6"/>
      <c r="AN160" s="6"/>
      <c r="AO160" s="77"/>
      <c r="AP160" s="77"/>
      <c r="AQ160" s="77"/>
      <c r="AR160" s="77"/>
    </row>
    <row r="161" spans="1:44" ht="61.5" customHeight="1" x14ac:dyDescent="0.25">
      <c r="A161" s="809"/>
      <c r="B161" s="582"/>
      <c r="C161" s="582"/>
      <c r="D161" s="582"/>
      <c r="E161" s="524"/>
      <c r="F161" s="805"/>
      <c r="G161" s="582"/>
      <c r="H161" s="582"/>
      <c r="I161" s="582"/>
      <c r="J161" s="582"/>
      <c r="K161" s="582"/>
      <c r="L161" s="100" t="s">
        <v>582</v>
      </c>
      <c r="M161" s="3" t="s">
        <v>583</v>
      </c>
      <c r="N161" s="41" t="s">
        <v>544</v>
      </c>
      <c r="O161" s="3" t="s">
        <v>584</v>
      </c>
      <c r="P161" s="54">
        <v>45659</v>
      </c>
      <c r="Q161" s="54">
        <v>46022</v>
      </c>
      <c r="R161" s="19" t="s">
        <v>488</v>
      </c>
      <c r="S161" s="19" t="s">
        <v>61</v>
      </c>
      <c r="T161" s="49" t="s">
        <v>61</v>
      </c>
      <c r="U161" s="106" t="s">
        <v>61</v>
      </c>
      <c r="V161" s="153"/>
      <c r="W161" s="526"/>
      <c r="X161" s="527"/>
      <c r="Y161" s="524"/>
      <c r="Z161" s="524"/>
      <c r="AA161" s="524"/>
      <c r="AB161" s="524"/>
      <c r="AC161" s="524"/>
      <c r="AD161" s="524"/>
      <c r="AE161" s="169" t="s">
        <v>585</v>
      </c>
      <c r="AF161" s="22"/>
      <c r="AG161" s="180" t="s">
        <v>586</v>
      </c>
      <c r="AH161" s="170"/>
      <c r="AI161" s="6">
        <v>1</v>
      </c>
      <c r="AJ161" s="39"/>
      <c r="AK161" s="6" t="s">
        <v>126</v>
      </c>
      <c r="AL161" s="6">
        <f t="shared" si="2"/>
        <v>0</v>
      </c>
      <c r="AM161" s="6"/>
      <c r="AN161" s="6"/>
      <c r="AO161" s="77"/>
      <c r="AP161" s="77"/>
      <c r="AQ161" s="77"/>
      <c r="AR161" s="77"/>
    </row>
    <row r="162" spans="1:44" ht="12.75" x14ac:dyDescent="0.25">
      <c r="A162" s="809"/>
      <c r="B162" s="582"/>
      <c r="C162" s="582"/>
      <c r="D162" s="582"/>
      <c r="E162" s="524"/>
      <c r="F162" s="805"/>
      <c r="G162" s="582"/>
      <c r="H162" s="582"/>
      <c r="I162" s="582"/>
      <c r="J162" s="582"/>
      <c r="K162" s="582"/>
      <c r="L162" s="830" t="s">
        <v>1324</v>
      </c>
      <c r="M162" s="582" t="s">
        <v>587</v>
      </c>
      <c r="N162" s="508" t="s">
        <v>544</v>
      </c>
      <c r="O162" s="582" t="s">
        <v>379</v>
      </c>
      <c r="P162" s="802">
        <v>45659</v>
      </c>
      <c r="Q162" s="802">
        <v>46022</v>
      </c>
      <c r="R162" s="508" t="s">
        <v>488</v>
      </c>
      <c r="S162" s="508" t="s">
        <v>61</v>
      </c>
      <c r="T162" s="508" t="s">
        <v>61</v>
      </c>
      <c r="U162" s="508" t="s">
        <v>61</v>
      </c>
      <c r="V162" s="153"/>
      <c r="W162" s="526"/>
      <c r="X162" s="527"/>
      <c r="Y162" s="524"/>
      <c r="Z162" s="524"/>
      <c r="AA162" s="524"/>
      <c r="AB162" s="524"/>
      <c r="AC162" s="524"/>
      <c r="AD162" s="524"/>
      <c r="AE162" s="169" t="s">
        <v>588</v>
      </c>
      <c r="AF162" s="36"/>
      <c r="AG162" s="180" t="s">
        <v>589</v>
      </c>
      <c r="AH162" s="170"/>
      <c r="AI162" s="6">
        <v>1</v>
      </c>
      <c r="AJ162" s="39"/>
      <c r="AK162" s="6" t="s">
        <v>126</v>
      </c>
      <c r="AL162" s="6"/>
      <c r="AM162" s="6"/>
      <c r="AN162" s="6"/>
      <c r="AO162" s="77"/>
      <c r="AP162" s="77"/>
      <c r="AQ162" s="77"/>
      <c r="AR162" s="77"/>
    </row>
    <row r="163" spans="1:44" ht="12.75" x14ac:dyDescent="0.25">
      <c r="A163" s="809"/>
      <c r="B163" s="582"/>
      <c r="C163" s="582"/>
      <c r="D163" s="582"/>
      <c r="E163" s="524"/>
      <c r="F163" s="805"/>
      <c r="G163" s="582"/>
      <c r="H163" s="582"/>
      <c r="I163" s="582"/>
      <c r="J163" s="582"/>
      <c r="K163" s="582"/>
      <c r="L163" s="582"/>
      <c r="M163" s="582"/>
      <c r="N163" s="509"/>
      <c r="O163" s="582"/>
      <c r="P163" s="574"/>
      <c r="Q163" s="574"/>
      <c r="R163" s="509"/>
      <c r="S163" s="509"/>
      <c r="T163" s="509"/>
      <c r="U163" s="509"/>
      <c r="V163" s="153"/>
      <c r="W163" s="526"/>
      <c r="X163" s="527"/>
      <c r="Y163" s="524"/>
      <c r="Z163" s="524"/>
      <c r="AA163" s="524"/>
      <c r="AB163" s="524"/>
      <c r="AC163" s="524"/>
      <c r="AD163" s="524"/>
      <c r="AE163" s="169" t="s">
        <v>590</v>
      </c>
      <c r="AF163" s="36"/>
      <c r="AG163" s="180" t="s">
        <v>591</v>
      </c>
      <c r="AH163" s="170"/>
      <c r="AI163" s="6">
        <v>1</v>
      </c>
      <c r="AJ163" s="39"/>
      <c r="AK163" s="6" t="s">
        <v>72</v>
      </c>
      <c r="AL163" s="6"/>
      <c r="AM163" s="6"/>
      <c r="AN163" s="6"/>
      <c r="AO163" s="77"/>
      <c r="AP163" s="77"/>
      <c r="AQ163" s="77"/>
      <c r="AR163" s="77"/>
    </row>
    <row r="164" spans="1:44" ht="12.75" x14ac:dyDescent="0.25">
      <c r="A164" s="809"/>
      <c r="B164" s="582"/>
      <c r="C164" s="582"/>
      <c r="D164" s="582"/>
      <c r="E164" s="524"/>
      <c r="F164" s="805"/>
      <c r="G164" s="582"/>
      <c r="H164" s="582"/>
      <c r="I164" s="582"/>
      <c r="J164" s="582"/>
      <c r="K164" s="582"/>
      <c r="L164" s="582"/>
      <c r="M164" s="582"/>
      <c r="N164" s="509"/>
      <c r="O164" s="582"/>
      <c r="P164" s="574"/>
      <c r="Q164" s="574"/>
      <c r="R164" s="509"/>
      <c r="S164" s="509"/>
      <c r="T164" s="509"/>
      <c r="U164" s="509"/>
      <c r="V164" s="153"/>
      <c r="W164" s="526"/>
      <c r="X164" s="527"/>
      <c r="Y164" s="524"/>
      <c r="Z164" s="524"/>
      <c r="AA164" s="524"/>
      <c r="AB164" s="524"/>
      <c r="AC164" s="524"/>
      <c r="AD164" s="524"/>
      <c r="AE164" s="169" t="s">
        <v>592</v>
      </c>
      <c r="AF164" s="36"/>
      <c r="AG164" s="180" t="s">
        <v>593</v>
      </c>
      <c r="AH164" s="170"/>
      <c r="AI164" s="6">
        <v>1</v>
      </c>
      <c r="AJ164" s="39"/>
      <c r="AK164" s="6" t="s">
        <v>72</v>
      </c>
      <c r="AL164" s="6"/>
      <c r="AM164" s="6"/>
      <c r="AN164" s="6"/>
      <c r="AO164" s="77"/>
      <c r="AP164" s="77"/>
      <c r="AQ164" s="77"/>
      <c r="AR164" s="77"/>
    </row>
    <row r="165" spans="1:44" ht="12.75" x14ac:dyDescent="0.25">
      <c r="A165" s="809"/>
      <c r="B165" s="582"/>
      <c r="C165" s="582"/>
      <c r="D165" s="582"/>
      <c r="E165" s="524"/>
      <c r="F165" s="805"/>
      <c r="G165" s="582"/>
      <c r="H165" s="582"/>
      <c r="I165" s="582"/>
      <c r="J165" s="582"/>
      <c r="K165" s="582"/>
      <c r="L165" s="582"/>
      <c r="M165" s="582"/>
      <c r="N165" s="509"/>
      <c r="O165" s="582"/>
      <c r="P165" s="574"/>
      <c r="Q165" s="574"/>
      <c r="R165" s="509"/>
      <c r="S165" s="509"/>
      <c r="T165" s="509"/>
      <c r="U165" s="509"/>
      <c r="V165" s="153"/>
      <c r="W165" s="526"/>
      <c r="X165" s="527"/>
      <c r="Y165" s="524"/>
      <c r="Z165" s="524"/>
      <c r="AA165" s="524"/>
      <c r="AB165" s="524"/>
      <c r="AC165" s="524"/>
      <c r="AD165" s="524"/>
      <c r="AE165" s="169" t="s">
        <v>594</v>
      </c>
      <c r="AF165" s="36"/>
      <c r="AG165" s="180" t="s">
        <v>595</v>
      </c>
      <c r="AH165" s="170"/>
      <c r="AI165" s="6">
        <v>1</v>
      </c>
      <c r="AJ165" s="39"/>
      <c r="AK165" s="6" t="s">
        <v>72</v>
      </c>
      <c r="AL165" s="6"/>
      <c r="AM165" s="6"/>
      <c r="AN165" s="6"/>
      <c r="AO165" s="77"/>
      <c r="AP165" s="77"/>
      <c r="AQ165" s="77"/>
      <c r="AR165" s="77"/>
    </row>
    <row r="166" spans="1:44" ht="12.75" x14ac:dyDescent="0.25">
      <c r="A166" s="809"/>
      <c r="B166" s="582"/>
      <c r="C166" s="582"/>
      <c r="D166" s="582"/>
      <c r="E166" s="524"/>
      <c r="F166" s="805"/>
      <c r="G166" s="582"/>
      <c r="H166" s="582"/>
      <c r="I166" s="582"/>
      <c r="J166" s="582"/>
      <c r="K166" s="582"/>
      <c r="L166" s="582"/>
      <c r="M166" s="582"/>
      <c r="N166" s="509"/>
      <c r="O166" s="582"/>
      <c r="P166" s="574"/>
      <c r="Q166" s="574"/>
      <c r="R166" s="509"/>
      <c r="S166" s="509"/>
      <c r="T166" s="509"/>
      <c r="U166" s="509"/>
      <c r="V166" s="153"/>
      <c r="W166" s="526"/>
      <c r="X166" s="527"/>
      <c r="Y166" s="524"/>
      <c r="Z166" s="524"/>
      <c r="AA166" s="524"/>
      <c r="AB166" s="524"/>
      <c r="AC166" s="524"/>
      <c r="AD166" s="524"/>
      <c r="AE166" s="169" t="s">
        <v>596</v>
      </c>
      <c r="AF166" s="36"/>
      <c r="AG166" s="180" t="s">
        <v>597</v>
      </c>
      <c r="AH166" s="170"/>
      <c r="AI166" s="6">
        <v>1</v>
      </c>
      <c r="AJ166" s="39"/>
      <c r="AK166" s="6" t="s">
        <v>131</v>
      </c>
      <c r="AL166" s="6"/>
      <c r="AM166" s="6"/>
      <c r="AN166" s="6"/>
      <c r="AO166" s="77"/>
      <c r="AP166" s="77"/>
      <c r="AQ166" s="77"/>
      <c r="AR166" s="77"/>
    </row>
    <row r="167" spans="1:44" ht="12.75" x14ac:dyDescent="0.25">
      <c r="A167" s="809"/>
      <c r="B167" s="582"/>
      <c r="C167" s="582"/>
      <c r="D167" s="582"/>
      <c r="E167" s="524"/>
      <c r="F167" s="805"/>
      <c r="G167" s="582"/>
      <c r="H167" s="582"/>
      <c r="I167" s="582"/>
      <c r="J167" s="582"/>
      <c r="K167" s="582"/>
      <c r="L167" s="582"/>
      <c r="M167" s="582"/>
      <c r="N167" s="509"/>
      <c r="O167" s="582"/>
      <c r="P167" s="574"/>
      <c r="Q167" s="574"/>
      <c r="R167" s="509"/>
      <c r="S167" s="509"/>
      <c r="T167" s="509"/>
      <c r="U167" s="509"/>
      <c r="V167" s="153"/>
      <c r="W167" s="526"/>
      <c r="X167" s="527"/>
      <c r="Y167" s="524"/>
      <c r="Z167" s="524"/>
      <c r="AA167" s="524"/>
      <c r="AB167" s="524"/>
      <c r="AC167" s="524"/>
      <c r="AD167" s="524"/>
      <c r="AE167" s="169" t="s">
        <v>598</v>
      </c>
      <c r="AF167" s="36"/>
      <c r="AG167" s="180" t="s">
        <v>599</v>
      </c>
      <c r="AH167" s="170"/>
      <c r="AI167" s="6">
        <v>1</v>
      </c>
      <c r="AJ167" s="39"/>
      <c r="AK167" s="6" t="s">
        <v>131</v>
      </c>
      <c r="AL167" s="6"/>
      <c r="AM167" s="6"/>
      <c r="AN167" s="6"/>
      <c r="AO167" s="77"/>
      <c r="AP167" s="77"/>
      <c r="AQ167" s="77"/>
      <c r="AR167" s="77"/>
    </row>
    <row r="168" spans="1:44" ht="12.75" x14ac:dyDescent="0.25">
      <c r="A168" s="809"/>
      <c r="B168" s="582"/>
      <c r="C168" s="582"/>
      <c r="D168" s="582"/>
      <c r="E168" s="524"/>
      <c r="F168" s="805"/>
      <c r="G168" s="582"/>
      <c r="H168" s="582"/>
      <c r="I168" s="582"/>
      <c r="J168" s="582"/>
      <c r="K168" s="582"/>
      <c r="L168" s="582"/>
      <c r="M168" s="582"/>
      <c r="N168" s="509"/>
      <c r="O168" s="582"/>
      <c r="P168" s="574"/>
      <c r="Q168" s="574"/>
      <c r="R168" s="509"/>
      <c r="S168" s="509"/>
      <c r="T168" s="509"/>
      <c r="U168" s="509"/>
      <c r="V168" s="153"/>
      <c r="W168" s="526"/>
      <c r="X168" s="527"/>
      <c r="Y168" s="524"/>
      <c r="Z168" s="524"/>
      <c r="AA168" s="524"/>
      <c r="AB168" s="524"/>
      <c r="AC168" s="524"/>
      <c r="AD168" s="524"/>
      <c r="AE168" s="169" t="s">
        <v>600</v>
      </c>
      <c r="AF168" s="36"/>
      <c r="AG168" s="180" t="s">
        <v>601</v>
      </c>
      <c r="AH168" s="170"/>
      <c r="AI168" s="6">
        <v>1</v>
      </c>
      <c r="AJ168" s="39"/>
      <c r="AK168" s="6" t="s">
        <v>131</v>
      </c>
      <c r="AL168" s="6"/>
      <c r="AM168" s="6"/>
      <c r="AN168" s="6"/>
      <c r="AO168" s="77"/>
      <c r="AP168" s="77"/>
      <c r="AQ168" s="77"/>
      <c r="AR168" s="77"/>
    </row>
    <row r="169" spans="1:44" ht="12.75" x14ac:dyDescent="0.25">
      <c r="A169" s="809"/>
      <c r="B169" s="582"/>
      <c r="C169" s="582"/>
      <c r="D169" s="582"/>
      <c r="E169" s="524"/>
      <c r="F169" s="805"/>
      <c r="G169" s="582"/>
      <c r="H169" s="582"/>
      <c r="I169" s="582"/>
      <c r="J169" s="582"/>
      <c r="K169" s="582"/>
      <c r="L169" s="582"/>
      <c r="M169" s="582"/>
      <c r="N169" s="509"/>
      <c r="O169" s="582"/>
      <c r="P169" s="574"/>
      <c r="Q169" s="574"/>
      <c r="R169" s="509"/>
      <c r="S169" s="509"/>
      <c r="T169" s="509"/>
      <c r="U169" s="509"/>
      <c r="V169" s="153"/>
      <c r="W169" s="526"/>
      <c r="X169" s="527"/>
      <c r="Y169" s="524"/>
      <c r="Z169" s="524"/>
      <c r="AA169" s="524"/>
      <c r="AB169" s="524"/>
      <c r="AC169" s="524"/>
      <c r="AD169" s="524"/>
      <c r="AE169" s="169" t="s">
        <v>602</v>
      </c>
      <c r="AF169" s="36"/>
      <c r="AG169" s="180" t="s">
        <v>603</v>
      </c>
      <c r="AH169" s="170"/>
      <c r="AI169" s="6">
        <v>1</v>
      </c>
      <c r="AJ169" s="39"/>
      <c r="AK169" s="6" t="s">
        <v>76</v>
      </c>
      <c r="AL169" s="6"/>
      <c r="AM169" s="6"/>
      <c r="AN169" s="6"/>
      <c r="AO169" s="77"/>
      <c r="AP169" s="77"/>
      <c r="AQ169" s="77"/>
      <c r="AR169" s="77"/>
    </row>
    <row r="170" spans="1:44" ht="12.75" x14ac:dyDescent="0.25">
      <c r="A170" s="809"/>
      <c r="B170" s="582"/>
      <c r="C170" s="582"/>
      <c r="D170" s="582"/>
      <c r="E170" s="524"/>
      <c r="F170" s="805"/>
      <c r="G170" s="582"/>
      <c r="H170" s="582"/>
      <c r="I170" s="582"/>
      <c r="J170" s="582"/>
      <c r="K170" s="582"/>
      <c r="L170" s="582"/>
      <c r="M170" s="582"/>
      <c r="N170" s="509"/>
      <c r="O170" s="582"/>
      <c r="P170" s="574"/>
      <c r="Q170" s="574"/>
      <c r="R170" s="509"/>
      <c r="S170" s="509"/>
      <c r="T170" s="509"/>
      <c r="U170" s="509"/>
      <c r="V170" s="153"/>
      <c r="W170" s="526"/>
      <c r="X170" s="527"/>
      <c r="Y170" s="524"/>
      <c r="Z170" s="524"/>
      <c r="AA170" s="524"/>
      <c r="AB170" s="524"/>
      <c r="AC170" s="524"/>
      <c r="AD170" s="524"/>
      <c r="AE170" s="169" t="s">
        <v>604</v>
      </c>
      <c r="AF170" s="36"/>
      <c r="AG170" s="180" t="s">
        <v>605</v>
      </c>
      <c r="AH170" s="170"/>
      <c r="AI170" s="6">
        <v>1</v>
      </c>
      <c r="AJ170" s="56"/>
      <c r="AK170" s="6" t="s">
        <v>76</v>
      </c>
      <c r="AL170" s="6"/>
      <c r="AM170" s="6">
        <v>0.01</v>
      </c>
      <c r="AN170" s="6"/>
      <c r="AO170" s="77"/>
      <c r="AP170" s="77"/>
      <c r="AQ170" s="77"/>
      <c r="AR170" s="77"/>
    </row>
    <row r="171" spans="1:44" ht="12.75" x14ac:dyDescent="0.25">
      <c r="A171" s="809"/>
      <c r="B171" s="573"/>
      <c r="C171" s="573"/>
      <c r="D171" s="573"/>
      <c r="E171" s="563"/>
      <c r="F171" s="812"/>
      <c r="G171" s="573"/>
      <c r="H171" s="573"/>
      <c r="I171" s="573"/>
      <c r="J171" s="573"/>
      <c r="K171" s="573"/>
      <c r="L171" s="573"/>
      <c r="M171" s="573"/>
      <c r="N171" s="510"/>
      <c r="O171" s="573"/>
      <c r="P171" s="574"/>
      <c r="Q171" s="574"/>
      <c r="R171" s="510"/>
      <c r="S171" s="510"/>
      <c r="T171" s="510"/>
      <c r="U171" s="510"/>
      <c r="V171" s="153"/>
      <c r="W171" s="526"/>
      <c r="X171" s="837"/>
      <c r="Y171" s="563"/>
      <c r="Z171" s="563"/>
      <c r="AA171" s="563"/>
      <c r="AB171" s="563"/>
      <c r="AC171" s="563"/>
      <c r="AD171" s="563"/>
      <c r="AE171" s="290" t="s">
        <v>606</v>
      </c>
      <c r="AF171" s="57"/>
      <c r="AG171" s="325" t="s">
        <v>607</v>
      </c>
      <c r="AH171" s="326"/>
      <c r="AI171" s="29">
        <v>1</v>
      </c>
      <c r="AJ171" s="55"/>
      <c r="AK171" s="6" t="s">
        <v>76</v>
      </c>
      <c r="AL171" s="6"/>
      <c r="AM171" s="6"/>
      <c r="AN171" s="6"/>
      <c r="AO171" s="77"/>
      <c r="AP171" s="77"/>
      <c r="AQ171" s="77"/>
      <c r="AR171" s="77"/>
    </row>
    <row r="172" spans="1:44" ht="24.75" customHeight="1" x14ac:dyDescent="0.25">
      <c r="A172" s="808">
        <v>4</v>
      </c>
      <c r="B172" s="670" t="e">
        <f>VLOOKUP(E172,'[1]Lista desplegable'!$I$2:$N$10,6,FALSE)</f>
        <v>#N/A</v>
      </c>
      <c r="C172" s="670"/>
      <c r="D172" s="670"/>
      <c r="E172" s="523"/>
      <c r="F172" s="804" t="s">
        <v>445</v>
      </c>
      <c r="G172" s="670" t="s">
        <v>539</v>
      </c>
      <c r="H172" s="670" t="str">
        <f>IF(G172=0,"",VLOOKUP(G172,'[1]PROCESOS Y OBJETIVOS'!$C$2:$H$19,3,FALSE))</f>
        <v>Administrar y garantizar el financiamiento de la Superintendencia de Transporte, mediante  la  gestión  presupuestal,  el  recaudo  de ingresos,  el  pago  de  las obligaciones  y  la  generación  de  información  económica,  financiera  y  contable, para el cumplimiento de los fines institucionales.</v>
      </c>
      <c r="I172" s="670" t="str">
        <f>IF(G172=0,"",VLOOKUP(G172,'[1]PROCESOS Y OBJETIVOS'!$C$2:$H$19,4,FALSE))</f>
        <v>Dimensión 2da -Direccionamiento Estratégico:
 Dimensión 3ra –Gestión con Valores para Resultados
Dimensión 4ta –Evaluación de Resultados
Dimensión 5ta –Información y Comunicación
Dimensión 6ta- Gestión del Conocimiento</v>
      </c>
      <c r="J172" s="807" t="s">
        <v>608</v>
      </c>
      <c r="K172" s="670" t="s">
        <v>609</v>
      </c>
      <c r="L172" s="816" t="s">
        <v>1325</v>
      </c>
      <c r="M172" s="670" t="s">
        <v>610</v>
      </c>
      <c r="N172" s="508" t="s">
        <v>544</v>
      </c>
      <c r="O172" s="670" t="s">
        <v>379</v>
      </c>
      <c r="P172" s="819">
        <v>45659</v>
      </c>
      <c r="Q172" s="820">
        <v>46022</v>
      </c>
      <c r="R172" s="508" t="s">
        <v>488</v>
      </c>
      <c r="S172" s="508" t="s">
        <v>61</v>
      </c>
      <c r="T172" s="511" t="s">
        <v>61</v>
      </c>
      <c r="U172" s="514" t="s">
        <v>61</v>
      </c>
      <c r="V172" s="153"/>
      <c r="W172" s="526" t="s">
        <v>1139</v>
      </c>
      <c r="X172" s="643" t="s">
        <v>611</v>
      </c>
      <c r="Y172" s="523" t="s">
        <v>491</v>
      </c>
      <c r="Z172" s="523" t="s">
        <v>577</v>
      </c>
      <c r="AA172" s="523" t="s">
        <v>612</v>
      </c>
      <c r="AB172" s="523" t="s">
        <v>1140</v>
      </c>
      <c r="AC172" s="523" t="s">
        <v>165</v>
      </c>
      <c r="AD172" s="523" t="s">
        <v>613</v>
      </c>
      <c r="AE172" s="310" t="s">
        <v>580</v>
      </c>
      <c r="AF172" s="44"/>
      <c r="AG172" s="182">
        <v>0</v>
      </c>
      <c r="AH172" s="311"/>
      <c r="AI172" s="46">
        <v>1</v>
      </c>
      <c r="AJ172" s="39" t="s">
        <v>614</v>
      </c>
      <c r="AK172" s="6" t="s">
        <v>126</v>
      </c>
      <c r="AL172" s="6"/>
      <c r="AM172" s="6"/>
      <c r="AN172" s="6"/>
      <c r="AO172" s="77"/>
      <c r="AP172" s="77"/>
      <c r="AQ172" s="77"/>
      <c r="AR172" s="77"/>
    </row>
    <row r="173" spans="1:44" ht="15" customHeight="1" x14ac:dyDescent="0.25">
      <c r="A173" s="827"/>
      <c r="B173" s="582"/>
      <c r="C173" s="582"/>
      <c r="D173" s="582"/>
      <c r="E173" s="524"/>
      <c r="F173" s="805"/>
      <c r="G173" s="582"/>
      <c r="H173" s="582"/>
      <c r="I173" s="582"/>
      <c r="J173" s="582"/>
      <c r="K173" s="582"/>
      <c r="L173" s="817"/>
      <c r="M173" s="582"/>
      <c r="N173" s="509"/>
      <c r="O173" s="582"/>
      <c r="P173" s="582"/>
      <c r="Q173" s="582"/>
      <c r="R173" s="509"/>
      <c r="S173" s="509"/>
      <c r="T173" s="512"/>
      <c r="U173" s="515"/>
      <c r="V173" s="153"/>
      <c r="W173" s="526"/>
      <c r="X173" s="527"/>
      <c r="Y173" s="524"/>
      <c r="Z173" s="524"/>
      <c r="AA173" s="524"/>
      <c r="AB173" s="524"/>
      <c r="AC173" s="524"/>
      <c r="AD173" s="524"/>
      <c r="AE173" s="169" t="s">
        <v>585</v>
      </c>
      <c r="AF173" s="22"/>
      <c r="AG173" s="180">
        <v>6</v>
      </c>
      <c r="AH173" s="170"/>
      <c r="AI173" s="6">
        <v>1</v>
      </c>
      <c r="AJ173" s="39" t="s">
        <v>614</v>
      </c>
      <c r="AK173" s="6" t="s">
        <v>126</v>
      </c>
      <c r="AL173" s="6"/>
      <c r="AM173" s="6"/>
      <c r="AN173" s="6"/>
      <c r="AO173" s="77"/>
      <c r="AP173" s="77"/>
      <c r="AQ173" s="77"/>
      <c r="AR173" s="77"/>
    </row>
    <row r="174" spans="1:44" ht="15" customHeight="1" x14ac:dyDescent="0.25">
      <c r="A174" s="827"/>
      <c r="B174" s="582"/>
      <c r="C174" s="582"/>
      <c r="D174" s="582"/>
      <c r="E174" s="524"/>
      <c r="F174" s="805"/>
      <c r="G174" s="582"/>
      <c r="H174" s="582"/>
      <c r="I174" s="582"/>
      <c r="J174" s="582"/>
      <c r="K174" s="582"/>
      <c r="L174" s="817"/>
      <c r="M174" s="582"/>
      <c r="N174" s="509"/>
      <c r="O174" s="582"/>
      <c r="P174" s="582"/>
      <c r="Q174" s="582"/>
      <c r="R174" s="509"/>
      <c r="S174" s="509"/>
      <c r="T174" s="512"/>
      <c r="U174" s="515"/>
      <c r="V174" s="153"/>
      <c r="W174" s="526"/>
      <c r="X174" s="527"/>
      <c r="Y174" s="524"/>
      <c r="Z174" s="524"/>
      <c r="AA174" s="524"/>
      <c r="AB174" s="524"/>
      <c r="AC174" s="524"/>
      <c r="AD174" s="524"/>
      <c r="AE174" s="169" t="s">
        <v>588</v>
      </c>
      <c r="AF174" s="22"/>
      <c r="AG174" s="180">
        <v>6</v>
      </c>
      <c r="AH174" s="170"/>
      <c r="AI174" s="6">
        <v>1</v>
      </c>
      <c r="AJ174" s="39" t="s">
        <v>614</v>
      </c>
      <c r="AK174" s="6" t="s">
        <v>72</v>
      </c>
      <c r="AL174" s="6"/>
      <c r="AM174" s="6"/>
      <c r="AN174" s="6"/>
      <c r="AO174" s="77"/>
      <c r="AP174" s="77"/>
      <c r="AQ174" s="77"/>
      <c r="AR174" s="77"/>
    </row>
    <row r="175" spans="1:44" ht="15" customHeight="1" x14ac:dyDescent="0.25">
      <c r="A175" s="827"/>
      <c r="B175" s="582"/>
      <c r="C175" s="582"/>
      <c r="D175" s="582"/>
      <c r="E175" s="524"/>
      <c r="F175" s="805"/>
      <c r="G175" s="582"/>
      <c r="H175" s="582"/>
      <c r="I175" s="582"/>
      <c r="J175" s="582"/>
      <c r="K175" s="582"/>
      <c r="L175" s="817"/>
      <c r="M175" s="582"/>
      <c r="N175" s="509"/>
      <c r="O175" s="582"/>
      <c r="P175" s="582"/>
      <c r="Q175" s="582"/>
      <c r="R175" s="509"/>
      <c r="S175" s="509"/>
      <c r="T175" s="512"/>
      <c r="U175" s="515"/>
      <c r="V175" s="153"/>
      <c r="W175" s="526"/>
      <c r="X175" s="527"/>
      <c r="Y175" s="524"/>
      <c r="Z175" s="524"/>
      <c r="AA175" s="524"/>
      <c r="AB175" s="524"/>
      <c r="AC175" s="524"/>
      <c r="AD175" s="524"/>
      <c r="AE175" s="169" t="s">
        <v>590</v>
      </c>
      <c r="AF175" s="22"/>
      <c r="AG175" s="180">
        <v>6</v>
      </c>
      <c r="AH175" s="170"/>
      <c r="AI175" s="6">
        <v>1</v>
      </c>
      <c r="AJ175" s="39" t="s">
        <v>614</v>
      </c>
      <c r="AK175" s="6" t="s">
        <v>72</v>
      </c>
      <c r="AL175" s="6"/>
      <c r="AM175" s="6"/>
      <c r="AN175" s="6"/>
      <c r="AO175" s="77"/>
      <c r="AP175" s="77"/>
      <c r="AQ175" s="77"/>
      <c r="AR175" s="77"/>
    </row>
    <row r="176" spans="1:44" ht="15" customHeight="1" x14ac:dyDescent="0.25">
      <c r="A176" s="827"/>
      <c r="B176" s="582"/>
      <c r="C176" s="582"/>
      <c r="D176" s="582"/>
      <c r="E176" s="524"/>
      <c r="F176" s="805"/>
      <c r="G176" s="582"/>
      <c r="H176" s="582"/>
      <c r="I176" s="582"/>
      <c r="J176" s="582"/>
      <c r="K176" s="582"/>
      <c r="L176" s="817"/>
      <c r="M176" s="582"/>
      <c r="N176" s="509"/>
      <c r="O176" s="582"/>
      <c r="P176" s="582"/>
      <c r="Q176" s="582"/>
      <c r="R176" s="509"/>
      <c r="S176" s="509"/>
      <c r="T176" s="512"/>
      <c r="U176" s="515"/>
      <c r="V176" s="153"/>
      <c r="W176" s="526"/>
      <c r="X176" s="527"/>
      <c r="Y176" s="524"/>
      <c r="Z176" s="524"/>
      <c r="AA176" s="524"/>
      <c r="AB176" s="524"/>
      <c r="AC176" s="524"/>
      <c r="AD176" s="524"/>
      <c r="AE176" s="169" t="s">
        <v>592</v>
      </c>
      <c r="AF176" s="22"/>
      <c r="AG176" s="180">
        <v>6</v>
      </c>
      <c r="AH176" s="170"/>
      <c r="AI176" s="6">
        <v>1</v>
      </c>
      <c r="AJ176" s="39" t="s">
        <v>614</v>
      </c>
      <c r="AK176" s="6" t="s">
        <v>72</v>
      </c>
      <c r="AL176" s="6"/>
      <c r="AM176" s="6"/>
      <c r="AN176" s="6"/>
      <c r="AO176" s="77"/>
      <c r="AP176" s="77"/>
      <c r="AQ176" s="77"/>
      <c r="AR176" s="77"/>
    </row>
    <row r="177" spans="1:44" ht="15" customHeight="1" x14ac:dyDescent="0.25">
      <c r="A177" s="827"/>
      <c r="B177" s="582"/>
      <c r="C177" s="582"/>
      <c r="D177" s="582"/>
      <c r="E177" s="524"/>
      <c r="F177" s="805"/>
      <c r="G177" s="582"/>
      <c r="H177" s="582"/>
      <c r="I177" s="582"/>
      <c r="J177" s="582"/>
      <c r="K177" s="582"/>
      <c r="L177" s="817"/>
      <c r="M177" s="582"/>
      <c r="N177" s="509"/>
      <c r="O177" s="582"/>
      <c r="P177" s="582"/>
      <c r="Q177" s="582"/>
      <c r="R177" s="509"/>
      <c r="S177" s="509"/>
      <c r="T177" s="512"/>
      <c r="U177" s="515"/>
      <c r="V177" s="153"/>
      <c r="W177" s="526"/>
      <c r="X177" s="527"/>
      <c r="Y177" s="524"/>
      <c r="Z177" s="524"/>
      <c r="AA177" s="524"/>
      <c r="AB177" s="524"/>
      <c r="AC177" s="524"/>
      <c r="AD177" s="524"/>
      <c r="AE177" s="169" t="s">
        <v>594</v>
      </c>
      <c r="AF177" s="22"/>
      <c r="AG177" s="180">
        <v>6</v>
      </c>
      <c r="AH177" s="170"/>
      <c r="AI177" s="6">
        <v>1</v>
      </c>
      <c r="AJ177" s="39" t="s">
        <v>614</v>
      </c>
      <c r="AK177" s="6" t="s">
        <v>131</v>
      </c>
      <c r="AL177" s="6"/>
      <c r="AM177" s="6"/>
      <c r="AN177" s="6"/>
      <c r="AO177" s="77"/>
      <c r="AP177" s="77"/>
      <c r="AQ177" s="77"/>
      <c r="AR177" s="77"/>
    </row>
    <row r="178" spans="1:44" ht="15" customHeight="1" x14ac:dyDescent="0.25">
      <c r="A178" s="827"/>
      <c r="B178" s="582"/>
      <c r="C178" s="582"/>
      <c r="D178" s="582"/>
      <c r="E178" s="524"/>
      <c r="F178" s="805"/>
      <c r="G178" s="582"/>
      <c r="H178" s="582"/>
      <c r="I178" s="582"/>
      <c r="J178" s="582"/>
      <c r="K178" s="582"/>
      <c r="L178" s="817"/>
      <c r="M178" s="582"/>
      <c r="N178" s="509"/>
      <c r="O178" s="582"/>
      <c r="P178" s="582"/>
      <c r="Q178" s="582"/>
      <c r="R178" s="509"/>
      <c r="S178" s="509"/>
      <c r="T178" s="512"/>
      <c r="U178" s="515"/>
      <c r="V178" s="153"/>
      <c r="W178" s="526"/>
      <c r="X178" s="527"/>
      <c r="Y178" s="524"/>
      <c r="Z178" s="524"/>
      <c r="AA178" s="524"/>
      <c r="AB178" s="524"/>
      <c r="AC178" s="524"/>
      <c r="AD178" s="524"/>
      <c r="AE178" s="169" t="s">
        <v>596</v>
      </c>
      <c r="AF178" s="22"/>
      <c r="AG178" s="180">
        <v>6</v>
      </c>
      <c r="AH178" s="170"/>
      <c r="AI178" s="6">
        <v>1</v>
      </c>
      <c r="AJ178" s="39" t="s">
        <v>614</v>
      </c>
      <c r="AK178" s="6" t="s">
        <v>131</v>
      </c>
      <c r="AL178" s="6"/>
      <c r="AM178" s="6"/>
      <c r="AN178" s="6"/>
      <c r="AO178" s="77"/>
      <c r="AP178" s="77"/>
      <c r="AQ178" s="77"/>
      <c r="AR178" s="77"/>
    </row>
    <row r="179" spans="1:44" ht="15" customHeight="1" x14ac:dyDescent="0.25">
      <c r="A179" s="827"/>
      <c r="B179" s="582"/>
      <c r="C179" s="582"/>
      <c r="D179" s="582"/>
      <c r="E179" s="524"/>
      <c r="F179" s="805"/>
      <c r="G179" s="582"/>
      <c r="H179" s="582"/>
      <c r="I179" s="582"/>
      <c r="J179" s="582"/>
      <c r="K179" s="582"/>
      <c r="L179" s="817"/>
      <c r="M179" s="582"/>
      <c r="N179" s="509"/>
      <c r="O179" s="582"/>
      <c r="P179" s="582"/>
      <c r="Q179" s="582"/>
      <c r="R179" s="509"/>
      <c r="S179" s="509"/>
      <c r="T179" s="512"/>
      <c r="U179" s="515"/>
      <c r="V179" s="153"/>
      <c r="W179" s="526"/>
      <c r="X179" s="527"/>
      <c r="Y179" s="524"/>
      <c r="Z179" s="524"/>
      <c r="AA179" s="524"/>
      <c r="AB179" s="524"/>
      <c r="AC179" s="524"/>
      <c r="AD179" s="524"/>
      <c r="AE179" s="169" t="s">
        <v>598</v>
      </c>
      <c r="AF179" s="22"/>
      <c r="AG179" s="180">
        <v>6</v>
      </c>
      <c r="AH179" s="170"/>
      <c r="AI179" s="6">
        <v>1</v>
      </c>
      <c r="AJ179" s="39" t="s">
        <v>614</v>
      </c>
      <c r="AK179" s="6" t="s">
        <v>131</v>
      </c>
      <c r="AL179" s="6"/>
      <c r="AM179" s="6"/>
      <c r="AN179" s="6"/>
      <c r="AO179" s="77"/>
      <c r="AP179" s="77"/>
      <c r="AQ179" s="77"/>
      <c r="AR179" s="77"/>
    </row>
    <row r="180" spans="1:44" ht="15" customHeight="1" x14ac:dyDescent="0.25">
      <c r="A180" s="827"/>
      <c r="B180" s="582"/>
      <c r="C180" s="582"/>
      <c r="D180" s="582"/>
      <c r="E180" s="524"/>
      <c r="F180" s="805"/>
      <c r="G180" s="582"/>
      <c r="H180" s="582"/>
      <c r="I180" s="582"/>
      <c r="J180" s="582"/>
      <c r="K180" s="582"/>
      <c r="L180" s="817"/>
      <c r="M180" s="582"/>
      <c r="N180" s="509"/>
      <c r="O180" s="582"/>
      <c r="P180" s="582"/>
      <c r="Q180" s="582"/>
      <c r="R180" s="509"/>
      <c r="S180" s="509"/>
      <c r="T180" s="512"/>
      <c r="U180" s="515"/>
      <c r="V180" s="153"/>
      <c r="W180" s="526"/>
      <c r="X180" s="527"/>
      <c r="Y180" s="524"/>
      <c r="Z180" s="524"/>
      <c r="AA180" s="524"/>
      <c r="AB180" s="524"/>
      <c r="AC180" s="524"/>
      <c r="AD180" s="524"/>
      <c r="AE180" s="169" t="s">
        <v>600</v>
      </c>
      <c r="AF180" s="22"/>
      <c r="AG180" s="180">
        <v>6</v>
      </c>
      <c r="AH180" s="170"/>
      <c r="AI180" s="6">
        <v>1</v>
      </c>
      <c r="AJ180" s="39" t="s">
        <v>614</v>
      </c>
      <c r="AK180" s="6" t="s">
        <v>76</v>
      </c>
      <c r="AL180" s="6"/>
      <c r="AM180" s="6"/>
      <c r="AN180" s="6"/>
      <c r="AO180" s="77"/>
      <c r="AP180" s="77"/>
      <c r="AQ180" s="77"/>
      <c r="AR180" s="77"/>
    </row>
    <row r="181" spans="1:44" ht="15" customHeight="1" x14ac:dyDescent="0.25">
      <c r="A181" s="827"/>
      <c r="B181" s="582"/>
      <c r="C181" s="582"/>
      <c r="D181" s="582"/>
      <c r="E181" s="524"/>
      <c r="F181" s="805"/>
      <c r="G181" s="582"/>
      <c r="H181" s="582"/>
      <c r="I181" s="582"/>
      <c r="J181" s="582"/>
      <c r="K181" s="582"/>
      <c r="L181" s="817"/>
      <c r="M181" s="582"/>
      <c r="N181" s="509"/>
      <c r="O181" s="582"/>
      <c r="P181" s="582"/>
      <c r="Q181" s="582"/>
      <c r="R181" s="509"/>
      <c r="S181" s="509"/>
      <c r="T181" s="512"/>
      <c r="U181" s="515"/>
      <c r="V181" s="153"/>
      <c r="W181" s="526"/>
      <c r="X181" s="527"/>
      <c r="Y181" s="524"/>
      <c r="Z181" s="524"/>
      <c r="AA181" s="524"/>
      <c r="AB181" s="524"/>
      <c r="AC181" s="524"/>
      <c r="AD181" s="524"/>
      <c r="AE181" s="169" t="s">
        <v>602</v>
      </c>
      <c r="AF181" s="22"/>
      <c r="AG181" s="180">
        <v>6</v>
      </c>
      <c r="AH181" s="170"/>
      <c r="AI181" s="6">
        <v>1</v>
      </c>
      <c r="AJ181" s="39" t="s">
        <v>614</v>
      </c>
      <c r="AK181" s="6" t="s">
        <v>76</v>
      </c>
      <c r="AL181" s="6"/>
      <c r="AM181" s="6"/>
      <c r="AN181" s="6"/>
      <c r="AO181" s="77"/>
      <c r="AP181" s="77"/>
      <c r="AQ181" s="77"/>
      <c r="AR181" s="77"/>
    </row>
    <row r="182" spans="1:44" ht="15" customHeight="1" x14ac:dyDescent="0.25">
      <c r="A182" s="827"/>
      <c r="B182" s="582"/>
      <c r="C182" s="582"/>
      <c r="D182" s="582"/>
      <c r="E182" s="524"/>
      <c r="F182" s="805"/>
      <c r="G182" s="582"/>
      <c r="H182" s="582"/>
      <c r="I182" s="582"/>
      <c r="J182" s="582"/>
      <c r="K182" s="582"/>
      <c r="L182" s="817"/>
      <c r="M182" s="582"/>
      <c r="N182" s="509"/>
      <c r="O182" s="582"/>
      <c r="P182" s="582"/>
      <c r="Q182" s="582"/>
      <c r="R182" s="509"/>
      <c r="S182" s="509"/>
      <c r="T182" s="512"/>
      <c r="U182" s="515"/>
      <c r="V182" s="153"/>
      <c r="W182" s="526"/>
      <c r="X182" s="527"/>
      <c r="Y182" s="524"/>
      <c r="Z182" s="524"/>
      <c r="AA182" s="524"/>
      <c r="AB182" s="524"/>
      <c r="AC182" s="524"/>
      <c r="AD182" s="524"/>
      <c r="AE182" s="169" t="s">
        <v>604</v>
      </c>
      <c r="AF182" s="22"/>
      <c r="AG182" s="325">
        <v>6</v>
      </c>
      <c r="AH182" s="170"/>
      <c r="AI182" s="29">
        <v>1</v>
      </c>
      <c r="AJ182" s="39" t="s">
        <v>614</v>
      </c>
      <c r="AK182" s="6" t="s">
        <v>76</v>
      </c>
      <c r="AL182" s="813"/>
      <c r="AM182" s="6"/>
      <c r="AN182" s="6"/>
      <c r="AO182" s="77"/>
      <c r="AP182" s="77"/>
      <c r="AQ182" s="77"/>
      <c r="AR182" s="77"/>
    </row>
    <row r="183" spans="1:44" ht="15" customHeight="1" x14ac:dyDescent="0.25">
      <c r="A183" s="827"/>
      <c r="B183" s="582"/>
      <c r="C183" s="582"/>
      <c r="D183" s="582"/>
      <c r="E183" s="524"/>
      <c r="F183" s="805"/>
      <c r="G183" s="582"/>
      <c r="H183" s="582"/>
      <c r="I183" s="582"/>
      <c r="J183" s="582"/>
      <c r="K183" s="582"/>
      <c r="L183" s="818"/>
      <c r="M183" s="582"/>
      <c r="N183" s="510"/>
      <c r="O183" s="582"/>
      <c r="P183" s="582"/>
      <c r="Q183" s="582"/>
      <c r="R183" s="510"/>
      <c r="S183" s="510"/>
      <c r="T183" s="513"/>
      <c r="U183" s="516"/>
      <c r="V183" s="153"/>
      <c r="W183" s="526"/>
      <c r="X183" s="527"/>
      <c r="Y183" s="524"/>
      <c r="Z183" s="524"/>
      <c r="AA183" s="524"/>
      <c r="AB183" s="524"/>
      <c r="AC183" s="524"/>
      <c r="AD183" s="524"/>
      <c r="AE183" s="639" t="s">
        <v>606</v>
      </c>
      <c r="AF183" s="506"/>
      <c r="AG183" s="506">
        <v>6</v>
      </c>
      <c r="AH183" s="507"/>
      <c r="AI183" s="517">
        <v>1</v>
      </c>
      <c r="AJ183" s="504" t="s">
        <v>614</v>
      </c>
      <c r="AK183" s="502" t="s">
        <v>76</v>
      </c>
      <c r="AL183" s="813"/>
      <c r="AM183" s="6"/>
      <c r="AN183" s="6"/>
      <c r="AO183" s="77"/>
      <c r="AP183" s="77"/>
      <c r="AQ183" s="77"/>
      <c r="AR183" s="77"/>
    </row>
    <row r="184" spans="1:44" ht="51" customHeight="1" x14ac:dyDescent="0.25">
      <c r="A184" s="827"/>
      <c r="B184" s="582"/>
      <c r="C184" s="582"/>
      <c r="D184" s="582"/>
      <c r="E184" s="524"/>
      <c r="F184" s="805"/>
      <c r="G184" s="582"/>
      <c r="H184" s="582"/>
      <c r="I184" s="582"/>
      <c r="J184" s="582"/>
      <c r="K184" s="582"/>
      <c r="L184" s="484" t="s">
        <v>1326</v>
      </c>
      <c r="M184" s="35" t="s">
        <v>165</v>
      </c>
      <c r="N184" s="41" t="s">
        <v>544</v>
      </c>
      <c r="O184" s="35" t="s">
        <v>379</v>
      </c>
      <c r="P184" s="82">
        <v>45659</v>
      </c>
      <c r="Q184" s="82">
        <v>46022</v>
      </c>
      <c r="R184" s="19" t="s">
        <v>488</v>
      </c>
      <c r="S184" s="19" t="s">
        <v>61</v>
      </c>
      <c r="T184" s="49" t="s">
        <v>61</v>
      </c>
      <c r="U184" s="106" t="s">
        <v>61</v>
      </c>
      <c r="V184" s="153"/>
      <c r="W184" s="526"/>
      <c r="X184" s="527"/>
      <c r="Y184" s="524"/>
      <c r="Z184" s="524"/>
      <c r="AA184" s="524"/>
      <c r="AB184" s="524"/>
      <c r="AC184" s="524"/>
      <c r="AD184" s="524"/>
      <c r="AE184" s="930"/>
      <c r="AF184" s="506"/>
      <c r="AG184" s="506"/>
      <c r="AH184" s="507"/>
      <c r="AI184" s="518"/>
      <c r="AJ184" s="505"/>
      <c r="AK184" s="503"/>
      <c r="AL184" s="813"/>
      <c r="AM184" s="6"/>
      <c r="AN184" s="6"/>
      <c r="AO184" s="77"/>
      <c r="AP184" s="77"/>
      <c r="AQ184" s="77"/>
      <c r="AR184" s="77"/>
    </row>
    <row r="185" spans="1:44" ht="75" customHeight="1" x14ac:dyDescent="0.25">
      <c r="A185" s="810"/>
      <c r="B185" s="803"/>
      <c r="C185" s="803"/>
      <c r="D185" s="803"/>
      <c r="E185" s="525"/>
      <c r="F185" s="806"/>
      <c r="G185" s="803"/>
      <c r="H185" s="803"/>
      <c r="I185" s="803"/>
      <c r="J185" s="803"/>
      <c r="K185" s="803"/>
      <c r="L185" s="486" t="s">
        <v>1327</v>
      </c>
      <c r="M185" s="49" t="s">
        <v>615</v>
      </c>
      <c r="N185" s="41" t="s">
        <v>544</v>
      </c>
      <c r="O185" s="49" t="s">
        <v>379</v>
      </c>
      <c r="P185" s="83">
        <v>45659</v>
      </c>
      <c r="Q185" s="83">
        <v>46022</v>
      </c>
      <c r="R185" s="19" t="s">
        <v>488</v>
      </c>
      <c r="S185" s="19" t="s">
        <v>61</v>
      </c>
      <c r="T185" s="49" t="s">
        <v>61</v>
      </c>
      <c r="U185" s="106" t="s">
        <v>61</v>
      </c>
      <c r="V185" s="153"/>
      <c r="W185" s="526"/>
      <c r="X185" s="566"/>
      <c r="Y185" s="525"/>
      <c r="Z185" s="525"/>
      <c r="AA185" s="525"/>
      <c r="AB185" s="525"/>
      <c r="AC185" s="525"/>
      <c r="AD185" s="525"/>
      <c r="AE185" s="963"/>
      <c r="AF185" s="194"/>
      <c r="AG185" s="327"/>
      <c r="AH185" s="328"/>
      <c r="AI185" s="205"/>
      <c r="AJ185" s="58"/>
      <c r="AK185" s="204" t="s">
        <v>170</v>
      </c>
      <c r="AL185" s="6"/>
      <c r="AM185" s="6"/>
      <c r="AN185" s="6"/>
      <c r="AO185" s="77"/>
      <c r="AP185" s="77"/>
      <c r="AQ185" s="77"/>
      <c r="AR185" s="77"/>
    </row>
    <row r="186" spans="1:44" ht="11.25" x14ac:dyDescent="0.25">
      <c r="A186" s="72"/>
      <c r="B186" s="73"/>
      <c r="C186" s="73"/>
      <c r="D186" s="73"/>
      <c r="E186" s="74"/>
      <c r="F186" s="88"/>
      <c r="G186" s="73"/>
      <c r="H186" s="73"/>
      <c r="I186" s="73"/>
      <c r="J186" s="73"/>
      <c r="K186" s="73"/>
      <c r="L186" s="73"/>
      <c r="M186" s="73"/>
      <c r="N186" s="73"/>
      <c r="O186" s="73"/>
      <c r="P186" s="73"/>
      <c r="Q186" s="73"/>
      <c r="R186" s="73"/>
      <c r="S186" s="73"/>
      <c r="T186" s="73"/>
      <c r="U186" s="73"/>
      <c r="V186" s="73"/>
      <c r="W186" s="294"/>
      <c r="X186" s="74"/>
      <c r="Y186" s="74"/>
      <c r="Z186" s="74"/>
      <c r="AA186" s="74"/>
      <c r="AB186" s="74"/>
      <c r="AC186" s="74"/>
      <c r="AD186" s="74"/>
      <c r="AE186" s="74"/>
      <c r="AF186" s="74"/>
      <c r="AG186" s="178"/>
      <c r="AH186" s="74"/>
      <c r="AI186" s="74"/>
      <c r="AJ186" s="74"/>
      <c r="AK186" s="75"/>
      <c r="AL186" s="75"/>
      <c r="AM186" s="75"/>
      <c r="AN186" s="75"/>
      <c r="AO186" s="75"/>
      <c r="AP186" s="75"/>
      <c r="AQ186" s="75"/>
      <c r="AR186" s="75"/>
    </row>
    <row r="187" spans="1:44" ht="88.5" customHeight="1" x14ac:dyDescent="0.25">
      <c r="A187" s="814">
        <v>1</v>
      </c>
      <c r="B187" s="582"/>
      <c r="C187" s="582"/>
      <c r="D187" s="582" t="s">
        <v>616</v>
      </c>
      <c r="E187" s="524" t="s">
        <v>1169</v>
      </c>
      <c r="F187" s="815" t="s">
        <v>52</v>
      </c>
      <c r="G187" s="582" t="s">
        <v>617</v>
      </c>
      <c r="H187" s="582" t="s">
        <v>618</v>
      </c>
      <c r="I187" s="600" t="s">
        <v>619</v>
      </c>
      <c r="J187" s="601" t="s">
        <v>620</v>
      </c>
      <c r="K187" s="602" t="s">
        <v>621</v>
      </c>
      <c r="L187" s="130" t="s">
        <v>622</v>
      </c>
      <c r="M187" s="31" t="s">
        <v>623</v>
      </c>
      <c r="N187" s="3" t="s">
        <v>624</v>
      </c>
      <c r="O187" s="3" t="s">
        <v>625</v>
      </c>
      <c r="P187" s="82">
        <v>45658</v>
      </c>
      <c r="Q187" s="82">
        <v>45992</v>
      </c>
      <c r="R187" s="3" t="s">
        <v>60</v>
      </c>
      <c r="S187" s="35" t="s">
        <v>61</v>
      </c>
      <c r="T187" s="49" t="s">
        <v>61</v>
      </c>
      <c r="U187" s="106" t="s">
        <v>61</v>
      </c>
      <c r="V187" s="153"/>
      <c r="W187" s="526" t="s">
        <v>626</v>
      </c>
      <c r="X187" s="527" t="s">
        <v>627</v>
      </c>
      <c r="Y187" s="524" t="s">
        <v>491</v>
      </c>
      <c r="Z187" s="524" t="s">
        <v>122</v>
      </c>
      <c r="AA187" s="524" t="s">
        <v>66</v>
      </c>
      <c r="AB187" s="524" t="s">
        <v>1222</v>
      </c>
      <c r="AC187" s="524" t="s">
        <v>628</v>
      </c>
      <c r="AD187" s="630" t="s">
        <v>629</v>
      </c>
      <c r="AE187" s="169" t="s">
        <v>125</v>
      </c>
      <c r="AF187" s="22"/>
      <c r="AG187" s="329">
        <v>1</v>
      </c>
      <c r="AH187" s="170"/>
      <c r="AI187" s="6"/>
      <c r="AJ187" s="39"/>
      <c r="AK187" s="6"/>
      <c r="AL187" s="6" t="str">
        <f>IFERROR(IF((+AH187/AI187)&gt;100%,100%,(AH187/AI187)),"")</f>
        <v/>
      </c>
      <c r="AM187" s="6"/>
      <c r="AN187" s="6"/>
      <c r="AO187" s="77"/>
      <c r="AP187" s="77"/>
      <c r="AQ187" s="77"/>
      <c r="AR187" s="77"/>
    </row>
    <row r="188" spans="1:44" ht="51" x14ac:dyDescent="0.25">
      <c r="A188" s="814"/>
      <c r="B188" s="582"/>
      <c r="C188" s="582"/>
      <c r="D188" s="582"/>
      <c r="E188" s="524"/>
      <c r="F188" s="815"/>
      <c r="G188" s="582"/>
      <c r="H188" s="582"/>
      <c r="I188" s="600"/>
      <c r="J188" s="600"/>
      <c r="K188" s="602"/>
      <c r="L188" s="130" t="s">
        <v>630</v>
      </c>
      <c r="M188" s="31" t="s">
        <v>631</v>
      </c>
      <c r="N188" s="3" t="s">
        <v>624</v>
      </c>
      <c r="O188" s="3" t="s">
        <v>59</v>
      </c>
      <c r="P188" s="82">
        <v>45658</v>
      </c>
      <c r="Q188" s="82">
        <v>45992</v>
      </c>
      <c r="R188" s="3" t="s">
        <v>60</v>
      </c>
      <c r="S188" s="35" t="s">
        <v>61</v>
      </c>
      <c r="T188" s="49" t="s">
        <v>61</v>
      </c>
      <c r="U188" s="106" t="s">
        <v>61</v>
      </c>
      <c r="V188" s="153"/>
      <c r="W188" s="526"/>
      <c r="X188" s="527"/>
      <c r="Y188" s="524"/>
      <c r="Z188" s="524"/>
      <c r="AA188" s="524"/>
      <c r="AB188" s="524"/>
      <c r="AC188" s="524"/>
      <c r="AD188" s="524"/>
      <c r="AE188" s="169" t="s">
        <v>127</v>
      </c>
      <c r="AF188" s="22"/>
      <c r="AG188" s="329">
        <v>1</v>
      </c>
      <c r="AH188" s="170"/>
      <c r="AI188" s="6"/>
      <c r="AJ188" s="39"/>
      <c r="AK188" s="6"/>
      <c r="AL188" s="6" t="str">
        <f>IFERROR(IF((+AH188/AI188)&gt;100%,100%,(AH188/AI188)),"")</f>
        <v/>
      </c>
      <c r="AM188" s="6"/>
      <c r="AN188" s="6"/>
      <c r="AO188" s="77"/>
      <c r="AP188" s="77"/>
      <c r="AQ188" s="77"/>
      <c r="AR188" s="77"/>
    </row>
    <row r="189" spans="1:44" ht="65.25" customHeight="1" x14ac:dyDescent="0.25">
      <c r="A189" s="814"/>
      <c r="B189" s="582"/>
      <c r="C189" s="582"/>
      <c r="D189" s="582"/>
      <c r="E189" s="524"/>
      <c r="F189" s="815"/>
      <c r="G189" s="582"/>
      <c r="H189" s="582"/>
      <c r="I189" s="600"/>
      <c r="J189" s="600"/>
      <c r="K189" s="582"/>
      <c r="L189" s="9" t="s">
        <v>1328</v>
      </c>
      <c r="M189" s="22" t="s">
        <v>1219</v>
      </c>
      <c r="N189" s="3" t="s">
        <v>624</v>
      </c>
      <c r="O189" s="3" t="s">
        <v>59</v>
      </c>
      <c r="P189" s="82">
        <v>45717</v>
      </c>
      <c r="Q189" s="82">
        <v>45962</v>
      </c>
      <c r="R189" s="3" t="s">
        <v>60</v>
      </c>
      <c r="S189" s="35" t="s">
        <v>61</v>
      </c>
      <c r="T189" s="49" t="s">
        <v>61</v>
      </c>
      <c r="U189" s="106" t="s">
        <v>61</v>
      </c>
      <c r="V189" s="153"/>
      <c r="W189" s="526"/>
      <c r="X189" s="527"/>
      <c r="Y189" s="524"/>
      <c r="Z189" s="524"/>
      <c r="AA189" s="524"/>
      <c r="AB189" s="524"/>
      <c r="AC189" s="524"/>
      <c r="AD189" s="524"/>
      <c r="AE189" s="169" t="s">
        <v>130</v>
      </c>
      <c r="AF189" s="36"/>
      <c r="AG189" s="329">
        <v>1</v>
      </c>
      <c r="AH189" s="170"/>
      <c r="AI189" s="6"/>
      <c r="AJ189" s="39"/>
      <c r="AK189" s="6"/>
      <c r="AL189" s="6" t="str">
        <f>IFERROR(IF((+AH189/AI189)&gt;100%,100%,(AH189/AI189)),"")</f>
        <v/>
      </c>
      <c r="AM189" s="6"/>
      <c r="AN189" s="6"/>
      <c r="AO189" s="77"/>
      <c r="AP189" s="77"/>
      <c r="AQ189" s="77"/>
      <c r="AR189" s="77"/>
    </row>
    <row r="190" spans="1:44" ht="25.5" x14ac:dyDescent="0.25">
      <c r="A190" s="814"/>
      <c r="B190" s="582"/>
      <c r="C190" s="582"/>
      <c r="D190" s="582"/>
      <c r="E190" s="524"/>
      <c r="F190" s="815"/>
      <c r="G190" s="582"/>
      <c r="H190" s="582"/>
      <c r="I190" s="600"/>
      <c r="J190" s="600"/>
      <c r="K190" s="582"/>
      <c r="L190" s="100" t="s">
        <v>632</v>
      </c>
      <c r="M190" s="22" t="s">
        <v>1220</v>
      </c>
      <c r="N190" s="3" t="s">
        <v>624</v>
      </c>
      <c r="O190" s="3" t="s">
        <v>59</v>
      </c>
      <c r="P190" s="82">
        <v>45717</v>
      </c>
      <c r="Q190" s="82">
        <v>45992</v>
      </c>
      <c r="R190" s="3" t="s">
        <v>60</v>
      </c>
      <c r="S190" s="35" t="s">
        <v>61</v>
      </c>
      <c r="T190" s="49" t="s">
        <v>61</v>
      </c>
      <c r="U190" s="106" t="s">
        <v>61</v>
      </c>
      <c r="V190" s="153"/>
      <c r="W190" s="526"/>
      <c r="X190" s="527"/>
      <c r="Y190" s="524"/>
      <c r="Z190" s="524"/>
      <c r="AA190" s="524"/>
      <c r="AB190" s="524"/>
      <c r="AC190" s="524"/>
      <c r="AD190" s="524"/>
      <c r="AE190" s="169" t="s">
        <v>134</v>
      </c>
      <c r="AF190" s="36"/>
      <c r="AG190" s="329">
        <v>1</v>
      </c>
      <c r="AH190" s="170"/>
      <c r="AI190" s="6"/>
      <c r="AJ190" s="39"/>
      <c r="AK190" s="6"/>
      <c r="AL190" s="6" t="str">
        <f>IFERROR(IF((+AH190/AI190)&gt;100%,100%,(AH190/AI190)),"")</f>
        <v/>
      </c>
      <c r="AM190" s="6"/>
      <c r="AN190" s="6"/>
      <c r="AO190" s="77"/>
      <c r="AP190" s="77"/>
      <c r="AQ190" s="77"/>
      <c r="AR190" s="77"/>
    </row>
    <row r="191" spans="1:44" ht="11.25" x14ac:dyDescent="0.25">
      <c r="A191" s="72"/>
      <c r="B191" s="73"/>
      <c r="C191" s="73"/>
      <c r="D191" s="73"/>
      <c r="E191" s="74"/>
      <c r="F191" s="88"/>
      <c r="G191" s="73"/>
      <c r="H191" s="73"/>
      <c r="I191" s="73"/>
      <c r="J191" s="73"/>
      <c r="K191" s="73"/>
      <c r="L191" s="73"/>
      <c r="M191" s="73"/>
      <c r="N191" s="73"/>
      <c r="O191" s="73"/>
      <c r="P191" s="73"/>
      <c r="Q191" s="73"/>
      <c r="R191" s="73"/>
      <c r="S191" s="73"/>
      <c r="T191" s="73"/>
      <c r="U191" s="73"/>
      <c r="V191" s="73"/>
      <c r="W191" s="294"/>
      <c r="X191" s="74"/>
      <c r="Y191" s="74"/>
      <c r="Z191" s="74"/>
      <c r="AA191" s="74"/>
      <c r="AB191" s="74"/>
      <c r="AC191" s="74"/>
      <c r="AD191" s="74"/>
      <c r="AE191" s="74"/>
      <c r="AF191" s="74"/>
      <c r="AG191" s="178"/>
      <c r="AH191" s="74"/>
      <c r="AI191" s="74"/>
      <c r="AJ191" s="74"/>
      <c r="AK191" s="75"/>
      <c r="AL191" s="75"/>
      <c r="AM191" s="75"/>
      <c r="AN191" s="75"/>
      <c r="AO191" s="75"/>
      <c r="AP191" s="75"/>
      <c r="AQ191" s="75"/>
      <c r="AR191" s="75"/>
    </row>
    <row r="192" spans="1:44" ht="24.75" customHeight="1" x14ac:dyDescent="0.3">
      <c r="A192" s="611">
        <v>1</v>
      </c>
      <c r="B192" s="573"/>
      <c r="C192" s="573"/>
      <c r="D192" s="573"/>
      <c r="E192" s="563"/>
      <c r="F192" s="603" t="s">
        <v>445</v>
      </c>
      <c r="G192" s="573" t="s">
        <v>633</v>
      </c>
      <c r="H192" s="573" t="s">
        <v>634</v>
      </c>
      <c r="I192" s="573" t="s">
        <v>635</v>
      </c>
      <c r="J192" s="573" t="s">
        <v>636</v>
      </c>
      <c r="K192" s="801" t="s">
        <v>637</v>
      </c>
      <c r="L192" s="3" t="s">
        <v>638</v>
      </c>
      <c r="M192" s="3" t="s">
        <v>639</v>
      </c>
      <c r="N192" s="3" t="s">
        <v>640</v>
      </c>
      <c r="O192" s="3"/>
      <c r="P192" s="3"/>
      <c r="Q192" s="3"/>
      <c r="R192" s="3"/>
      <c r="S192" s="35"/>
      <c r="T192" s="35"/>
      <c r="U192" s="60"/>
      <c r="V192" s="153"/>
      <c r="W192" s="526" t="s">
        <v>641</v>
      </c>
      <c r="X192" s="527" t="s">
        <v>1286</v>
      </c>
      <c r="Y192" s="524" t="s">
        <v>89</v>
      </c>
      <c r="Z192" s="524" t="s">
        <v>65</v>
      </c>
      <c r="AA192" s="524" t="s">
        <v>642</v>
      </c>
      <c r="AB192" s="524" t="s">
        <v>643</v>
      </c>
      <c r="AC192" s="524" t="s">
        <v>1287</v>
      </c>
      <c r="AD192" s="630">
        <v>1</v>
      </c>
      <c r="AE192" s="169" t="s">
        <v>107</v>
      </c>
      <c r="AF192" s="22"/>
      <c r="AG192" s="329">
        <v>0.25</v>
      </c>
      <c r="AH192" s="330">
        <v>0</v>
      </c>
      <c r="AI192" s="330">
        <v>1</v>
      </c>
      <c r="AJ192" s="39"/>
      <c r="AK192" s="6"/>
      <c r="AL192" s="6">
        <f>IFERROR(IF((+AH192/AI192)&gt;100%,100%,(AH192/AI192)),"")</f>
        <v>0</v>
      </c>
      <c r="AM192" s="6"/>
      <c r="AN192" s="6"/>
      <c r="AO192" s="77"/>
      <c r="AP192" s="77"/>
      <c r="AQ192" s="77"/>
      <c r="AR192" s="77"/>
    </row>
    <row r="193" spans="1:44" ht="39" customHeight="1" x14ac:dyDescent="0.3">
      <c r="A193" s="612"/>
      <c r="B193" s="574"/>
      <c r="C193" s="574"/>
      <c r="D193" s="574"/>
      <c r="E193" s="564"/>
      <c r="F193" s="604"/>
      <c r="G193" s="574"/>
      <c r="H193" s="574"/>
      <c r="I193" s="574"/>
      <c r="J193" s="574"/>
      <c r="K193" s="574"/>
      <c r="L193" s="3" t="s">
        <v>644</v>
      </c>
      <c r="M193" s="3" t="s">
        <v>645</v>
      </c>
      <c r="N193" s="3" t="s">
        <v>640</v>
      </c>
      <c r="O193" s="3"/>
      <c r="P193" s="3"/>
      <c r="Q193" s="3"/>
      <c r="R193" s="3"/>
      <c r="S193" s="35"/>
      <c r="T193" s="35"/>
      <c r="U193" s="60"/>
      <c r="V193" s="153"/>
      <c r="W193" s="526"/>
      <c r="X193" s="527"/>
      <c r="Y193" s="524"/>
      <c r="Z193" s="524"/>
      <c r="AA193" s="524"/>
      <c r="AB193" s="524"/>
      <c r="AC193" s="524"/>
      <c r="AD193" s="524"/>
      <c r="AE193" s="169" t="s">
        <v>96</v>
      </c>
      <c r="AF193" s="22"/>
      <c r="AG193" s="331">
        <v>0.75</v>
      </c>
      <c r="AH193" s="332">
        <v>0</v>
      </c>
      <c r="AI193" s="332">
        <v>1</v>
      </c>
      <c r="AJ193" s="39"/>
      <c r="AK193" s="6"/>
      <c r="AL193" s="6">
        <f>IFERROR(IF((+AH193/AI193)&gt;100%,100%,(AH193/AI193)),"")</f>
        <v>0</v>
      </c>
      <c r="AM193" s="6"/>
      <c r="AN193" s="6"/>
      <c r="AO193" s="77"/>
      <c r="AP193" s="77"/>
      <c r="AQ193" s="77"/>
      <c r="AR193" s="77"/>
    </row>
    <row r="194" spans="1:44" ht="21.75" customHeight="1" x14ac:dyDescent="0.25">
      <c r="A194" s="612"/>
      <c r="B194" s="574"/>
      <c r="C194" s="574"/>
      <c r="D194" s="574"/>
      <c r="E194" s="564"/>
      <c r="F194" s="604"/>
      <c r="G194" s="574"/>
      <c r="H194" s="574"/>
      <c r="I194" s="574"/>
      <c r="J194" s="574"/>
      <c r="K194" s="574"/>
      <c r="L194" s="3" t="s">
        <v>646</v>
      </c>
      <c r="M194" s="3" t="s">
        <v>647</v>
      </c>
      <c r="N194" s="3" t="s">
        <v>640</v>
      </c>
      <c r="O194" s="3"/>
      <c r="P194" s="3"/>
      <c r="Q194" s="3"/>
      <c r="R194" s="3"/>
      <c r="S194" s="35"/>
      <c r="T194" s="35"/>
      <c r="U194" s="60"/>
      <c r="V194" s="153"/>
      <c r="W194" s="526"/>
      <c r="X194" s="527"/>
      <c r="Y194" s="524"/>
      <c r="Z194" s="524"/>
      <c r="AA194" s="524"/>
      <c r="AB194" s="524"/>
      <c r="AC194" s="524"/>
      <c r="AD194" s="524"/>
      <c r="AE194" s="169" t="s">
        <v>130</v>
      </c>
      <c r="AF194" s="36"/>
      <c r="AG194" s="180"/>
      <c r="AH194" s="170"/>
      <c r="AI194" s="6"/>
      <c r="AJ194" s="39"/>
      <c r="AK194" s="6"/>
      <c r="AL194" s="6" t="str">
        <f>IFERROR(IF((+AH194/AI194)&gt;100%,100%,(AH194/AI194)),"")</f>
        <v/>
      </c>
      <c r="AM194" s="6"/>
      <c r="AN194" s="6"/>
      <c r="AO194" s="77"/>
      <c r="AP194" s="77"/>
      <c r="AQ194" s="77"/>
      <c r="AR194" s="77"/>
    </row>
    <row r="195" spans="1:44" ht="61.5" hidden="1" customHeight="1" x14ac:dyDescent="0.25">
      <c r="A195" s="612"/>
      <c r="B195" s="574"/>
      <c r="C195" s="574"/>
      <c r="D195" s="574"/>
      <c r="E195" s="564"/>
      <c r="F195" s="604"/>
      <c r="G195" s="574"/>
      <c r="H195" s="574"/>
      <c r="I195" s="574"/>
      <c r="J195" s="574"/>
      <c r="K195" s="574"/>
      <c r="L195" s="3" t="s">
        <v>328</v>
      </c>
      <c r="M195" s="3"/>
      <c r="N195" s="3" t="s">
        <v>640</v>
      </c>
      <c r="O195" s="3"/>
      <c r="P195" s="3"/>
      <c r="Q195" s="3"/>
      <c r="R195" s="3"/>
      <c r="S195" s="35"/>
      <c r="T195" s="35"/>
      <c r="U195" s="60"/>
      <c r="V195" s="153"/>
      <c r="W195" s="526"/>
      <c r="X195" s="527"/>
      <c r="Y195" s="524"/>
      <c r="Z195" s="524"/>
      <c r="AA195" s="524"/>
      <c r="AB195" s="524"/>
      <c r="AC195" s="524"/>
      <c r="AD195" s="524"/>
      <c r="AE195" s="169" t="s">
        <v>134</v>
      </c>
      <c r="AF195" s="36"/>
      <c r="AG195" s="180"/>
      <c r="AH195" s="170"/>
      <c r="AI195" s="6"/>
      <c r="AJ195" s="39"/>
      <c r="AK195" s="6"/>
      <c r="AL195" s="6" t="str">
        <f>IFERROR(IF((+AH195/AI195)&gt;100%,100%,(AH195/AI195)),"")</f>
        <v/>
      </c>
      <c r="AM195" s="6"/>
      <c r="AN195" s="6"/>
      <c r="AO195" s="77"/>
      <c r="AP195" s="77"/>
      <c r="AQ195" s="77"/>
      <c r="AR195" s="77"/>
    </row>
    <row r="196" spans="1:44" ht="12.75" hidden="1" customHeight="1" x14ac:dyDescent="0.25">
      <c r="A196" s="664"/>
      <c r="B196" s="575"/>
      <c r="C196" s="575"/>
      <c r="D196" s="575"/>
      <c r="E196" s="567"/>
      <c r="F196" s="800"/>
      <c r="G196" s="575"/>
      <c r="H196" s="575"/>
      <c r="I196" s="575"/>
      <c r="J196" s="575"/>
      <c r="K196" s="575"/>
      <c r="L196" s="19" t="s">
        <v>351</v>
      </c>
      <c r="M196" s="19"/>
      <c r="N196" s="3" t="s">
        <v>640</v>
      </c>
      <c r="O196" s="19"/>
      <c r="P196" s="19"/>
      <c r="Q196" s="19"/>
      <c r="R196" s="19"/>
      <c r="S196" s="49"/>
      <c r="T196" s="49"/>
      <c r="U196" s="104"/>
      <c r="V196" s="153"/>
      <c r="W196" s="526"/>
      <c r="X196" s="566"/>
      <c r="Y196" s="525"/>
      <c r="Z196" s="525"/>
      <c r="AA196" s="525"/>
      <c r="AB196" s="525"/>
      <c r="AC196" s="525"/>
      <c r="AD196" s="525"/>
      <c r="AE196" s="298" t="s">
        <v>204</v>
      </c>
      <c r="AF196" s="14"/>
      <c r="AG196" s="179"/>
      <c r="AH196" s="14"/>
      <c r="AI196" s="14"/>
      <c r="AJ196" s="40"/>
      <c r="AK196" s="6"/>
      <c r="AL196" s="6" t="str">
        <f>IFERROR(IF((+AH196/AI196)&gt;100%,100%,(AH196/AI196)),"")</f>
        <v/>
      </c>
      <c r="AM196" s="6"/>
      <c r="AN196" s="6"/>
      <c r="AO196" s="77"/>
      <c r="AP196" s="77"/>
      <c r="AQ196" s="77"/>
      <c r="AR196" s="77"/>
    </row>
    <row r="197" spans="1:44" ht="47.25" customHeight="1" x14ac:dyDescent="0.25">
      <c r="A197" s="611">
        <v>2</v>
      </c>
      <c r="B197" s="573"/>
      <c r="C197" s="573"/>
      <c r="D197" s="573"/>
      <c r="E197" s="563"/>
      <c r="F197" s="603" t="s">
        <v>445</v>
      </c>
      <c r="G197" s="573" t="s">
        <v>633</v>
      </c>
      <c r="H197" s="573" t="s">
        <v>634</v>
      </c>
      <c r="I197" s="573" t="s">
        <v>635</v>
      </c>
      <c r="J197" s="801" t="s">
        <v>648</v>
      </c>
      <c r="K197" s="573" t="s">
        <v>649</v>
      </c>
      <c r="L197" s="3" t="s">
        <v>650</v>
      </c>
      <c r="M197" s="3" t="s">
        <v>651</v>
      </c>
      <c r="N197" s="3" t="s">
        <v>640</v>
      </c>
      <c r="O197" s="3"/>
      <c r="P197" s="3"/>
      <c r="Q197" s="3"/>
      <c r="R197" s="3"/>
      <c r="S197" s="35"/>
      <c r="T197" s="35"/>
      <c r="U197" s="60"/>
      <c r="V197" s="153"/>
      <c r="W197" s="526" t="s">
        <v>652</v>
      </c>
      <c r="X197" s="527" t="s">
        <v>1288</v>
      </c>
      <c r="Y197" s="524" t="s">
        <v>162</v>
      </c>
      <c r="Z197" s="524" t="s">
        <v>65</v>
      </c>
      <c r="AA197" s="524" t="s">
        <v>653</v>
      </c>
      <c r="AB197" s="524" t="s">
        <v>654</v>
      </c>
      <c r="AC197" s="524" t="s">
        <v>1287</v>
      </c>
      <c r="AD197" s="630">
        <v>1</v>
      </c>
      <c r="AE197" s="169" t="s">
        <v>107</v>
      </c>
      <c r="AF197" s="22"/>
      <c r="AG197" s="333">
        <v>5</v>
      </c>
      <c r="AH197" s="334">
        <v>0</v>
      </c>
      <c r="AI197" s="334">
        <v>0.2</v>
      </c>
      <c r="AJ197" s="39"/>
      <c r="AK197" s="6"/>
      <c r="AL197" s="6">
        <f t="shared" ref="AL197:AL205" si="3">IFERROR(IF((+AH197/AI197)&gt;100%,100%,(AH197/AI197)),"")</f>
        <v>0</v>
      </c>
      <c r="AM197" s="6"/>
      <c r="AN197" s="6"/>
      <c r="AO197" s="77"/>
      <c r="AP197" s="77"/>
      <c r="AQ197" s="77"/>
      <c r="AR197" s="77"/>
    </row>
    <row r="198" spans="1:44" ht="24" customHeight="1" x14ac:dyDescent="0.25">
      <c r="A198" s="612"/>
      <c r="B198" s="574"/>
      <c r="C198" s="574"/>
      <c r="D198" s="574"/>
      <c r="E198" s="564"/>
      <c r="F198" s="604"/>
      <c r="G198" s="574"/>
      <c r="H198" s="574"/>
      <c r="I198" s="574"/>
      <c r="J198" s="574"/>
      <c r="K198" s="574"/>
      <c r="L198" s="3" t="s">
        <v>655</v>
      </c>
      <c r="M198" s="3" t="s">
        <v>656</v>
      </c>
      <c r="N198" s="3" t="s">
        <v>640</v>
      </c>
      <c r="O198" s="3"/>
      <c r="P198" s="3"/>
      <c r="Q198" s="3"/>
      <c r="R198" s="3"/>
      <c r="S198" s="35"/>
      <c r="T198" s="35"/>
      <c r="U198" s="60"/>
      <c r="V198" s="153"/>
      <c r="W198" s="526"/>
      <c r="X198" s="527"/>
      <c r="Y198" s="524"/>
      <c r="Z198" s="524"/>
      <c r="AA198" s="524"/>
      <c r="AB198" s="524"/>
      <c r="AC198" s="524"/>
      <c r="AD198" s="524"/>
      <c r="AE198" s="169" t="s">
        <v>96</v>
      </c>
      <c r="AF198" s="22"/>
      <c r="AG198" s="333">
        <v>5</v>
      </c>
      <c r="AH198" s="334">
        <v>0</v>
      </c>
      <c r="AI198" s="334">
        <v>0.8</v>
      </c>
      <c r="AJ198" s="39"/>
      <c r="AK198" s="6"/>
      <c r="AL198" s="6">
        <f t="shared" si="3"/>
        <v>0</v>
      </c>
      <c r="AM198" s="6"/>
      <c r="AN198" s="6"/>
      <c r="AO198" s="77"/>
      <c r="AP198" s="77"/>
      <c r="AQ198" s="77"/>
      <c r="AR198" s="77"/>
    </row>
    <row r="199" spans="1:44" ht="39" customHeight="1" x14ac:dyDescent="0.25">
      <c r="A199" s="612"/>
      <c r="B199" s="574"/>
      <c r="C199" s="574"/>
      <c r="D199" s="574"/>
      <c r="E199" s="564"/>
      <c r="F199" s="604"/>
      <c r="G199" s="574"/>
      <c r="H199" s="574"/>
      <c r="I199" s="574"/>
      <c r="J199" s="574"/>
      <c r="K199" s="574"/>
      <c r="L199" s="3" t="s">
        <v>657</v>
      </c>
      <c r="M199" s="3" t="s">
        <v>658</v>
      </c>
      <c r="N199" s="3" t="s">
        <v>640</v>
      </c>
      <c r="O199" s="3"/>
      <c r="P199" s="3"/>
      <c r="Q199" s="3"/>
      <c r="R199" s="3"/>
      <c r="S199" s="35"/>
      <c r="T199" s="35"/>
      <c r="U199" s="60"/>
      <c r="V199" s="153"/>
      <c r="W199" s="526"/>
      <c r="X199" s="527"/>
      <c r="Y199" s="524"/>
      <c r="Z199" s="524"/>
      <c r="AA199" s="524"/>
      <c r="AB199" s="524"/>
      <c r="AC199" s="524"/>
      <c r="AD199" s="524"/>
      <c r="AE199" s="169" t="s">
        <v>130</v>
      </c>
      <c r="AF199" s="36"/>
      <c r="AG199" s="180"/>
      <c r="AH199" s="170"/>
      <c r="AI199" s="6"/>
      <c r="AJ199" s="39"/>
      <c r="AK199" s="6"/>
      <c r="AL199" s="6" t="str">
        <f t="shared" si="3"/>
        <v/>
      </c>
      <c r="AM199" s="6"/>
      <c r="AN199" s="6"/>
      <c r="AO199" s="77"/>
      <c r="AP199" s="77"/>
      <c r="AQ199" s="77"/>
      <c r="AR199" s="77"/>
    </row>
    <row r="200" spans="1:44" ht="12.75" hidden="1" customHeight="1" x14ac:dyDescent="0.25">
      <c r="A200" s="612"/>
      <c r="B200" s="574"/>
      <c r="C200" s="574"/>
      <c r="D200" s="574"/>
      <c r="E200" s="564"/>
      <c r="F200" s="604"/>
      <c r="G200" s="574"/>
      <c r="H200" s="574"/>
      <c r="I200" s="574"/>
      <c r="J200" s="574"/>
      <c r="K200" s="574"/>
      <c r="L200" s="3" t="s">
        <v>328</v>
      </c>
      <c r="M200" s="3"/>
      <c r="N200" s="3" t="s">
        <v>640</v>
      </c>
      <c r="O200" s="3"/>
      <c r="P200" s="3"/>
      <c r="Q200" s="3"/>
      <c r="R200" s="3"/>
      <c r="S200" s="35"/>
      <c r="T200" s="35"/>
      <c r="U200" s="60"/>
      <c r="V200" s="153"/>
      <c r="W200" s="526"/>
      <c r="X200" s="527"/>
      <c r="Y200" s="524"/>
      <c r="Z200" s="524"/>
      <c r="AA200" s="524"/>
      <c r="AB200" s="524"/>
      <c r="AC200" s="524"/>
      <c r="AD200" s="524"/>
      <c r="AE200" s="169" t="s">
        <v>134</v>
      </c>
      <c r="AF200" s="36"/>
      <c r="AG200" s="180"/>
      <c r="AH200" s="170"/>
      <c r="AI200" s="6"/>
      <c r="AJ200" s="39"/>
      <c r="AK200" s="6"/>
      <c r="AL200" s="6" t="str">
        <f t="shared" si="3"/>
        <v/>
      </c>
      <c r="AM200" s="6"/>
      <c r="AN200" s="6"/>
      <c r="AO200" s="77"/>
      <c r="AP200" s="77"/>
      <c r="AQ200" s="77"/>
      <c r="AR200" s="77"/>
    </row>
    <row r="201" spans="1:44" ht="12.75" hidden="1" customHeight="1" x14ac:dyDescent="0.25">
      <c r="A201" s="664"/>
      <c r="B201" s="575"/>
      <c r="C201" s="575"/>
      <c r="D201" s="575"/>
      <c r="E201" s="567"/>
      <c r="F201" s="800"/>
      <c r="G201" s="575"/>
      <c r="H201" s="575"/>
      <c r="I201" s="575"/>
      <c r="J201" s="575"/>
      <c r="K201" s="575"/>
      <c r="L201" s="19" t="s">
        <v>351</v>
      </c>
      <c r="M201" s="19"/>
      <c r="N201" s="3" t="s">
        <v>640</v>
      </c>
      <c r="O201" s="19"/>
      <c r="P201" s="19"/>
      <c r="Q201" s="19"/>
      <c r="R201" s="19"/>
      <c r="S201" s="49"/>
      <c r="T201" s="49"/>
      <c r="U201" s="104"/>
      <c r="V201" s="153"/>
      <c r="W201" s="526"/>
      <c r="X201" s="566"/>
      <c r="Y201" s="525"/>
      <c r="Z201" s="525"/>
      <c r="AA201" s="525"/>
      <c r="AB201" s="525"/>
      <c r="AC201" s="525"/>
      <c r="AD201" s="525"/>
      <c r="AE201" s="298" t="s">
        <v>204</v>
      </c>
      <c r="AF201" s="14"/>
      <c r="AG201" s="179"/>
      <c r="AH201" s="14"/>
      <c r="AI201" s="14"/>
      <c r="AJ201" s="40"/>
      <c r="AK201" s="6"/>
      <c r="AL201" s="6" t="str">
        <f t="shared" si="3"/>
        <v/>
      </c>
      <c r="AM201" s="6"/>
      <c r="AN201" s="6"/>
      <c r="AO201" s="77"/>
      <c r="AP201" s="77"/>
      <c r="AQ201" s="77"/>
      <c r="AR201" s="77"/>
    </row>
    <row r="202" spans="1:44" ht="55.5" customHeight="1" x14ac:dyDescent="0.25">
      <c r="A202" s="611">
        <v>3</v>
      </c>
      <c r="B202" s="573"/>
      <c r="C202" s="573"/>
      <c r="D202" s="573"/>
      <c r="E202" s="563"/>
      <c r="F202" s="603" t="s">
        <v>445</v>
      </c>
      <c r="G202" s="573" t="s">
        <v>633</v>
      </c>
      <c r="H202" s="573" t="s">
        <v>634</v>
      </c>
      <c r="I202" s="573" t="s">
        <v>635</v>
      </c>
      <c r="J202" s="608" t="s">
        <v>659</v>
      </c>
      <c r="K202" s="573" t="s">
        <v>660</v>
      </c>
      <c r="L202" s="3" t="s">
        <v>661</v>
      </c>
      <c r="M202" s="3" t="s">
        <v>662</v>
      </c>
      <c r="N202" s="3" t="s">
        <v>640</v>
      </c>
      <c r="O202" s="3"/>
      <c r="P202" s="3"/>
      <c r="Q202" s="3"/>
      <c r="R202" s="3"/>
      <c r="S202" s="35"/>
      <c r="T202" s="35"/>
      <c r="U202" s="60"/>
      <c r="V202" s="153"/>
      <c r="W202" s="526" t="s">
        <v>663</v>
      </c>
      <c r="X202" s="527" t="s">
        <v>664</v>
      </c>
      <c r="Y202" s="524" t="s">
        <v>162</v>
      </c>
      <c r="Z202" s="524" t="s">
        <v>122</v>
      </c>
      <c r="AA202" s="524" t="s">
        <v>653</v>
      </c>
      <c r="AB202" s="524" t="s">
        <v>665</v>
      </c>
      <c r="AC202" s="524" t="s">
        <v>1287</v>
      </c>
      <c r="AD202" s="630">
        <v>1</v>
      </c>
      <c r="AE202" s="335" t="s">
        <v>130</v>
      </c>
      <c r="AF202" s="22"/>
      <c r="AG202" s="329">
        <v>0.5</v>
      </c>
      <c r="AH202" s="336">
        <v>0</v>
      </c>
      <c r="AI202" s="336">
        <v>1</v>
      </c>
      <c r="AJ202" s="39"/>
      <c r="AK202" s="6"/>
      <c r="AL202" s="6">
        <f t="shared" si="3"/>
        <v>0</v>
      </c>
      <c r="AM202" s="6"/>
      <c r="AN202" s="6"/>
      <c r="AO202" s="77"/>
      <c r="AP202" s="77"/>
      <c r="AQ202" s="77"/>
      <c r="AR202" s="77"/>
    </row>
    <row r="203" spans="1:44" ht="60" customHeight="1" x14ac:dyDescent="0.25">
      <c r="A203" s="612"/>
      <c r="B203" s="574"/>
      <c r="C203" s="574"/>
      <c r="D203" s="574"/>
      <c r="E203" s="564"/>
      <c r="F203" s="604"/>
      <c r="G203" s="574"/>
      <c r="H203" s="574"/>
      <c r="I203" s="574"/>
      <c r="J203" s="577"/>
      <c r="K203" s="574"/>
      <c r="L203" s="3" t="s">
        <v>666</v>
      </c>
      <c r="M203" s="3" t="s">
        <v>667</v>
      </c>
      <c r="N203" s="3" t="s">
        <v>640</v>
      </c>
      <c r="O203" s="3"/>
      <c r="P203" s="3"/>
      <c r="Q203" s="3"/>
      <c r="R203" s="3"/>
      <c r="S203" s="35"/>
      <c r="T203" s="35"/>
      <c r="U203" s="60"/>
      <c r="V203" s="153"/>
      <c r="W203" s="526"/>
      <c r="X203" s="527"/>
      <c r="Y203" s="524"/>
      <c r="Z203" s="524"/>
      <c r="AA203" s="524"/>
      <c r="AB203" s="524"/>
      <c r="AC203" s="524"/>
      <c r="AD203" s="524"/>
      <c r="AE203" s="337" t="s">
        <v>134</v>
      </c>
      <c r="AF203" s="22"/>
      <c r="AG203" s="331">
        <v>0.5</v>
      </c>
      <c r="AH203" s="334">
        <v>0</v>
      </c>
      <c r="AI203" s="334">
        <v>1</v>
      </c>
      <c r="AJ203" s="39"/>
      <c r="AK203" s="6"/>
      <c r="AL203" s="6">
        <f t="shared" si="3"/>
        <v>0</v>
      </c>
      <c r="AM203" s="6"/>
      <c r="AN203" s="6"/>
      <c r="AO203" s="77"/>
      <c r="AP203" s="77"/>
      <c r="AQ203" s="77"/>
      <c r="AR203" s="77"/>
    </row>
    <row r="204" spans="1:44" ht="18" customHeight="1" x14ac:dyDescent="0.25">
      <c r="A204" s="612"/>
      <c r="B204" s="574"/>
      <c r="C204" s="574"/>
      <c r="D204" s="574"/>
      <c r="E204" s="564"/>
      <c r="F204" s="604"/>
      <c r="G204" s="574"/>
      <c r="H204" s="574"/>
      <c r="I204" s="574"/>
      <c r="J204" s="577"/>
      <c r="K204" s="574"/>
      <c r="L204" s="3" t="s">
        <v>668</v>
      </c>
      <c r="M204" s="3" t="s">
        <v>669</v>
      </c>
      <c r="N204" s="3" t="s">
        <v>640</v>
      </c>
      <c r="O204" s="3"/>
      <c r="P204" s="3"/>
      <c r="Q204" s="3"/>
      <c r="R204" s="3"/>
      <c r="S204" s="35"/>
      <c r="T204" s="35"/>
      <c r="U204" s="60"/>
      <c r="V204" s="153"/>
      <c r="W204" s="526"/>
      <c r="X204" s="527"/>
      <c r="Y204" s="524"/>
      <c r="Z204" s="524"/>
      <c r="AA204" s="524"/>
      <c r="AB204" s="524"/>
      <c r="AC204" s="524"/>
      <c r="AD204" s="524"/>
      <c r="AE204" s="169"/>
      <c r="AF204" s="36"/>
      <c r="AG204" s="180"/>
      <c r="AH204" s="170"/>
      <c r="AI204" s="6"/>
      <c r="AJ204" s="39"/>
      <c r="AK204" s="6"/>
      <c r="AL204" s="6" t="str">
        <f t="shared" si="3"/>
        <v/>
      </c>
      <c r="AM204" s="6"/>
      <c r="AN204" s="6"/>
      <c r="AO204" s="77"/>
      <c r="AP204" s="77"/>
      <c r="AQ204" s="77"/>
      <c r="AR204" s="77"/>
    </row>
    <row r="205" spans="1:44" ht="12.75" hidden="1" customHeight="1" x14ac:dyDescent="0.25">
      <c r="A205" s="612"/>
      <c r="B205" s="574"/>
      <c r="C205" s="574"/>
      <c r="D205" s="574"/>
      <c r="E205" s="564"/>
      <c r="F205" s="604"/>
      <c r="G205" s="574"/>
      <c r="H205" s="574"/>
      <c r="I205" s="574"/>
      <c r="J205" s="577"/>
      <c r="K205" s="574"/>
      <c r="L205" s="3" t="s">
        <v>328</v>
      </c>
      <c r="M205" s="3"/>
      <c r="N205" s="3" t="s">
        <v>640</v>
      </c>
      <c r="O205" s="3"/>
      <c r="P205" s="3"/>
      <c r="Q205" s="3"/>
      <c r="R205" s="3"/>
      <c r="S205" s="35"/>
      <c r="T205" s="35"/>
      <c r="U205" s="60"/>
      <c r="V205" s="153"/>
      <c r="W205" s="526"/>
      <c r="X205" s="527"/>
      <c r="Y205" s="524"/>
      <c r="Z205" s="524"/>
      <c r="AA205" s="524"/>
      <c r="AB205" s="524"/>
      <c r="AC205" s="524"/>
      <c r="AD205" s="524"/>
      <c r="AE205" s="169" t="s">
        <v>134</v>
      </c>
      <c r="AF205" s="36"/>
      <c r="AG205" s="180"/>
      <c r="AH205" s="170"/>
      <c r="AI205" s="6">
        <v>1</v>
      </c>
      <c r="AJ205" s="39"/>
      <c r="AK205" s="6"/>
      <c r="AL205" s="6">
        <f t="shared" si="3"/>
        <v>0</v>
      </c>
      <c r="AM205" s="6"/>
      <c r="AN205" s="6"/>
      <c r="AO205" s="77"/>
      <c r="AP205" s="77"/>
      <c r="AQ205" s="77"/>
      <c r="AR205" s="77"/>
    </row>
    <row r="206" spans="1:44" ht="11.25" x14ac:dyDescent="0.25">
      <c r="A206" s="72"/>
      <c r="B206" s="73"/>
      <c r="C206" s="73"/>
      <c r="D206" s="73"/>
      <c r="E206" s="74"/>
      <c r="F206" s="88"/>
      <c r="G206" s="73"/>
      <c r="H206" s="73"/>
      <c r="I206" s="73"/>
      <c r="J206" s="73"/>
      <c r="K206" s="73"/>
      <c r="L206" s="73"/>
      <c r="M206" s="73"/>
      <c r="N206" s="73"/>
      <c r="O206" s="73"/>
      <c r="P206" s="73"/>
      <c r="Q206" s="73"/>
      <c r="R206" s="73"/>
      <c r="S206" s="73"/>
      <c r="T206" s="73"/>
      <c r="U206" s="73"/>
      <c r="V206" s="73"/>
      <c r="W206" s="294"/>
      <c r="X206" s="74"/>
      <c r="Y206" s="74"/>
      <c r="Z206" s="74"/>
      <c r="AA206" s="74"/>
      <c r="AB206" s="74"/>
      <c r="AC206" s="74"/>
      <c r="AD206" s="74"/>
      <c r="AE206" s="74"/>
      <c r="AF206" s="74"/>
      <c r="AG206" s="178"/>
      <c r="AH206" s="74"/>
      <c r="AI206" s="74"/>
      <c r="AJ206" s="74"/>
      <c r="AK206" s="75"/>
      <c r="AL206" s="75"/>
      <c r="AM206" s="75"/>
      <c r="AN206" s="75"/>
      <c r="AO206" s="75"/>
      <c r="AP206" s="75"/>
      <c r="AQ206" s="75"/>
      <c r="AR206" s="75"/>
    </row>
    <row r="207" spans="1:44" ht="36" customHeight="1" x14ac:dyDescent="0.25">
      <c r="A207" s="611">
        <v>1</v>
      </c>
      <c r="B207" s="573"/>
      <c r="C207" s="573"/>
      <c r="D207" s="573"/>
      <c r="E207" s="563"/>
      <c r="F207" s="603" t="s">
        <v>445</v>
      </c>
      <c r="G207" s="573" t="s">
        <v>670</v>
      </c>
      <c r="H207" s="573" t="s">
        <v>671</v>
      </c>
      <c r="I207" s="573" t="s">
        <v>672</v>
      </c>
      <c r="J207" s="573" t="s">
        <v>673</v>
      </c>
      <c r="K207" s="573" t="s">
        <v>674</v>
      </c>
      <c r="L207" s="3" t="s">
        <v>675</v>
      </c>
      <c r="M207" s="3" t="s">
        <v>676</v>
      </c>
      <c r="N207" s="3" t="s">
        <v>677</v>
      </c>
      <c r="O207" s="3" t="s">
        <v>59</v>
      </c>
      <c r="P207" s="3"/>
      <c r="Q207" s="3"/>
      <c r="R207" s="3"/>
      <c r="S207" s="35"/>
      <c r="T207" s="35"/>
      <c r="U207" s="60"/>
      <c r="V207" s="153"/>
      <c r="W207" s="526" t="s">
        <v>678</v>
      </c>
      <c r="X207" s="527" t="s">
        <v>679</v>
      </c>
      <c r="Y207" s="524" t="s">
        <v>192</v>
      </c>
      <c r="Z207" s="524" t="s">
        <v>226</v>
      </c>
      <c r="AA207" s="524" t="s">
        <v>680</v>
      </c>
      <c r="AB207" s="524" t="s">
        <v>681</v>
      </c>
      <c r="AC207" s="563" t="s">
        <v>1289</v>
      </c>
      <c r="AD207" s="630">
        <v>1</v>
      </c>
      <c r="AE207" s="335" t="s">
        <v>127</v>
      </c>
      <c r="AF207" s="22"/>
      <c r="AG207" s="180"/>
      <c r="AH207" s="170"/>
      <c r="AI207" s="6"/>
      <c r="AJ207" s="39"/>
      <c r="AK207" s="6"/>
      <c r="AL207" s="6" t="str">
        <f>IFERROR(IF((+AH207/AI207)&gt;100%,100%,(AH207/AI207)),"")</f>
        <v/>
      </c>
      <c r="AM207" s="6"/>
      <c r="AN207" s="6"/>
      <c r="AO207" s="77"/>
      <c r="AP207" s="77"/>
      <c r="AQ207" s="77"/>
      <c r="AR207" s="77"/>
    </row>
    <row r="208" spans="1:44" ht="39" customHeight="1" x14ac:dyDescent="0.25">
      <c r="A208" s="612"/>
      <c r="B208" s="574"/>
      <c r="C208" s="574"/>
      <c r="D208" s="574"/>
      <c r="E208" s="564"/>
      <c r="F208" s="604"/>
      <c r="G208" s="574"/>
      <c r="H208" s="574"/>
      <c r="I208" s="574"/>
      <c r="J208" s="574"/>
      <c r="K208" s="574"/>
      <c r="L208" s="3" t="s">
        <v>682</v>
      </c>
      <c r="M208" s="3" t="s">
        <v>683</v>
      </c>
      <c r="N208" s="3" t="s">
        <v>677</v>
      </c>
      <c r="O208" s="3" t="s">
        <v>59</v>
      </c>
      <c r="P208" s="3"/>
      <c r="Q208" s="3"/>
      <c r="R208" s="3"/>
      <c r="S208" s="35"/>
      <c r="T208" s="35"/>
      <c r="U208" s="60"/>
      <c r="V208" s="153"/>
      <c r="W208" s="526"/>
      <c r="X208" s="527"/>
      <c r="Y208" s="524"/>
      <c r="Z208" s="524"/>
      <c r="AA208" s="524"/>
      <c r="AB208" s="524"/>
      <c r="AC208" s="564"/>
      <c r="AD208" s="524"/>
      <c r="AE208" s="337" t="s">
        <v>130</v>
      </c>
      <c r="AF208" s="22"/>
      <c r="AG208" s="180"/>
      <c r="AH208" s="170"/>
      <c r="AI208" s="6"/>
      <c r="AJ208" s="39"/>
      <c r="AK208" s="6"/>
      <c r="AL208" s="6" t="str">
        <f>IFERROR(IF((+AH208/AI208)&gt;100%,100%,(AH208/AI208)),"")</f>
        <v/>
      </c>
      <c r="AM208" s="6"/>
      <c r="AN208" s="6"/>
      <c r="AO208" s="77"/>
      <c r="AP208" s="77"/>
      <c r="AQ208" s="77"/>
      <c r="AR208" s="77"/>
    </row>
    <row r="209" spans="1:44" ht="55.5" customHeight="1" x14ac:dyDescent="0.25">
      <c r="A209" s="612"/>
      <c r="B209" s="574"/>
      <c r="C209" s="574"/>
      <c r="D209" s="574"/>
      <c r="E209" s="564"/>
      <c r="F209" s="604"/>
      <c r="G209" s="574"/>
      <c r="H209" s="574"/>
      <c r="I209" s="574"/>
      <c r="J209" s="574"/>
      <c r="K209" s="574"/>
      <c r="L209" s="2" t="s">
        <v>684</v>
      </c>
      <c r="M209" s="3" t="s">
        <v>685</v>
      </c>
      <c r="N209" s="3" t="s">
        <v>677</v>
      </c>
      <c r="O209" s="3" t="s">
        <v>59</v>
      </c>
      <c r="P209" s="3"/>
      <c r="Q209" s="3"/>
      <c r="R209" s="3"/>
      <c r="S209" s="35"/>
      <c r="T209" s="35"/>
      <c r="U209" s="60"/>
      <c r="V209" s="153"/>
      <c r="W209" s="526"/>
      <c r="X209" s="527"/>
      <c r="Y209" s="524"/>
      <c r="Z209" s="524"/>
      <c r="AA209" s="524"/>
      <c r="AB209" s="524"/>
      <c r="AC209" s="564"/>
      <c r="AD209" s="524"/>
      <c r="AE209" s="337" t="s">
        <v>134</v>
      </c>
      <c r="AF209" s="36"/>
      <c r="AG209" s="180"/>
      <c r="AH209" s="170"/>
      <c r="AI209" s="6"/>
      <c r="AJ209" s="39"/>
      <c r="AK209" s="6"/>
      <c r="AL209" s="6" t="str">
        <f>IFERROR(IF((+AH209/AI209)&gt;100%,100%,(AH209/AI209)),"")</f>
        <v/>
      </c>
      <c r="AM209" s="6"/>
      <c r="AN209" s="6"/>
      <c r="AO209" s="77"/>
      <c r="AP209" s="77"/>
      <c r="AQ209" s="77"/>
      <c r="AR209" s="77"/>
    </row>
    <row r="210" spans="1:44" ht="12.75" hidden="1" customHeight="1" x14ac:dyDescent="0.25">
      <c r="A210" s="612"/>
      <c r="B210" s="574"/>
      <c r="C210" s="574"/>
      <c r="D210" s="574"/>
      <c r="E210" s="564"/>
      <c r="F210" s="604"/>
      <c r="G210" s="574"/>
      <c r="H210" s="574"/>
      <c r="I210" s="574"/>
      <c r="J210" s="574"/>
      <c r="K210" s="574"/>
      <c r="L210" s="3"/>
      <c r="M210" s="3"/>
      <c r="N210" s="3"/>
      <c r="O210" s="3"/>
      <c r="P210" s="3"/>
      <c r="Q210" s="3"/>
      <c r="R210" s="3"/>
      <c r="S210" s="35"/>
      <c r="T210" s="35"/>
      <c r="U210" s="60"/>
      <c r="V210" s="153"/>
      <c r="W210" s="526"/>
      <c r="X210" s="527"/>
      <c r="Y210" s="524"/>
      <c r="Z210" s="524"/>
      <c r="AA210" s="524"/>
      <c r="AB210" s="524"/>
      <c r="AC210" s="565"/>
      <c r="AD210" s="524"/>
      <c r="AE210" s="169" t="s">
        <v>134</v>
      </c>
      <c r="AF210" s="36"/>
      <c r="AG210" s="180"/>
      <c r="AH210" s="170"/>
      <c r="AI210" s="6"/>
      <c r="AJ210" s="39"/>
      <c r="AK210" s="6"/>
      <c r="AL210" s="6" t="str">
        <f>IFERROR(IF((+AH210/AI210)&gt;100%,100%,(AH210/AI210)),"")</f>
        <v/>
      </c>
      <c r="AM210" s="6"/>
      <c r="AN210" s="6"/>
      <c r="AO210" s="77"/>
      <c r="AP210" s="77"/>
      <c r="AQ210" s="77"/>
      <c r="AR210" s="77"/>
    </row>
    <row r="211" spans="1:44" ht="17.25" customHeight="1" x14ac:dyDescent="0.25">
      <c r="A211" s="666">
        <v>2</v>
      </c>
      <c r="B211" s="796"/>
      <c r="C211" s="796"/>
      <c r="D211" s="796"/>
      <c r="E211" s="526"/>
      <c r="F211" s="797" t="s">
        <v>445</v>
      </c>
      <c r="G211" s="796" t="s">
        <v>670</v>
      </c>
      <c r="H211" s="662" t="s">
        <v>671</v>
      </c>
      <c r="I211" s="573" t="s">
        <v>672</v>
      </c>
      <c r="J211" s="573" t="s">
        <v>686</v>
      </c>
      <c r="K211" s="573" t="s">
        <v>687</v>
      </c>
      <c r="L211" s="3" t="s">
        <v>688</v>
      </c>
      <c r="M211" s="3" t="s">
        <v>689</v>
      </c>
      <c r="N211" s="3" t="s">
        <v>677</v>
      </c>
      <c r="O211" s="3" t="s">
        <v>59</v>
      </c>
      <c r="P211" s="3"/>
      <c r="Q211" s="3"/>
      <c r="R211" s="3"/>
      <c r="S211" s="35"/>
      <c r="T211" s="35"/>
      <c r="U211" s="60"/>
      <c r="V211" s="153"/>
      <c r="W211" s="526" t="s">
        <v>690</v>
      </c>
      <c r="X211" s="527" t="s">
        <v>691</v>
      </c>
      <c r="Y211" s="524" t="s">
        <v>192</v>
      </c>
      <c r="Z211" s="524" t="s">
        <v>193</v>
      </c>
      <c r="AA211" s="524" t="s">
        <v>692</v>
      </c>
      <c r="AB211" s="524" t="s">
        <v>693</v>
      </c>
      <c r="AC211" s="563" t="s">
        <v>694</v>
      </c>
      <c r="AD211" s="630">
        <v>1</v>
      </c>
      <c r="AE211" s="169" t="s">
        <v>695</v>
      </c>
      <c r="AF211" s="22"/>
      <c r="AG211" s="176">
        <v>0.82</v>
      </c>
      <c r="AH211" s="170"/>
      <c r="AI211" s="6">
        <v>1</v>
      </c>
      <c r="AJ211" s="39">
        <v>0.8</v>
      </c>
      <c r="AK211" s="6"/>
      <c r="AL211" s="6">
        <f t="shared" ref="AL211:AL230" si="4">IFERROR(IF((+AH211/AI211)&gt;100%,100%,(AH211/AI211)),"")</f>
        <v>0</v>
      </c>
      <c r="AM211" s="6"/>
      <c r="AN211" s="6"/>
      <c r="AO211" s="77"/>
      <c r="AP211" s="77"/>
      <c r="AQ211" s="77"/>
      <c r="AR211" s="77"/>
    </row>
    <row r="212" spans="1:44" ht="33" customHeight="1" x14ac:dyDescent="0.25">
      <c r="A212" s="667"/>
      <c r="B212" s="796"/>
      <c r="C212" s="796"/>
      <c r="D212" s="796"/>
      <c r="E212" s="526"/>
      <c r="F212" s="797"/>
      <c r="G212" s="796"/>
      <c r="H212" s="798"/>
      <c r="I212" s="574"/>
      <c r="J212" s="574"/>
      <c r="K212" s="574"/>
      <c r="L212" s="3" t="s">
        <v>696</v>
      </c>
      <c r="M212" s="3" t="s">
        <v>697</v>
      </c>
      <c r="N212" s="3" t="s">
        <v>677</v>
      </c>
      <c r="O212" s="3" t="s">
        <v>59</v>
      </c>
      <c r="P212" s="3"/>
      <c r="Q212" s="3"/>
      <c r="R212" s="3"/>
      <c r="S212" s="35"/>
      <c r="T212" s="35"/>
      <c r="U212" s="60"/>
      <c r="V212" s="153"/>
      <c r="W212" s="526"/>
      <c r="X212" s="527"/>
      <c r="Y212" s="524"/>
      <c r="Z212" s="524"/>
      <c r="AA212" s="524"/>
      <c r="AB212" s="524"/>
      <c r="AC212" s="564"/>
      <c r="AD212" s="524"/>
      <c r="AE212" s="169" t="s">
        <v>698</v>
      </c>
      <c r="AF212" s="22"/>
      <c r="AG212" s="176">
        <v>0.82</v>
      </c>
      <c r="AH212" s="170"/>
      <c r="AI212" s="6">
        <v>1</v>
      </c>
      <c r="AJ212" s="39">
        <v>0.8</v>
      </c>
      <c r="AK212" s="6"/>
      <c r="AL212" s="6">
        <f t="shared" si="4"/>
        <v>0</v>
      </c>
      <c r="AM212" s="6"/>
      <c r="AN212" s="6"/>
      <c r="AO212" s="77"/>
      <c r="AP212" s="77"/>
      <c r="AQ212" s="77"/>
      <c r="AR212" s="77"/>
    </row>
    <row r="213" spans="1:44" ht="41.25" customHeight="1" x14ac:dyDescent="0.25">
      <c r="A213" s="667"/>
      <c r="B213" s="796"/>
      <c r="C213" s="796"/>
      <c r="D213" s="796"/>
      <c r="E213" s="526"/>
      <c r="F213" s="797"/>
      <c r="G213" s="796"/>
      <c r="H213" s="798"/>
      <c r="I213" s="574"/>
      <c r="J213" s="574"/>
      <c r="K213" s="574"/>
      <c r="L213" s="3" t="s">
        <v>699</v>
      </c>
      <c r="M213" s="3" t="s">
        <v>700</v>
      </c>
      <c r="N213" s="3" t="s">
        <v>677</v>
      </c>
      <c r="O213" s="3" t="s">
        <v>59</v>
      </c>
      <c r="P213" s="3"/>
      <c r="Q213" s="3"/>
      <c r="R213" s="3"/>
      <c r="S213" s="35"/>
      <c r="T213" s="35"/>
      <c r="U213" s="60"/>
      <c r="V213" s="153"/>
      <c r="W213" s="526"/>
      <c r="X213" s="527"/>
      <c r="Y213" s="524"/>
      <c r="Z213" s="524"/>
      <c r="AA213" s="524"/>
      <c r="AB213" s="524"/>
      <c r="AC213" s="564"/>
      <c r="AD213" s="524"/>
      <c r="AE213" s="169" t="s">
        <v>701</v>
      </c>
      <c r="AF213" s="36"/>
      <c r="AG213" s="176">
        <v>0.82</v>
      </c>
      <c r="AH213" s="170"/>
      <c r="AI213" s="6">
        <v>1</v>
      </c>
      <c r="AJ213" s="39">
        <v>0.8</v>
      </c>
      <c r="AK213" s="6"/>
      <c r="AL213" s="6">
        <f t="shared" si="4"/>
        <v>0</v>
      </c>
      <c r="AM213" s="6"/>
      <c r="AN213" s="6"/>
      <c r="AO213" s="77"/>
      <c r="AP213" s="77"/>
      <c r="AQ213" s="77"/>
      <c r="AR213" s="77"/>
    </row>
    <row r="214" spans="1:44" ht="25.5" x14ac:dyDescent="0.25">
      <c r="A214" s="667"/>
      <c r="B214" s="796"/>
      <c r="C214" s="796"/>
      <c r="D214" s="796"/>
      <c r="E214" s="526"/>
      <c r="F214" s="797"/>
      <c r="G214" s="796"/>
      <c r="H214" s="798"/>
      <c r="I214" s="574"/>
      <c r="J214" s="574"/>
      <c r="K214" s="574"/>
      <c r="L214" s="3" t="s">
        <v>702</v>
      </c>
      <c r="M214" s="3" t="s">
        <v>703</v>
      </c>
      <c r="N214" s="3" t="s">
        <v>677</v>
      </c>
      <c r="O214" s="3" t="s">
        <v>59</v>
      </c>
      <c r="P214" s="3"/>
      <c r="Q214" s="3"/>
      <c r="R214" s="3"/>
      <c r="S214" s="35"/>
      <c r="T214" s="35"/>
      <c r="U214" s="60"/>
      <c r="V214" s="153"/>
      <c r="W214" s="526"/>
      <c r="X214" s="527"/>
      <c r="Y214" s="524"/>
      <c r="Z214" s="524"/>
      <c r="AA214" s="524"/>
      <c r="AB214" s="524"/>
      <c r="AC214" s="564"/>
      <c r="AD214" s="524"/>
      <c r="AE214" s="169"/>
      <c r="AF214" s="36"/>
      <c r="AG214" s="176">
        <v>0.82</v>
      </c>
      <c r="AH214" s="170"/>
      <c r="AI214" s="6">
        <v>1</v>
      </c>
      <c r="AJ214" s="39">
        <v>0.8</v>
      </c>
      <c r="AK214" s="6"/>
      <c r="AL214" s="6">
        <f t="shared" si="4"/>
        <v>0</v>
      </c>
      <c r="AM214" s="6"/>
      <c r="AN214" s="6"/>
      <c r="AO214" s="77"/>
      <c r="AP214" s="77"/>
      <c r="AQ214" s="77"/>
      <c r="AR214" s="77"/>
    </row>
    <row r="215" spans="1:44" ht="56.25" customHeight="1" x14ac:dyDescent="0.25">
      <c r="A215" s="795"/>
      <c r="B215" s="796"/>
      <c r="C215" s="796"/>
      <c r="D215" s="796"/>
      <c r="E215" s="526"/>
      <c r="F215" s="797"/>
      <c r="G215" s="796"/>
      <c r="H215" s="799"/>
      <c r="I215" s="575"/>
      <c r="J215" s="575"/>
      <c r="K215" s="575"/>
      <c r="L215" s="19" t="s">
        <v>704</v>
      </c>
      <c r="M215" s="19" t="s">
        <v>705</v>
      </c>
      <c r="N215" s="3" t="s">
        <v>677</v>
      </c>
      <c r="O215" s="3" t="s">
        <v>59</v>
      </c>
      <c r="P215" s="2"/>
      <c r="Q215" s="2"/>
      <c r="R215" s="19"/>
      <c r="S215" s="49"/>
      <c r="T215" s="49"/>
      <c r="U215" s="104"/>
      <c r="V215" s="153"/>
      <c r="W215" s="526"/>
      <c r="X215" s="566"/>
      <c r="Y215" s="525"/>
      <c r="Z215" s="525"/>
      <c r="AA215" s="525"/>
      <c r="AB215" s="525"/>
      <c r="AC215" s="567"/>
      <c r="AD215" s="525"/>
      <c r="AE215" s="298" t="s">
        <v>204</v>
      </c>
      <c r="AF215" s="14"/>
      <c r="AG215" s="179"/>
      <c r="AH215" s="14"/>
      <c r="AI215" s="14"/>
      <c r="AJ215" s="40"/>
      <c r="AK215" s="6"/>
      <c r="AL215" s="6" t="str">
        <f t="shared" si="4"/>
        <v/>
      </c>
      <c r="AM215" s="6"/>
      <c r="AN215" s="6"/>
      <c r="AO215" s="77"/>
      <c r="AP215" s="77"/>
      <c r="AQ215" s="77"/>
      <c r="AR215" s="77"/>
    </row>
    <row r="216" spans="1:44" ht="12.75" customHeight="1" x14ac:dyDescent="0.25">
      <c r="A216" s="611">
        <v>3</v>
      </c>
      <c r="B216" s="574"/>
      <c r="C216" s="574"/>
      <c r="D216" s="574"/>
      <c r="E216" s="564"/>
      <c r="F216" s="604" t="s">
        <v>445</v>
      </c>
      <c r="G216" s="574" t="s">
        <v>670</v>
      </c>
      <c r="H216" s="573" t="s">
        <v>671</v>
      </c>
      <c r="I216" s="573" t="s">
        <v>672</v>
      </c>
      <c r="J216" s="573" t="s">
        <v>706</v>
      </c>
      <c r="K216" s="573" t="s">
        <v>707</v>
      </c>
      <c r="L216" s="794" t="s">
        <v>708</v>
      </c>
      <c r="M216" s="794" t="s">
        <v>709</v>
      </c>
      <c r="N216" s="794" t="s">
        <v>677</v>
      </c>
      <c r="O216" s="794" t="s">
        <v>59</v>
      </c>
      <c r="P216" s="794"/>
      <c r="Q216" s="794"/>
      <c r="R216" s="794"/>
      <c r="S216" s="794"/>
      <c r="T216" s="794"/>
      <c r="U216" s="794"/>
      <c r="V216" s="153"/>
      <c r="W216" s="526" t="s">
        <v>710</v>
      </c>
      <c r="X216" s="527" t="s">
        <v>711</v>
      </c>
      <c r="Y216" s="524" t="s">
        <v>302</v>
      </c>
      <c r="Z216" s="524" t="s">
        <v>712</v>
      </c>
      <c r="AA216" s="524" t="s">
        <v>680</v>
      </c>
      <c r="AB216" s="524" t="s">
        <v>713</v>
      </c>
      <c r="AC216" s="524" t="s">
        <v>1290</v>
      </c>
      <c r="AD216" s="630">
        <v>1</v>
      </c>
      <c r="AE216" s="169" t="s">
        <v>580</v>
      </c>
      <c r="AF216" s="22"/>
      <c r="AG216" s="180"/>
      <c r="AH216" s="170"/>
      <c r="AI216" s="6"/>
      <c r="AJ216" s="37">
        <v>9.6999999999999993</v>
      </c>
      <c r="AK216" s="6"/>
      <c r="AL216" s="6" t="str">
        <f t="shared" si="4"/>
        <v/>
      </c>
      <c r="AM216" s="6"/>
      <c r="AN216" s="6"/>
      <c r="AO216" s="77"/>
      <c r="AP216" s="77"/>
      <c r="AQ216" s="77"/>
      <c r="AR216" s="77"/>
    </row>
    <row r="217" spans="1:44" ht="12.75" hidden="1" customHeight="1" x14ac:dyDescent="0.25">
      <c r="A217" s="612"/>
      <c r="B217" s="574"/>
      <c r="C217" s="574"/>
      <c r="D217" s="574"/>
      <c r="E217" s="564"/>
      <c r="F217" s="604"/>
      <c r="G217" s="574"/>
      <c r="H217" s="574"/>
      <c r="I217" s="574"/>
      <c r="J217" s="574"/>
      <c r="K217" s="574"/>
      <c r="L217" s="637"/>
      <c r="M217" s="637"/>
      <c r="N217" s="637"/>
      <c r="O217" s="637"/>
      <c r="P217" s="637"/>
      <c r="Q217" s="637"/>
      <c r="R217" s="637"/>
      <c r="S217" s="637"/>
      <c r="T217" s="637"/>
      <c r="U217" s="637"/>
      <c r="V217" s="153"/>
      <c r="W217" s="526"/>
      <c r="X217" s="527"/>
      <c r="Y217" s="524"/>
      <c r="Z217" s="524"/>
      <c r="AA217" s="524"/>
      <c r="AB217" s="524"/>
      <c r="AC217" s="524"/>
      <c r="AD217" s="524"/>
      <c r="AE217" s="169" t="s">
        <v>585</v>
      </c>
      <c r="AF217" s="22"/>
      <c r="AG217" s="180"/>
      <c r="AH217" s="170"/>
      <c r="AI217" s="6"/>
      <c r="AJ217" s="37">
        <v>9.6999999999999993</v>
      </c>
      <c r="AK217" s="6"/>
      <c r="AL217" s="6" t="str">
        <f t="shared" si="4"/>
        <v/>
      </c>
      <c r="AM217" s="6"/>
      <c r="AN217" s="6"/>
      <c r="AO217" s="77"/>
      <c r="AP217" s="77"/>
      <c r="AQ217" s="77"/>
      <c r="AR217" s="77"/>
    </row>
    <row r="218" spans="1:44" ht="12.75" hidden="1" customHeight="1" x14ac:dyDescent="0.25">
      <c r="A218" s="612"/>
      <c r="B218" s="574"/>
      <c r="C218" s="574"/>
      <c r="D218" s="574"/>
      <c r="E218" s="564"/>
      <c r="F218" s="604"/>
      <c r="G218" s="574"/>
      <c r="H218" s="574"/>
      <c r="I218" s="574"/>
      <c r="J218" s="574"/>
      <c r="K218" s="574"/>
      <c r="L218" s="637"/>
      <c r="M218" s="637"/>
      <c r="N218" s="637"/>
      <c r="O218" s="637"/>
      <c r="P218" s="637"/>
      <c r="Q218" s="637"/>
      <c r="R218" s="637"/>
      <c r="S218" s="637"/>
      <c r="T218" s="637"/>
      <c r="U218" s="637"/>
      <c r="V218" s="153"/>
      <c r="W218" s="526"/>
      <c r="X218" s="527"/>
      <c r="Y218" s="524"/>
      <c r="Z218" s="524"/>
      <c r="AA218" s="524"/>
      <c r="AB218" s="524"/>
      <c r="AC218" s="524"/>
      <c r="AD218" s="524"/>
      <c r="AE218" s="169" t="s">
        <v>588</v>
      </c>
      <c r="AF218" s="36"/>
      <c r="AG218" s="180"/>
      <c r="AH218" s="170"/>
      <c r="AI218" s="6"/>
      <c r="AJ218" s="37">
        <v>9.6999999999999993</v>
      </c>
      <c r="AK218" s="6"/>
      <c r="AL218" s="6" t="str">
        <f t="shared" si="4"/>
        <v/>
      </c>
      <c r="AM218" s="6"/>
      <c r="AN218" s="6"/>
      <c r="AO218" s="77"/>
      <c r="AP218" s="77"/>
      <c r="AQ218" s="77"/>
      <c r="AR218" s="77"/>
    </row>
    <row r="219" spans="1:44" ht="14.25" customHeight="1" thickBot="1" x14ac:dyDescent="0.3">
      <c r="A219" s="612"/>
      <c r="B219" s="574"/>
      <c r="C219" s="574"/>
      <c r="D219" s="574"/>
      <c r="E219" s="564"/>
      <c r="F219" s="604"/>
      <c r="G219" s="574"/>
      <c r="H219" s="574"/>
      <c r="I219" s="574"/>
      <c r="J219" s="574"/>
      <c r="K219" s="574"/>
      <c r="L219" s="710"/>
      <c r="M219" s="710"/>
      <c r="N219" s="710"/>
      <c r="O219" s="710"/>
      <c r="P219" s="710"/>
      <c r="Q219" s="710"/>
      <c r="R219" s="710"/>
      <c r="S219" s="710"/>
      <c r="T219" s="710"/>
      <c r="U219" s="710"/>
      <c r="V219" s="153"/>
      <c r="W219" s="526"/>
      <c r="X219" s="527"/>
      <c r="Y219" s="524"/>
      <c r="Z219" s="524"/>
      <c r="AA219" s="524"/>
      <c r="AB219" s="524"/>
      <c r="AC219" s="524"/>
      <c r="AD219" s="524"/>
      <c r="AE219" s="169" t="s">
        <v>590</v>
      </c>
      <c r="AF219" s="36"/>
      <c r="AG219" s="180"/>
      <c r="AH219" s="170"/>
      <c r="AI219" s="6"/>
      <c r="AJ219" s="37">
        <v>9.6999999999999993</v>
      </c>
      <c r="AK219" s="6"/>
      <c r="AL219" s="6"/>
      <c r="AM219" s="6"/>
      <c r="AN219" s="6"/>
      <c r="AO219" s="77"/>
      <c r="AP219" s="77"/>
      <c r="AQ219" s="77"/>
      <c r="AR219" s="77"/>
    </row>
    <row r="220" spans="1:44" ht="36" customHeight="1" thickBot="1" x14ac:dyDescent="0.3">
      <c r="A220" s="612"/>
      <c r="B220" s="574"/>
      <c r="C220" s="574"/>
      <c r="D220" s="574"/>
      <c r="E220" s="564"/>
      <c r="F220" s="604"/>
      <c r="G220" s="574"/>
      <c r="H220" s="574"/>
      <c r="I220" s="574"/>
      <c r="J220" s="574"/>
      <c r="K220" s="574"/>
      <c r="L220" s="794" t="s">
        <v>714</v>
      </c>
      <c r="M220" s="794" t="s">
        <v>715</v>
      </c>
      <c r="N220" s="794" t="s">
        <v>677</v>
      </c>
      <c r="O220" s="794" t="s">
        <v>59</v>
      </c>
      <c r="P220" s="794"/>
      <c r="Q220" s="794"/>
      <c r="R220" s="794"/>
      <c r="S220" s="794"/>
      <c r="T220" s="794"/>
      <c r="U220" s="794"/>
      <c r="V220" s="153"/>
      <c r="W220" s="526"/>
      <c r="X220" s="527"/>
      <c r="Y220" s="524"/>
      <c r="Z220" s="524"/>
      <c r="AA220" s="524"/>
      <c r="AB220" s="524"/>
      <c r="AC220" s="524"/>
      <c r="AD220" s="524"/>
      <c r="AE220" s="169" t="s">
        <v>592</v>
      </c>
      <c r="AF220" s="36"/>
      <c r="AG220" s="180"/>
      <c r="AH220" s="170"/>
      <c r="AI220" s="6"/>
      <c r="AJ220" s="37">
        <v>9.6999999999999993</v>
      </c>
      <c r="AK220" s="6"/>
      <c r="AL220" s="6"/>
      <c r="AM220" s="6"/>
      <c r="AN220" s="6"/>
      <c r="AO220" s="77"/>
      <c r="AP220" s="77"/>
      <c r="AQ220" s="77"/>
      <c r="AR220" s="77"/>
    </row>
    <row r="221" spans="1:44" ht="12.75" hidden="1" customHeight="1" x14ac:dyDescent="0.25">
      <c r="A221" s="612"/>
      <c r="B221" s="574"/>
      <c r="C221" s="574"/>
      <c r="D221" s="574"/>
      <c r="E221" s="564"/>
      <c r="F221" s="604"/>
      <c r="G221" s="574"/>
      <c r="H221" s="574"/>
      <c r="I221" s="574"/>
      <c r="J221" s="574"/>
      <c r="K221" s="574"/>
      <c r="L221" s="637"/>
      <c r="M221" s="637"/>
      <c r="N221" s="637"/>
      <c r="O221" s="637"/>
      <c r="P221" s="637"/>
      <c r="Q221" s="637"/>
      <c r="R221" s="637"/>
      <c r="S221" s="637"/>
      <c r="T221" s="637"/>
      <c r="U221" s="637"/>
      <c r="V221" s="153"/>
      <c r="W221" s="526"/>
      <c r="X221" s="527"/>
      <c r="Y221" s="524"/>
      <c r="Z221" s="524"/>
      <c r="AA221" s="524"/>
      <c r="AB221" s="524"/>
      <c r="AC221" s="524"/>
      <c r="AD221" s="524"/>
      <c r="AE221" s="169" t="s">
        <v>594</v>
      </c>
      <c r="AF221" s="36"/>
      <c r="AG221" s="180"/>
      <c r="AH221" s="170"/>
      <c r="AI221" s="6"/>
      <c r="AJ221" s="37">
        <v>9.6999999999999993</v>
      </c>
      <c r="AK221" s="6"/>
      <c r="AL221" s="6"/>
      <c r="AM221" s="6"/>
      <c r="AN221" s="6"/>
      <c r="AO221" s="77"/>
      <c r="AP221" s="77"/>
      <c r="AQ221" s="77"/>
      <c r="AR221" s="77"/>
    </row>
    <row r="222" spans="1:44" ht="12.75" hidden="1" customHeight="1" x14ac:dyDescent="0.25">
      <c r="A222" s="612"/>
      <c r="B222" s="574"/>
      <c r="C222" s="574"/>
      <c r="D222" s="574"/>
      <c r="E222" s="564"/>
      <c r="F222" s="604"/>
      <c r="G222" s="574"/>
      <c r="H222" s="574"/>
      <c r="I222" s="574"/>
      <c r="J222" s="574"/>
      <c r="K222" s="574"/>
      <c r="L222" s="637"/>
      <c r="M222" s="637"/>
      <c r="N222" s="637"/>
      <c r="O222" s="637"/>
      <c r="P222" s="637"/>
      <c r="Q222" s="637"/>
      <c r="R222" s="637"/>
      <c r="S222" s="637"/>
      <c r="T222" s="637"/>
      <c r="U222" s="637"/>
      <c r="V222" s="153"/>
      <c r="W222" s="526"/>
      <c r="X222" s="527"/>
      <c r="Y222" s="524"/>
      <c r="Z222" s="524"/>
      <c r="AA222" s="524"/>
      <c r="AB222" s="524"/>
      <c r="AC222" s="524"/>
      <c r="AD222" s="524"/>
      <c r="AE222" s="169" t="s">
        <v>596</v>
      </c>
      <c r="AF222" s="36"/>
      <c r="AG222" s="180"/>
      <c r="AH222" s="170"/>
      <c r="AI222" s="6"/>
      <c r="AJ222" s="37">
        <v>9.6999999999999993</v>
      </c>
      <c r="AK222" s="6"/>
      <c r="AL222" s="6"/>
      <c r="AM222" s="6"/>
      <c r="AN222" s="6"/>
      <c r="AO222" s="77"/>
      <c r="AP222" s="77"/>
      <c r="AQ222" s="77"/>
      <c r="AR222" s="77"/>
    </row>
    <row r="223" spans="1:44" ht="12.75" hidden="1" customHeight="1" x14ac:dyDescent="0.25">
      <c r="A223" s="612"/>
      <c r="B223" s="574"/>
      <c r="C223" s="574"/>
      <c r="D223" s="574"/>
      <c r="E223" s="564"/>
      <c r="F223" s="604"/>
      <c r="G223" s="574"/>
      <c r="H223" s="574"/>
      <c r="I223" s="574"/>
      <c r="J223" s="574"/>
      <c r="K223" s="574"/>
      <c r="L223" s="710"/>
      <c r="M223" s="710"/>
      <c r="N223" s="710"/>
      <c r="O223" s="710"/>
      <c r="P223" s="710"/>
      <c r="Q223" s="710"/>
      <c r="R223" s="710"/>
      <c r="S223" s="710"/>
      <c r="T223" s="710"/>
      <c r="U223" s="710"/>
      <c r="V223" s="153"/>
      <c r="W223" s="526"/>
      <c r="X223" s="527"/>
      <c r="Y223" s="524"/>
      <c r="Z223" s="524"/>
      <c r="AA223" s="524"/>
      <c r="AB223" s="524"/>
      <c r="AC223" s="524"/>
      <c r="AD223" s="524"/>
      <c r="AE223" s="169" t="s">
        <v>598</v>
      </c>
      <c r="AF223" s="36"/>
      <c r="AG223" s="180"/>
      <c r="AH223" s="170"/>
      <c r="AI223" s="6"/>
      <c r="AJ223" s="37">
        <v>9.6999999999999993</v>
      </c>
      <c r="AK223" s="6"/>
      <c r="AL223" s="6"/>
      <c r="AM223" s="6"/>
      <c r="AN223" s="6"/>
      <c r="AO223" s="77"/>
      <c r="AP223" s="77"/>
      <c r="AQ223" s="77"/>
      <c r="AR223" s="77"/>
    </row>
    <row r="224" spans="1:44" ht="42.75" customHeight="1" x14ac:dyDescent="0.25">
      <c r="A224" s="612"/>
      <c r="B224" s="574"/>
      <c r="C224" s="574"/>
      <c r="D224" s="574"/>
      <c r="E224" s="564"/>
      <c r="F224" s="604"/>
      <c r="G224" s="574"/>
      <c r="H224" s="574"/>
      <c r="I224" s="574"/>
      <c r="J224" s="574"/>
      <c r="K224" s="574"/>
      <c r="L224" s="794" t="s">
        <v>716</v>
      </c>
      <c r="M224" s="794" t="s">
        <v>717</v>
      </c>
      <c r="N224" s="794" t="s">
        <v>677</v>
      </c>
      <c r="O224" s="794" t="s">
        <v>59</v>
      </c>
      <c r="P224" s="794"/>
      <c r="Q224" s="794"/>
      <c r="R224" s="794"/>
      <c r="S224" s="794"/>
      <c r="T224" s="794"/>
      <c r="U224" s="794"/>
      <c r="V224" s="153"/>
      <c r="W224" s="526"/>
      <c r="X224" s="527"/>
      <c r="Y224" s="524"/>
      <c r="Z224" s="524"/>
      <c r="AA224" s="524"/>
      <c r="AB224" s="524"/>
      <c r="AC224" s="524"/>
      <c r="AD224" s="524"/>
      <c r="AE224" s="169" t="s">
        <v>600</v>
      </c>
      <c r="AF224" s="36"/>
      <c r="AG224" s="180"/>
      <c r="AH224" s="170"/>
      <c r="AI224" s="6"/>
      <c r="AJ224" s="37">
        <v>9.6999999999999993</v>
      </c>
      <c r="AK224" s="6"/>
      <c r="AL224" s="6"/>
      <c r="AM224" s="6"/>
      <c r="AN224" s="6"/>
      <c r="AO224" s="77"/>
      <c r="AP224" s="77"/>
      <c r="AQ224" s="77"/>
      <c r="AR224" s="77"/>
    </row>
    <row r="225" spans="1:44" ht="14.25" customHeight="1" x14ac:dyDescent="0.25">
      <c r="A225" s="612"/>
      <c r="B225" s="574"/>
      <c r="C225" s="574"/>
      <c r="D225" s="574"/>
      <c r="E225" s="564"/>
      <c r="F225" s="604"/>
      <c r="G225" s="574"/>
      <c r="H225" s="574"/>
      <c r="I225" s="574"/>
      <c r="J225" s="574"/>
      <c r="K225" s="574"/>
      <c r="L225" s="637"/>
      <c r="M225" s="637"/>
      <c r="N225" s="637"/>
      <c r="O225" s="637"/>
      <c r="P225" s="637"/>
      <c r="Q225" s="637"/>
      <c r="R225" s="637"/>
      <c r="S225" s="637"/>
      <c r="T225" s="637"/>
      <c r="U225" s="637"/>
      <c r="V225" s="153"/>
      <c r="W225" s="526"/>
      <c r="X225" s="527"/>
      <c r="Y225" s="524"/>
      <c r="Z225" s="524"/>
      <c r="AA225" s="524"/>
      <c r="AB225" s="524"/>
      <c r="AC225" s="524"/>
      <c r="AD225" s="524"/>
      <c r="AE225" s="169" t="s">
        <v>602</v>
      </c>
      <c r="AF225" s="36"/>
      <c r="AG225" s="180"/>
      <c r="AH225" s="170"/>
      <c r="AI225" s="6"/>
      <c r="AJ225" s="37">
        <v>9.6999999999999993</v>
      </c>
      <c r="AK225" s="6"/>
      <c r="AL225" s="6"/>
      <c r="AM225" s="6"/>
      <c r="AN225" s="6"/>
      <c r="AO225" s="77"/>
      <c r="AP225" s="77"/>
      <c r="AQ225" s="77"/>
      <c r="AR225" s="77"/>
    </row>
    <row r="226" spans="1:44" ht="36.75" hidden="1" customHeight="1" x14ac:dyDescent="0.25">
      <c r="A226" s="612"/>
      <c r="B226" s="574"/>
      <c r="C226" s="574"/>
      <c r="D226" s="574"/>
      <c r="E226" s="564"/>
      <c r="F226" s="604"/>
      <c r="G226" s="574"/>
      <c r="H226" s="574"/>
      <c r="I226" s="574"/>
      <c r="J226" s="574"/>
      <c r="K226" s="574"/>
      <c r="L226" s="637"/>
      <c r="M226" s="637"/>
      <c r="N226" s="637"/>
      <c r="O226" s="637"/>
      <c r="P226" s="637"/>
      <c r="Q226" s="637"/>
      <c r="R226" s="637"/>
      <c r="S226" s="637"/>
      <c r="T226" s="637"/>
      <c r="U226" s="637"/>
      <c r="V226" s="153"/>
      <c r="W226" s="526"/>
      <c r="X226" s="527"/>
      <c r="Y226" s="524"/>
      <c r="Z226" s="524"/>
      <c r="AA226" s="524"/>
      <c r="AB226" s="524"/>
      <c r="AC226" s="524"/>
      <c r="AD226" s="524"/>
      <c r="AE226" s="169" t="s">
        <v>604</v>
      </c>
      <c r="AF226" s="36"/>
      <c r="AG226" s="180"/>
      <c r="AH226" s="170"/>
      <c r="AI226" s="6"/>
      <c r="AJ226" s="37">
        <v>9.6999999999999993</v>
      </c>
      <c r="AK226" s="6"/>
      <c r="AL226" s="6"/>
      <c r="AM226" s="6"/>
      <c r="AN226" s="6"/>
      <c r="AO226" s="77"/>
      <c r="AP226" s="77"/>
      <c r="AQ226" s="77"/>
      <c r="AR226" s="77"/>
    </row>
    <row r="227" spans="1:44" ht="30.75" hidden="1" customHeight="1" x14ac:dyDescent="0.25">
      <c r="A227" s="612"/>
      <c r="B227" s="574"/>
      <c r="C227" s="574"/>
      <c r="D227" s="574"/>
      <c r="E227" s="564"/>
      <c r="F227" s="604"/>
      <c r="G227" s="574"/>
      <c r="H227" s="574"/>
      <c r="I227" s="574"/>
      <c r="J227" s="574"/>
      <c r="K227" s="574"/>
      <c r="L227" s="710"/>
      <c r="M227" s="710"/>
      <c r="N227" s="710"/>
      <c r="O227" s="710"/>
      <c r="P227" s="710"/>
      <c r="Q227" s="710"/>
      <c r="R227" s="710"/>
      <c r="S227" s="710"/>
      <c r="T227" s="710"/>
      <c r="U227" s="710"/>
      <c r="V227" s="153"/>
      <c r="W227" s="526"/>
      <c r="X227" s="527"/>
      <c r="Y227" s="524"/>
      <c r="Z227" s="524"/>
      <c r="AA227" s="524"/>
      <c r="AB227" s="524"/>
      <c r="AC227" s="524"/>
      <c r="AD227" s="524"/>
      <c r="AE227" s="169" t="s">
        <v>606</v>
      </c>
      <c r="AF227" s="36"/>
      <c r="AG227" s="180"/>
      <c r="AH227" s="170"/>
      <c r="AI227" s="6"/>
      <c r="AJ227" s="37">
        <v>9.6999999999999993</v>
      </c>
      <c r="AK227" s="6"/>
      <c r="AL227" s="6" t="str">
        <f t="shared" si="4"/>
        <v/>
      </c>
      <c r="AM227" s="6"/>
      <c r="AN227" s="6"/>
      <c r="AO227" s="77"/>
      <c r="AP227" s="77"/>
      <c r="AQ227" s="77"/>
      <c r="AR227" s="77"/>
    </row>
    <row r="228" spans="1:44" ht="39.75" customHeight="1" x14ac:dyDescent="0.25">
      <c r="A228" s="611">
        <v>4</v>
      </c>
      <c r="B228" s="573"/>
      <c r="C228" s="573"/>
      <c r="D228" s="573"/>
      <c r="E228" s="563"/>
      <c r="F228" s="603" t="s">
        <v>445</v>
      </c>
      <c r="G228" s="573" t="s">
        <v>670</v>
      </c>
      <c r="H228" s="573" t="s">
        <v>671</v>
      </c>
      <c r="I228" s="573" t="s">
        <v>672</v>
      </c>
      <c r="J228" s="573" t="s">
        <v>718</v>
      </c>
      <c r="K228" s="573" t="s">
        <v>719</v>
      </c>
      <c r="L228" s="3" t="s">
        <v>720</v>
      </c>
      <c r="M228" s="3" t="s">
        <v>721</v>
      </c>
      <c r="N228" s="3" t="s">
        <v>677</v>
      </c>
      <c r="O228" s="3" t="s">
        <v>59</v>
      </c>
      <c r="P228" s="3"/>
      <c r="Q228" s="3"/>
      <c r="R228" s="3"/>
      <c r="S228" s="35"/>
      <c r="T228" s="35"/>
      <c r="U228" s="60"/>
      <c r="V228" s="153"/>
      <c r="W228" s="526" t="s">
        <v>722</v>
      </c>
      <c r="X228" s="527" t="s">
        <v>723</v>
      </c>
      <c r="Y228" s="524" t="s">
        <v>192</v>
      </c>
      <c r="Z228" s="524" t="s">
        <v>193</v>
      </c>
      <c r="AA228" s="524" t="s">
        <v>692</v>
      </c>
      <c r="AB228" s="524" t="s">
        <v>724</v>
      </c>
      <c r="AC228" s="524" t="s">
        <v>1291</v>
      </c>
      <c r="AD228" s="630">
        <v>1</v>
      </c>
      <c r="AE228" s="169" t="s">
        <v>372</v>
      </c>
      <c r="AF228" s="22"/>
      <c r="AG228" s="176">
        <v>0.85</v>
      </c>
      <c r="AH228" s="170"/>
      <c r="AI228" s="6">
        <v>1</v>
      </c>
      <c r="AJ228" s="39">
        <v>0.82</v>
      </c>
      <c r="AK228" s="6"/>
      <c r="AL228" s="6">
        <f t="shared" si="4"/>
        <v>0</v>
      </c>
      <c r="AM228" s="6"/>
      <c r="AN228" s="6"/>
      <c r="AO228" s="77"/>
      <c r="AP228" s="77"/>
      <c r="AQ228" s="77"/>
      <c r="AR228" s="77"/>
    </row>
    <row r="229" spans="1:44" ht="30.75" customHeight="1" x14ac:dyDescent="0.25">
      <c r="A229" s="612"/>
      <c r="B229" s="574"/>
      <c r="C229" s="574"/>
      <c r="D229" s="574"/>
      <c r="E229" s="564"/>
      <c r="F229" s="604"/>
      <c r="G229" s="574"/>
      <c r="H229" s="574"/>
      <c r="I229" s="574"/>
      <c r="J229" s="574"/>
      <c r="K229" s="574"/>
      <c r="L229" s="3" t="s">
        <v>725</v>
      </c>
      <c r="M229" s="3" t="s">
        <v>726</v>
      </c>
      <c r="N229" s="3" t="s">
        <v>677</v>
      </c>
      <c r="O229" s="3" t="s">
        <v>59</v>
      </c>
      <c r="P229" s="3"/>
      <c r="Q229" s="3"/>
      <c r="R229" s="3"/>
      <c r="S229" s="35"/>
      <c r="T229" s="35"/>
      <c r="U229" s="60"/>
      <c r="V229" s="153"/>
      <c r="W229" s="526"/>
      <c r="X229" s="527"/>
      <c r="Y229" s="524"/>
      <c r="Z229" s="524"/>
      <c r="AA229" s="524"/>
      <c r="AB229" s="524"/>
      <c r="AC229" s="524"/>
      <c r="AD229" s="524"/>
      <c r="AE229" s="169" t="s">
        <v>372</v>
      </c>
      <c r="AF229" s="22"/>
      <c r="AG229" s="176">
        <v>0.85</v>
      </c>
      <c r="AH229" s="170"/>
      <c r="AI229" s="6">
        <v>1</v>
      </c>
      <c r="AJ229" s="39">
        <v>0.82</v>
      </c>
      <c r="AK229" s="6"/>
      <c r="AL229" s="6">
        <f t="shared" si="4"/>
        <v>0</v>
      </c>
      <c r="AM229" s="6"/>
      <c r="AN229" s="6"/>
      <c r="AO229" s="77"/>
      <c r="AP229" s="77"/>
      <c r="AQ229" s="77"/>
      <c r="AR229" s="77"/>
    </row>
    <row r="230" spans="1:44" ht="41.25" customHeight="1" x14ac:dyDescent="0.25">
      <c r="A230" s="612"/>
      <c r="B230" s="574"/>
      <c r="C230" s="574"/>
      <c r="D230" s="574"/>
      <c r="E230" s="564"/>
      <c r="F230" s="604"/>
      <c r="G230" s="574"/>
      <c r="H230" s="574"/>
      <c r="I230" s="574"/>
      <c r="J230" s="574"/>
      <c r="K230" s="574"/>
      <c r="L230" s="3" t="s">
        <v>727</v>
      </c>
      <c r="M230" s="3" t="s">
        <v>726</v>
      </c>
      <c r="N230" s="3" t="s">
        <v>677</v>
      </c>
      <c r="O230" s="3" t="s">
        <v>59</v>
      </c>
      <c r="P230" s="3"/>
      <c r="Q230" s="3"/>
      <c r="R230" s="3"/>
      <c r="S230" s="35"/>
      <c r="T230" s="35"/>
      <c r="U230" s="60"/>
      <c r="V230" s="153"/>
      <c r="W230" s="526"/>
      <c r="X230" s="527"/>
      <c r="Y230" s="524"/>
      <c r="Z230" s="524"/>
      <c r="AA230" s="524"/>
      <c r="AB230" s="524"/>
      <c r="AC230" s="524"/>
      <c r="AD230" s="524"/>
      <c r="AE230" s="169" t="s">
        <v>372</v>
      </c>
      <c r="AF230" s="36"/>
      <c r="AG230" s="176">
        <v>0.85</v>
      </c>
      <c r="AH230" s="170"/>
      <c r="AI230" s="6">
        <v>1</v>
      </c>
      <c r="AJ230" s="39">
        <v>0.82</v>
      </c>
      <c r="AK230" s="6"/>
      <c r="AL230" s="6">
        <f t="shared" si="4"/>
        <v>0</v>
      </c>
      <c r="AM230" s="6"/>
      <c r="AN230" s="6"/>
      <c r="AO230" s="77"/>
      <c r="AP230" s="77"/>
      <c r="AQ230" s="77"/>
      <c r="AR230" s="77"/>
    </row>
    <row r="231" spans="1:44" ht="11.25" x14ac:dyDescent="0.25">
      <c r="A231" s="72"/>
      <c r="B231" s="73"/>
      <c r="C231" s="73"/>
      <c r="D231" s="73"/>
      <c r="E231" s="74"/>
      <c r="F231" s="88"/>
      <c r="G231" s="73"/>
      <c r="H231" s="73"/>
      <c r="I231" s="73"/>
      <c r="J231" s="73"/>
      <c r="K231" s="73"/>
      <c r="L231" s="73"/>
      <c r="M231" s="73"/>
      <c r="N231" s="73"/>
      <c r="O231" s="73"/>
      <c r="P231" s="73"/>
      <c r="Q231" s="73"/>
      <c r="R231" s="73"/>
      <c r="S231" s="73"/>
      <c r="T231" s="73"/>
      <c r="U231" s="73"/>
      <c r="V231" s="73"/>
      <c r="W231" s="294"/>
      <c r="X231" s="74"/>
      <c r="Y231" s="74"/>
      <c r="Z231" s="74"/>
      <c r="AA231" s="74"/>
      <c r="AB231" s="74"/>
      <c r="AC231" s="74"/>
      <c r="AD231" s="74"/>
      <c r="AE231" s="74"/>
      <c r="AF231" s="74"/>
      <c r="AG231" s="178"/>
      <c r="AH231" s="74"/>
      <c r="AI231" s="74"/>
      <c r="AJ231" s="74"/>
      <c r="AK231" s="75"/>
      <c r="AL231" s="75"/>
      <c r="AM231" s="75"/>
      <c r="AN231" s="75"/>
      <c r="AO231" s="75"/>
      <c r="AP231" s="75"/>
      <c r="AQ231" s="75"/>
      <c r="AR231" s="75"/>
    </row>
    <row r="232" spans="1:44" ht="41.25" hidden="1" customHeight="1" x14ac:dyDescent="0.25">
      <c r="A232" s="271"/>
      <c r="B232" s="138"/>
      <c r="C232" s="267"/>
      <c r="D232" s="267"/>
      <c r="E232" s="428"/>
      <c r="F232" s="272"/>
      <c r="G232" s="267"/>
      <c r="H232" s="267"/>
      <c r="I232" s="267"/>
      <c r="J232" s="268"/>
      <c r="K232" s="275"/>
      <c r="L232" s="135" t="s">
        <v>351</v>
      </c>
      <c r="M232" s="137"/>
      <c r="N232" s="112" t="s">
        <v>732</v>
      </c>
      <c r="O232" s="19"/>
      <c r="P232" s="19"/>
      <c r="Q232" s="19"/>
      <c r="R232" s="19"/>
      <c r="S232" s="49"/>
      <c r="T232" s="49"/>
      <c r="U232" s="104"/>
      <c r="V232" s="153"/>
      <c r="W232" s="338"/>
      <c r="X232" s="435"/>
      <c r="Y232" s="307"/>
      <c r="Z232" s="307"/>
      <c r="AA232" s="307"/>
      <c r="AB232" s="307"/>
      <c r="AC232" s="307"/>
      <c r="AD232" s="307"/>
      <c r="AE232" s="339" t="s">
        <v>204</v>
      </c>
      <c r="AF232" s="340"/>
      <c r="AG232" s="341"/>
      <c r="AH232" s="14"/>
      <c r="AI232" s="14"/>
      <c r="AJ232" s="40"/>
      <c r="AK232" s="77"/>
      <c r="AL232" s="77"/>
      <c r="AM232" s="77"/>
      <c r="AN232" s="77"/>
      <c r="AO232" s="77"/>
      <c r="AP232" s="77"/>
      <c r="AQ232" s="77"/>
      <c r="AR232" s="77"/>
    </row>
    <row r="233" spans="1:44" ht="72.75" customHeight="1" x14ac:dyDescent="0.25">
      <c r="A233" s="611">
        <v>2</v>
      </c>
      <c r="B233" s="573">
        <v>0</v>
      </c>
      <c r="C233" s="573" t="s">
        <v>99</v>
      </c>
      <c r="D233" s="801" t="s">
        <v>616</v>
      </c>
      <c r="E233" s="966" t="s">
        <v>1170</v>
      </c>
      <c r="F233" s="609" t="s">
        <v>52</v>
      </c>
      <c r="G233" s="573" t="s">
        <v>729</v>
      </c>
      <c r="H233" s="573" t="s">
        <v>730</v>
      </c>
      <c r="I233" s="573" t="s">
        <v>731</v>
      </c>
      <c r="J233" s="592" t="s">
        <v>1221</v>
      </c>
      <c r="K233" s="969" t="s">
        <v>733</v>
      </c>
      <c r="L233" s="439" t="s">
        <v>734</v>
      </c>
      <c r="M233" s="440" t="s">
        <v>735</v>
      </c>
      <c r="N233" s="22" t="s">
        <v>732</v>
      </c>
      <c r="O233" s="3"/>
      <c r="P233" s="3"/>
      <c r="Q233" s="3"/>
      <c r="R233" s="3"/>
      <c r="S233" s="35"/>
      <c r="T233" s="35"/>
      <c r="U233" s="60"/>
      <c r="V233" s="153"/>
      <c r="W233" s="526" t="s">
        <v>736</v>
      </c>
      <c r="X233" s="527" t="s">
        <v>737</v>
      </c>
      <c r="Y233" s="524" t="s">
        <v>192</v>
      </c>
      <c r="Z233" s="524" t="s">
        <v>226</v>
      </c>
      <c r="AA233" s="524" t="s">
        <v>642</v>
      </c>
      <c r="AB233" s="524" t="s">
        <v>738</v>
      </c>
      <c r="AC233" s="524"/>
      <c r="AD233" s="630">
        <v>0.3</v>
      </c>
      <c r="AE233" s="169" t="s">
        <v>125</v>
      </c>
      <c r="AF233" s="22"/>
      <c r="AG233" s="180"/>
      <c r="AH233" s="170"/>
      <c r="AI233" s="6"/>
      <c r="AJ233" s="39"/>
      <c r="AK233" s="77"/>
      <c r="AL233" s="77"/>
      <c r="AM233" s="77"/>
      <c r="AN233" s="77"/>
      <c r="AO233" s="77"/>
      <c r="AP233" s="77"/>
      <c r="AQ233" s="77"/>
      <c r="AR233" s="77"/>
    </row>
    <row r="234" spans="1:44" ht="84.75" customHeight="1" x14ac:dyDescent="0.25">
      <c r="A234" s="612"/>
      <c r="B234" s="574"/>
      <c r="C234" s="574"/>
      <c r="D234" s="964"/>
      <c r="E234" s="967"/>
      <c r="F234" s="610"/>
      <c r="G234" s="574"/>
      <c r="H234" s="574"/>
      <c r="I234" s="574"/>
      <c r="J234" s="593"/>
      <c r="K234" s="970"/>
      <c r="L234" s="436" t="s">
        <v>739</v>
      </c>
      <c r="M234" s="437" t="s">
        <v>740</v>
      </c>
      <c r="N234" s="22" t="s">
        <v>732</v>
      </c>
      <c r="O234" s="3"/>
      <c r="P234" s="3"/>
      <c r="Q234" s="3"/>
      <c r="R234" s="3"/>
      <c r="S234" s="35"/>
      <c r="T234" s="35"/>
      <c r="U234" s="60"/>
      <c r="V234" s="153"/>
      <c r="W234" s="526"/>
      <c r="X234" s="527"/>
      <c r="Y234" s="524"/>
      <c r="Z234" s="524"/>
      <c r="AA234" s="524"/>
      <c r="AB234" s="524"/>
      <c r="AC234" s="524"/>
      <c r="AD234" s="524"/>
      <c r="AE234" s="169" t="s">
        <v>127</v>
      </c>
      <c r="AF234" s="22"/>
      <c r="AG234" s="180"/>
      <c r="AH234" s="170"/>
      <c r="AI234" s="6"/>
      <c r="AJ234" s="39"/>
      <c r="AK234" s="77"/>
      <c r="AL234" s="77"/>
      <c r="AM234" s="77"/>
      <c r="AN234" s="77"/>
      <c r="AO234" s="77"/>
      <c r="AP234" s="77"/>
      <c r="AQ234" s="77"/>
      <c r="AR234" s="77"/>
    </row>
    <row r="235" spans="1:44" ht="69.75" customHeight="1" x14ac:dyDescent="0.25">
      <c r="A235" s="612"/>
      <c r="B235" s="574"/>
      <c r="C235" s="574"/>
      <c r="D235" s="964"/>
      <c r="E235" s="967"/>
      <c r="F235" s="610"/>
      <c r="G235" s="574"/>
      <c r="H235" s="574"/>
      <c r="I235" s="574"/>
      <c r="J235" s="593"/>
      <c r="K235" s="970"/>
      <c r="L235" s="437" t="s">
        <v>741</v>
      </c>
      <c r="M235" s="437" t="s">
        <v>742</v>
      </c>
      <c r="N235" s="22" t="s">
        <v>732</v>
      </c>
      <c r="O235" s="3"/>
      <c r="P235" s="3"/>
      <c r="Q235" s="3"/>
      <c r="R235" s="3"/>
      <c r="S235" s="35"/>
      <c r="T235" s="35"/>
      <c r="U235" s="60"/>
      <c r="V235" s="153"/>
      <c r="W235" s="526"/>
      <c r="X235" s="527"/>
      <c r="Y235" s="524"/>
      <c r="Z235" s="524"/>
      <c r="AA235" s="524"/>
      <c r="AB235" s="524"/>
      <c r="AC235" s="524"/>
      <c r="AD235" s="524"/>
      <c r="AE235" s="169" t="s">
        <v>130</v>
      </c>
      <c r="AF235" s="36"/>
      <c r="AG235" s="180"/>
      <c r="AH235" s="170"/>
      <c r="AI235" s="6"/>
      <c r="AJ235" s="39"/>
      <c r="AK235" s="77"/>
      <c r="AL235" s="77"/>
      <c r="AM235" s="77"/>
      <c r="AN235" s="77"/>
      <c r="AO235" s="77"/>
      <c r="AP235" s="77"/>
      <c r="AQ235" s="77"/>
      <c r="AR235" s="77"/>
    </row>
    <row r="236" spans="1:44" ht="62.25" customHeight="1" x14ac:dyDescent="0.25">
      <c r="A236" s="612"/>
      <c r="B236" s="574"/>
      <c r="C236" s="574"/>
      <c r="D236" s="964"/>
      <c r="E236" s="967"/>
      <c r="F236" s="610"/>
      <c r="G236" s="574"/>
      <c r="H236" s="574"/>
      <c r="I236" s="574"/>
      <c r="J236" s="593"/>
      <c r="K236" s="970"/>
      <c r="L236" s="437" t="s">
        <v>743</v>
      </c>
      <c r="M236" s="437" t="s">
        <v>744</v>
      </c>
      <c r="N236" s="22" t="s">
        <v>732</v>
      </c>
      <c r="O236" s="3"/>
      <c r="P236" s="3"/>
      <c r="Q236" s="3"/>
      <c r="R236" s="3"/>
      <c r="S236" s="35"/>
      <c r="T236" s="35"/>
      <c r="U236" s="60"/>
      <c r="V236" s="153"/>
      <c r="W236" s="526"/>
      <c r="X236" s="527"/>
      <c r="Y236" s="524"/>
      <c r="Z236" s="524"/>
      <c r="AA236" s="524"/>
      <c r="AB236" s="524"/>
      <c r="AC236" s="524"/>
      <c r="AD236" s="524"/>
      <c r="AE236" s="169" t="s">
        <v>134</v>
      </c>
      <c r="AF236" s="36"/>
      <c r="AG236" s="180"/>
      <c r="AH236" s="170"/>
      <c r="AI236" s="6"/>
      <c r="AJ236" s="39"/>
      <c r="AK236" s="77"/>
      <c r="AL236" s="77"/>
      <c r="AM236" s="77"/>
      <c r="AN236" s="77"/>
      <c r="AO236" s="77"/>
      <c r="AP236" s="77"/>
      <c r="AQ236" s="77"/>
      <c r="AR236" s="77"/>
    </row>
    <row r="237" spans="1:44" ht="62.25" hidden="1" customHeight="1" x14ac:dyDescent="0.25">
      <c r="A237" s="664"/>
      <c r="B237" s="575"/>
      <c r="C237" s="575"/>
      <c r="D237" s="965"/>
      <c r="E237" s="968"/>
      <c r="F237" s="846"/>
      <c r="G237" s="575"/>
      <c r="H237" s="575"/>
      <c r="I237" s="575"/>
      <c r="J237" s="594"/>
      <c r="K237" s="971"/>
      <c r="L237" s="438" t="s">
        <v>351</v>
      </c>
      <c r="M237" s="438" t="s">
        <v>315</v>
      </c>
      <c r="N237" s="22" t="s">
        <v>732</v>
      </c>
      <c r="O237" s="19"/>
      <c r="P237" s="19"/>
      <c r="Q237" s="19"/>
      <c r="R237" s="19"/>
      <c r="S237" s="49"/>
      <c r="T237" s="49"/>
      <c r="U237" s="104"/>
      <c r="V237" s="153"/>
      <c r="W237" s="526"/>
      <c r="X237" s="566"/>
      <c r="Y237" s="525"/>
      <c r="Z237" s="525"/>
      <c r="AA237" s="525"/>
      <c r="AB237" s="525"/>
      <c r="AC237" s="525"/>
      <c r="AD237" s="525"/>
      <c r="AE237" s="298" t="s">
        <v>204</v>
      </c>
      <c r="AF237" s="14"/>
      <c r="AG237" s="179"/>
      <c r="AH237" s="14"/>
      <c r="AI237" s="14"/>
      <c r="AJ237" s="40"/>
      <c r="AK237" s="77"/>
      <c r="AL237" s="77"/>
      <c r="AM237" s="77"/>
      <c r="AN237" s="77"/>
      <c r="AO237" s="77"/>
      <c r="AP237" s="77"/>
      <c r="AQ237" s="77"/>
      <c r="AR237" s="77"/>
    </row>
    <row r="238" spans="1:44" s="222" customFormat="1" ht="62.25" customHeight="1" x14ac:dyDescent="0.25">
      <c r="A238" s="679">
        <v>3</v>
      </c>
      <c r="B238" s="586">
        <v>0</v>
      </c>
      <c r="C238" s="586"/>
      <c r="D238" s="586"/>
      <c r="E238" s="693" t="s">
        <v>745</v>
      </c>
      <c r="F238" s="758" t="s">
        <v>52</v>
      </c>
      <c r="G238" s="586" t="s">
        <v>729</v>
      </c>
      <c r="H238" s="693" t="s">
        <v>730</v>
      </c>
      <c r="I238" s="773" t="s">
        <v>731</v>
      </c>
      <c r="J238" s="598" t="s">
        <v>746</v>
      </c>
      <c r="K238" s="783" t="s">
        <v>747</v>
      </c>
      <c r="L238" s="454" t="s">
        <v>748</v>
      </c>
      <c r="M238" s="457" t="s">
        <v>749</v>
      </c>
      <c r="N238" s="216" t="s">
        <v>732</v>
      </c>
      <c r="O238" s="216"/>
      <c r="P238" s="216"/>
      <c r="Q238" s="216"/>
      <c r="R238" s="216"/>
      <c r="S238" s="217"/>
      <c r="T238" s="217"/>
      <c r="U238" s="218"/>
      <c r="V238" s="219"/>
      <c r="W238" s="696" t="s">
        <v>750</v>
      </c>
      <c r="X238" s="692" t="s">
        <v>751</v>
      </c>
      <c r="Y238" s="555" t="s">
        <v>162</v>
      </c>
      <c r="Z238" s="555" t="s">
        <v>226</v>
      </c>
      <c r="AA238" s="555" t="s">
        <v>642</v>
      </c>
      <c r="AB238" s="555" t="s">
        <v>752</v>
      </c>
      <c r="AC238" s="555"/>
      <c r="AD238" s="555"/>
      <c r="AE238" s="345" t="s">
        <v>125</v>
      </c>
      <c r="AF238" s="344"/>
      <c r="AG238" s="346"/>
      <c r="AH238" s="347"/>
      <c r="AI238" s="348"/>
      <c r="AJ238" s="349"/>
      <c r="AK238" s="350"/>
      <c r="AL238" s="350"/>
      <c r="AM238" s="350"/>
      <c r="AN238" s="350"/>
      <c r="AO238" s="350"/>
      <c r="AP238" s="350"/>
      <c r="AQ238" s="350"/>
      <c r="AR238" s="350"/>
    </row>
    <row r="239" spans="1:44" s="222" customFormat="1" ht="42.75" customHeight="1" x14ac:dyDescent="0.25">
      <c r="A239" s="680"/>
      <c r="B239" s="587"/>
      <c r="C239" s="587"/>
      <c r="D239" s="587"/>
      <c r="E239" s="683"/>
      <c r="F239" s="759"/>
      <c r="G239" s="587"/>
      <c r="H239" s="683"/>
      <c r="I239" s="774"/>
      <c r="J239" s="598"/>
      <c r="K239" s="784"/>
      <c r="L239" s="455" t="s">
        <v>753</v>
      </c>
      <c r="M239" s="458" t="s">
        <v>754</v>
      </c>
      <c r="N239" s="216" t="s">
        <v>732</v>
      </c>
      <c r="O239" s="216"/>
      <c r="P239" s="216"/>
      <c r="Q239" s="216"/>
      <c r="R239" s="216"/>
      <c r="S239" s="217"/>
      <c r="T239" s="217"/>
      <c r="U239" s="218"/>
      <c r="V239" s="219"/>
      <c r="W239" s="696"/>
      <c r="X239" s="692"/>
      <c r="Y239" s="555"/>
      <c r="Z239" s="555"/>
      <c r="AA239" s="555"/>
      <c r="AB239" s="555"/>
      <c r="AC239" s="555"/>
      <c r="AD239" s="555"/>
      <c r="AE239" s="345" t="s">
        <v>127</v>
      </c>
      <c r="AF239" s="344"/>
      <c r="AG239" s="346"/>
      <c r="AH239" s="347"/>
      <c r="AI239" s="348"/>
      <c r="AJ239" s="349"/>
      <c r="AK239" s="350"/>
      <c r="AL239" s="350"/>
      <c r="AM239" s="350"/>
      <c r="AN239" s="350"/>
      <c r="AO239" s="350"/>
      <c r="AP239" s="350"/>
      <c r="AQ239" s="350"/>
      <c r="AR239" s="350"/>
    </row>
    <row r="240" spans="1:44" s="222" customFormat="1" ht="50.25" customHeight="1" x14ac:dyDescent="0.25">
      <c r="A240" s="680"/>
      <c r="B240" s="587"/>
      <c r="C240" s="587"/>
      <c r="D240" s="587"/>
      <c r="E240" s="683"/>
      <c r="F240" s="759"/>
      <c r="G240" s="587"/>
      <c r="H240" s="683"/>
      <c r="I240" s="774"/>
      <c r="J240" s="598"/>
      <c r="K240" s="784"/>
      <c r="L240" s="455" t="s">
        <v>755</v>
      </c>
      <c r="M240" s="458" t="s">
        <v>756</v>
      </c>
      <c r="N240" s="216" t="s">
        <v>732</v>
      </c>
      <c r="O240" s="216"/>
      <c r="P240" s="216"/>
      <c r="Q240" s="216"/>
      <c r="R240" s="216"/>
      <c r="S240" s="217"/>
      <c r="T240" s="217"/>
      <c r="U240" s="218"/>
      <c r="V240" s="219"/>
      <c r="W240" s="696"/>
      <c r="X240" s="692"/>
      <c r="Y240" s="555"/>
      <c r="Z240" s="555"/>
      <c r="AA240" s="555"/>
      <c r="AB240" s="555"/>
      <c r="AC240" s="555"/>
      <c r="AD240" s="555"/>
      <c r="AE240" s="345" t="s">
        <v>130</v>
      </c>
      <c r="AF240" s="351"/>
      <c r="AG240" s="346"/>
      <c r="AH240" s="347"/>
      <c r="AI240" s="348"/>
      <c r="AJ240" s="349"/>
      <c r="AK240" s="350"/>
      <c r="AL240" s="350"/>
      <c r="AM240" s="350"/>
      <c r="AN240" s="350"/>
      <c r="AO240" s="350"/>
      <c r="AP240" s="350"/>
      <c r="AQ240" s="350"/>
      <c r="AR240" s="350"/>
    </row>
    <row r="241" spans="1:44" s="222" customFormat="1" ht="33" hidden="1" customHeight="1" x14ac:dyDescent="0.25">
      <c r="A241" s="680"/>
      <c r="B241" s="587"/>
      <c r="C241" s="587"/>
      <c r="D241" s="587"/>
      <c r="E241" s="683"/>
      <c r="F241" s="759"/>
      <c r="G241" s="587"/>
      <c r="H241" s="683"/>
      <c r="I241" s="774"/>
      <c r="J241" s="598"/>
      <c r="K241" s="784"/>
      <c r="L241" s="455" t="s">
        <v>328</v>
      </c>
      <c r="M241" s="454" t="s">
        <v>315</v>
      </c>
      <c r="N241" s="216" t="s">
        <v>732</v>
      </c>
      <c r="O241" s="216"/>
      <c r="P241" s="216"/>
      <c r="Q241" s="216"/>
      <c r="R241" s="216"/>
      <c r="S241" s="217"/>
      <c r="T241" s="217"/>
      <c r="U241" s="218"/>
      <c r="V241" s="219"/>
      <c r="W241" s="696"/>
      <c r="X241" s="692"/>
      <c r="Y241" s="555"/>
      <c r="Z241" s="555"/>
      <c r="AA241" s="555"/>
      <c r="AB241" s="555"/>
      <c r="AC241" s="555"/>
      <c r="AD241" s="555"/>
      <c r="AE241" s="345" t="s">
        <v>134</v>
      </c>
      <c r="AF241" s="351"/>
      <c r="AG241" s="346"/>
      <c r="AH241" s="347"/>
      <c r="AI241" s="348"/>
      <c r="AJ241" s="349"/>
      <c r="AK241" s="350"/>
      <c r="AL241" s="350"/>
      <c r="AM241" s="350"/>
      <c r="AN241" s="350"/>
      <c r="AO241" s="350"/>
      <c r="AP241" s="350"/>
      <c r="AQ241" s="350"/>
      <c r="AR241" s="350"/>
    </row>
    <row r="242" spans="1:44" s="222" customFormat="1" ht="90" hidden="1" customHeight="1" x14ac:dyDescent="0.25">
      <c r="A242" s="691"/>
      <c r="B242" s="588"/>
      <c r="C242" s="588"/>
      <c r="D242" s="588"/>
      <c r="E242" s="747"/>
      <c r="F242" s="977"/>
      <c r="G242" s="588"/>
      <c r="H242" s="747"/>
      <c r="I242" s="775"/>
      <c r="J242" s="598"/>
      <c r="K242" s="785"/>
      <c r="L242" s="459" t="s">
        <v>351</v>
      </c>
      <c r="M242" s="459" t="s">
        <v>315</v>
      </c>
      <c r="N242" s="216" t="s">
        <v>732</v>
      </c>
      <c r="O242" s="223"/>
      <c r="P242" s="223"/>
      <c r="Q242" s="223"/>
      <c r="R242" s="223"/>
      <c r="S242" s="224"/>
      <c r="T242" s="224"/>
      <c r="U242" s="225"/>
      <c r="V242" s="219"/>
      <c r="W242" s="696"/>
      <c r="X242" s="723"/>
      <c r="Y242" s="556"/>
      <c r="Z242" s="556"/>
      <c r="AA242" s="556"/>
      <c r="AB242" s="556"/>
      <c r="AC242" s="556"/>
      <c r="AD242" s="556"/>
      <c r="AE242" s="352" t="s">
        <v>204</v>
      </c>
      <c r="AF242" s="353"/>
      <c r="AG242" s="354"/>
      <c r="AH242" s="353"/>
      <c r="AI242" s="353"/>
      <c r="AJ242" s="355"/>
      <c r="AK242" s="350"/>
      <c r="AL242" s="350"/>
      <c r="AM242" s="350"/>
      <c r="AN242" s="350"/>
      <c r="AO242" s="350"/>
      <c r="AP242" s="350"/>
      <c r="AQ242" s="350"/>
      <c r="AR242" s="350"/>
    </row>
    <row r="243" spans="1:44" s="222" customFormat="1" ht="61.5" customHeight="1" x14ac:dyDescent="0.25">
      <c r="A243" s="679">
        <v>4</v>
      </c>
      <c r="B243" s="586">
        <v>0</v>
      </c>
      <c r="C243" s="586" t="s">
        <v>99</v>
      </c>
      <c r="D243" s="586" t="s">
        <v>51</v>
      </c>
      <c r="E243" s="693" t="s">
        <v>728</v>
      </c>
      <c r="F243" s="694" t="s">
        <v>445</v>
      </c>
      <c r="G243" s="586" t="s">
        <v>729</v>
      </c>
      <c r="H243" s="693" t="s">
        <v>730</v>
      </c>
      <c r="I243" s="773" t="s">
        <v>731</v>
      </c>
      <c r="J243" s="598" t="s">
        <v>757</v>
      </c>
      <c r="K243" s="791" t="s">
        <v>758</v>
      </c>
      <c r="L243" s="457" t="s">
        <v>759</v>
      </c>
      <c r="M243" s="460" t="s">
        <v>760</v>
      </c>
      <c r="N243" s="221" t="s">
        <v>732</v>
      </c>
      <c r="O243" s="216"/>
      <c r="P243" s="216"/>
      <c r="Q243" s="216"/>
      <c r="R243" s="216"/>
      <c r="S243" s="217"/>
      <c r="T243" s="217"/>
      <c r="U243" s="218"/>
      <c r="V243" s="219"/>
      <c r="W243" s="696" t="s">
        <v>761</v>
      </c>
      <c r="X243" s="692" t="s">
        <v>762</v>
      </c>
      <c r="Y243" s="555" t="s">
        <v>192</v>
      </c>
      <c r="Z243" s="555" t="s">
        <v>226</v>
      </c>
      <c r="AA243" s="555" t="s">
        <v>642</v>
      </c>
      <c r="AB243" s="555" t="s">
        <v>763</v>
      </c>
      <c r="AC243" s="555"/>
      <c r="AD243" s="555"/>
      <c r="AE243" s="345" t="s">
        <v>125</v>
      </c>
      <c r="AF243" s="344"/>
      <c r="AG243" s="346"/>
      <c r="AH243" s="347"/>
      <c r="AI243" s="348"/>
      <c r="AJ243" s="349"/>
      <c r="AK243" s="350"/>
      <c r="AL243" s="350"/>
      <c r="AM243" s="350"/>
      <c r="AN243" s="350"/>
      <c r="AO243" s="350"/>
      <c r="AP243" s="350"/>
      <c r="AQ243" s="350"/>
      <c r="AR243" s="350"/>
    </row>
    <row r="244" spans="1:44" s="222" customFormat="1" ht="46.5" customHeight="1" x14ac:dyDescent="0.25">
      <c r="A244" s="680"/>
      <c r="B244" s="587"/>
      <c r="C244" s="587"/>
      <c r="D244" s="587"/>
      <c r="E244" s="683"/>
      <c r="F244" s="686"/>
      <c r="G244" s="587"/>
      <c r="H244" s="683"/>
      <c r="I244" s="774"/>
      <c r="J244" s="598"/>
      <c r="K244" s="792"/>
      <c r="L244" s="458" t="s">
        <v>764</v>
      </c>
      <c r="M244" s="461" t="s">
        <v>765</v>
      </c>
      <c r="N244" s="221" t="s">
        <v>732</v>
      </c>
      <c r="O244" s="216"/>
      <c r="P244" s="216"/>
      <c r="Q244" s="216"/>
      <c r="R244" s="216"/>
      <c r="S244" s="217"/>
      <c r="T244" s="217"/>
      <c r="U244" s="218"/>
      <c r="V244" s="219"/>
      <c r="W244" s="696"/>
      <c r="X244" s="692"/>
      <c r="Y244" s="555"/>
      <c r="Z244" s="555"/>
      <c r="AA244" s="555"/>
      <c r="AB244" s="555"/>
      <c r="AC244" s="555"/>
      <c r="AD244" s="555"/>
      <c r="AE244" s="345" t="s">
        <v>127</v>
      </c>
      <c r="AF244" s="344"/>
      <c r="AG244" s="346"/>
      <c r="AH244" s="347"/>
      <c r="AI244" s="348"/>
      <c r="AJ244" s="349"/>
      <c r="AK244" s="350"/>
      <c r="AL244" s="350"/>
      <c r="AM244" s="350"/>
      <c r="AN244" s="350"/>
      <c r="AO244" s="350"/>
      <c r="AP244" s="350"/>
      <c r="AQ244" s="350"/>
      <c r="AR244" s="350"/>
    </row>
    <row r="245" spans="1:44" s="222" customFormat="1" ht="42" customHeight="1" x14ac:dyDescent="0.25">
      <c r="A245" s="680"/>
      <c r="B245" s="587"/>
      <c r="C245" s="587"/>
      <c r="D245" s="587"/>
      <c r="E245" s="683"/>
      <c r="F245" s="686"/>
      <c r="G245" s="587"/>
      <c r="H245" s="683"/>
      <c r="I245" s="774"/>
      <c r="J245" s="598"/>
      <c r="K245" s="792"/>
      <c r="L245" s="458" t="s">
        <v>766</v>
      </c>
      <c r="M245" s="461" t="s">
        <v>765</v>
      </c>
      <c r="N245" s="221" t="s">
        <v>732</v>
      </c>
      <c r="O245" s="216"/>
      <c r="P245" s="216"/>
      <c r="Q245" s="216"/>
      <c r="R245" s="216"/>
      <c r="S245" s="217"/>
      <c r="T245" s="217"/>
      <c r="U245" s="218"/>
      <c r="V245" s="219"/>
      <c r="W245" s="696"/>
      <c r="X245" s="692"/>
      <c r="Y245" s="555"/>
      <c r="Z245" s="555"/>
      <c r="AA245" s="555"/>
      <c r="AB245" s="555"/>
      <c r="AC245" s="555"/>
      <c r="AD245" s="555"/>
      <c r="AE245" s="345" t="s">
        <v>130</v>
      </c>
      <c r="AF245" s="351"/>
      <c r="AG245" s="346"/>
      <c r="AH245" s="347"/>
      <c r="AI245" s="348"/>
      <c r="AJ245" s="349"/>
      <c r="AK245" s="350"/>
      <c r="AL245" s="350"/>
      <c r="AM245" s="350"/>
      <c r="AN245" s="350"/>
      <c r="AO245" s="350"/>
      <c r="AP245" s="350"/>
      <c r="AQ245" s="350"/>
      <c r="AR245" s="350"/>
    </row>
    <row r="246" spans="1:44" s="222" customFormat="1" ht="42" customHeight="1" x14ac:dyDescent="0.25">
      <c r="A246" s="680"/>
      <c r="B246" s="587"/>
      <c r="C246" s="587"/>
      <c r="D246" s="587"/>
      <c r="E246" s="683"/>
      <c r="F246" s="686"/>
      <c r="G246" s="587"/>
      <c r="H246" s="683"/>
      <c r="I246" s="774"/>
      <c r="J246" s="598"/>
      <c r="K246" s="792"/>
      <c r="L246" s="458" t="s">
        <v>767</v>
      </c>
      <c r="M246" s="462" t="s">
        <v>768</v>
      </c>
      <c r="N246" s="221" t="s">
        <v>732</v>
      </c>
      <c r="O246" s="216"/>
      <c r="P246" s="216"/>
      <c r="Q246" s="216"/>
      <c r="R246" s="216"/>
      <c r="S246" s="217"/>
      <c r="T246" s="217"/>
      <c r="U246" s="218"/>
      <c r="V246" s="219"/>
      <c r="W246" s="696"/>
      <c r="X246" s="692"/>
      <c r="Y246" s="555"/>
      <c r="Z246" s="555"/>
      <c r="AA246" s="555"/>
      <c r="AB246" s="555"/>
      <c r="AC246" s="555"/>
      <c r="AD246" s="555"/>
      <c r="AE246" s="345" t="s">
        <v>134</v>
      </c>
      <c r="AF246" s="351"/>
      <c r="AG246" s="346"/>
      <c r="AH246" s="347"/>
      <c r="AI246" s="348"/>
      <c r="AJ246" s="349"/>
      <c r="AK246" s="350"/>
      <c r="AL246" s="350"/>
      <c r="AM246" s="350"/>
      <c r="AN246" s="350"/>
      <c r="AO246" s="350"/>
      <c r="AP246" s="350"/>
      <c r="AQ246" s="350"/>
      <c r="AR246" s="350"/>
    </row>
    <row r="247" spans="1:44" s="222" customFormat="1" ht="42" customHeight="1" x14ac:dyDescent="0.25">
      <c r="A247" s="691"/>
      <c r="B247" s="588"/>
      <c r="C247" s="588"/>
      <c r="D247" s="588"/>
      <c r="E247" s="747"/>
      <c r="F247" s="687"/>
      <c r="G247" s="588"/>
      <c r="H247" s="747"/>
      <c r="I247" s="775"/>
      <c r="J247" s="599"/>
      <c r="K247" s="793"/>
      <c r="L247" s="463"/>
      <c r="M247" s="463" t="s">
        <v>315</v>
      </c>
      <c r="N247" s="216" t="s">
        <v>732</v>
      </c>
      <c r="O247" s="223"/>
      <c r="P247" s="223"/>
      <c r="Q247" s="223"/>
      <c r="R247" s="223"/>
      <c r="S247" s="224"/>
      <c r="T247" s="224"/>
      <c r="U247" s="225"/>
      <c r="V247" s="219"/>
      <c r="W247" s="696"/>
      <c r="X247" s="723"/>
      <c r="Y247" s="556"/>
      <c r="Z247" s="556"/>
      <c r="AA247" s="556"/>
      <c r="AB247" s="556"/>
      <c r="AC247" s="556"/>
      <c r="AD247" s="556"/>
      <c r="AE247" s="352" t="s">
        <v>204</v>
      </c>
      <c r="AF247" s="353"/>
      <c r="AG247" s="354"/>
      <c r="AH247" s="353"/>
      <c r="AI247" s="353"/>
      <c r="AJ247" s="355"/>
      <c r="AK247" s="350"/>
      <c r="AL247" s="350"/>
      <c r="AM247" s="350"/>
      <c r="AN247" s="350"/>
      <c r="AO247" s="350"/>
      <c r="AP247" s="350"/>
      <c r="AQ247" s="350"/>
      <c r="AR247" s="350"/>
    </row>
    <row r="248" spans="1:44" s="222" customFormat="1" ht="42" customHeight="1" x14ac:dyDescent="0.25">
      <c r="A248" s="679">
        <v>5</v>
      </c>
      <c r="B248" s="586">
        <v>0</v>
      </c>
      <c r="C248" s="586" t="s">
        <v>99</v>
      </c>
      <c r="D248" s="586" t="s">
        <v>51</v>
      </c>
      <c r="E248" s="693" t="s">
        <v>728</v>
      </c>
      <c r="F248" s="694" t="s">
        <v>445</v>
      </c>
      <c r="G248" s="586" t="s">
        <v>729</v>
      </c>
      <c r="H248" s="586" t="s">
        <v>730</v>
      </c>
      <c r="I248" s="786" t="s">
        <v>731</v>
      </c>
      <c r="J248" s="727" t="s">
        <v>769</v>
      </c>
      <c r="K248" s="788" t="s">
        <v>770</v>
      </c>
      <c r="L248" s="454" t="s">
        <v>771</v>
      </c>
      <c r="M248" s="454" t="s">
        <v>772</v>
      </c>
      <c r="N248" s="216" t="s">
        <v>732</v>
      </c>
      <c r="O248" s="216"/>
      <c r="P248" s="216"/>
      <c r="Q248" s="216"/>
      <c r="R248" s="216"/>
      <c r="S248" s="217"/>
      <c r="T248" s="217"/>
      <c r="U248" s="218"/>
      <c r="V248" s="219"/>
      <c r="W248" s="696" t="s">
        <v>773</v>
      </c>
      <c r="X248" s="692" t="s">
        <v>774</v>
      </c>
      <c r="Y248" s="555" t="s">
        <v>162</v>
      </c>
      <c r="Z248" s="555" t="s">
        <v>163</v>
      </c>
      <c r="AA248" s="555" t="s">
        <v>775</v>
      </c>
      <c r="AB248" s="555" t="s">
        <v>776</v>
      </c>
      <c r="AC248" s="555"/>
      <c r="AD248" s="555"/>
      <c r="AE248" s="345" t="s">
        <v>125</v>
      </c>
      <c r="AF248" s="344"/>
      <c r="AG248" s="346"/>
      <c r="AH248" s="347"/>
      <c r="AI248" s="348"/>
      <c r="AJ248" s="349"/>
      <c r="AK248" s="350"/>
      <c r="AL248" s="350"/>
      <c r="AM248" s="350"/>
      <c r="AN248" s="350"/>
      <c r="AO248" s="350"/>
      <c r="AP248" s="350"/>
      <c r="AQ248" s="350"/>
      <c r="AR248" s="350"/>
    </row>
    <row r="249" spans="1:44" s="222" customFormat="1" ht="49.5" customHeight="1" x14ac:dyDescent="0.25">
      <c r="A249" s="680"/>
      <c r="B249" s="587"/>
      <c r="C249" s="587"/>
      <c r="D249" s="587"/>
      <c r="E249" s="683"/>
      <c r="F249" s="686"/>
      <c r="G249" s="587"/>
      <c r="H249" s="587"/>
      <c r="I249" s="787"/>
      <c r="J249" s="727"/>
      <c r="K249" s="789"/>
      <c r="L249" s="455" t="s">
        <v>777</v>
      </c>
      <c r="M249" s="455" t="s">
        <v>778</v>
      </c>
      <c r="N249" s="216" t="s">
        <v>732</v>
      </c>
      <c r="O249" s="216"/>
      <c r="P249" s="216"/>
      <c r="Q249" s="216"/>
      <c r="R249" s="216"/>
      <c r="S249" s="217"/>
      <c r="T249" s="217"/>
      <c r="U249" s="218"/>
      <c r="V249" s="219"/>
      <c r="W249" s="696"/>
      <c r="X249" s="692"/>
      <c r="Y249" s="555"/>
      <c r="Z249" s="555"/>
      <c r="AA249" s="555"/>
      <c r="AB249" s="555"/>
      <c r="AC249" s="555"/>
      <c r="AD249" s="555"/>
      <c r="AE249" s="345"/>
      <c r="AF249" s="344"/>
      <c r="AG249" s="346"/>
      <c r="AH249" s="347"/>
      <c r="AI249" s="348"/>
      <c r="AJ249" s="349"/>
      <c r="AK249" s="350"/>
      <c r="AL249" s="350"/>
      <c r="AM249" s="350"/>
      <c r="AN249" s="350"/>
      <c r="AO249" s="350"/>
      <c r="AP249" s="350"/>
      <c r="AQ249" s="350"/>
      <c r="AR249" s="350"/>
    </row>
    <row r="250" spans="1:44" s="222" customFormat="1" ht="54" customHeight="1" x14ac:dyDescent="0.25">
      <c r="A250" s="680"/>
      <c r="B250" s="587"/>
      <c r="C250" s="587"/>
      <c r="D250" s="587"/>
      <c r="E250" s="683"/>
      <c r="F250" s="686"/>
      <c r="G250" s="587"/>
      <c r="H250" s="587"/>
      <c r="I250" s="787"/>
      <c r="J250" s="727"/>
      <c r="K250" s="789"/>
      <c r="L250" s="455" t="s">
        <v>779</v>
      </c>
      <c r="M250" s="455" t="s">
        <v>780</v>
      </c>
      <c r="N250" s="216" t="s">
        <v>732</v>
      </c>
      <c r="O250" s="216"/>
      <c r="P250" s="216"/>
      <c r="Q250" s="216"/>
      <c r="R250" s="216"/>
      <c r="S250" s="217"/>
      <c r="T250" s="217"/>
      <c r="U250" s="218"/>
      <c r="V250" s="219"/>
      <c r="W250" s="696"/>
      <c r="X250" s="692"/>
      <c r="Y250" s="555"/>
      <c r="Z250" s="555"/>
      <c r="AA250" s="555"/>
      <c r="AB250" s="555"/>
      <c r="AC250" s="555"/>
      <c r="AD250" s="555"/>
      <c r="AE250" s="345" t="s">
        <v>127</v>
      </c>
      <c r="AF250" s="344"/>
      <c r="AG250" s="346"/>
      <c r="AH250" s="347"/>
      <c r="AI250" s="348"/>
      <c r="AJ250" s="349"/>
      <c r="AK250" s="350"/>
      <c r="AL250" s="350"/>
      <c r="AM250" s="350"/>
      <c r="AN250" s="350"/>
      <c r="AO250" s="350"/>
      <c r="AP250" s="350"/>
      <c r="AQ250" s="350"/>
      <c r="AR250" s="350"/>
    </row>
    <row r="251" spans="1:44" s="222" customFormat="1" ht="75" customHeight="1" x14ac:dyDescent="0.25">
      <c r="A251" s="680"/>
      <c r="B251" s="587"/>
      <c r="C251" s="587"/>
      <c r="D251" s="587"/>
      <c r="E251" s="683"/>
      <c r="F251" s="686"/>
      <c r="G251" s="587"/>
      <c r="H251" s="587"/>
      <c r="I251" s="787"/>
      <c r="J251" s="727"/>
      <c r="K251" s="789"/>
      <c r="L251" s="455" t="s">
        <v>781</v>
      </c>
      <c r="M251" s="455" t="s">
        <v>782</v>
      </c>
      <c r="N251" s="216" t="s">
        <v>732</v>
      </c>
      <c r="O251" s="216"/>
      <c r="P251" s="216"/>
      <c r="Q251" s="216"/>
      <c r="R251" s="216"/>
      <c r="S251" s="217"/>
      <c r="T251" s="217"/>
      <c r="U251" s="218"/>
      <c r="V251" s="219"/>
      <c r="W251" s="696"/>
      <c r="X251" s="692"/>
      <c r="Y251" s="555"/>
      <c r="Z251" s="555"/>
      <c r="AA251" s="555"/>
      <c r="AB251" s="555"/>
      <c r="AC251" s="555"/>
      <c r="AD251" s="555"/>
      <c r="AE251" s="345" t="s">
        <v>130</v>
      </c>
      <c r="AF251" s="351"/>
      <c r="AG251" s="346"/>
      <c r="AH251" s="347"/>
      <c r="AI251" s="348"/>
      <c r="AJ251" s="349"/>
      <c r="AK251" s="350"/>
      <c r="AL251" s="350"/>
      <c r="AM251" s="350"/>
      <c r="AN251" s="350"/>
      <c r="AO251" s="350"/>
      <c r="AP251" s="350"/>
      <c r="AQ251" s="350"/>
      <c r="AR251" s="350"/>
    </row>
    <row r="252" spans="1:44" s="222" customFormat="1" ht="89.25" hidden="1" customHeight="1" x14ac:dyDescent="0.2">
      <c r="A252" s="680"/>
      <c r="B252" s="587"/>
      <c r="C252" s="587"/>
      <c r="D252" s="587"/>
      <c r="E252" s="683"/>
      <c r="F252" s="686"/>
      <c r="G252" s="587"/>
      <c r="H252" s="587"/>
      <c r="I252" s="787"/>
      <c r="J252" s="727"/>
      <c r="K252" s="790"/>
      <c r="L252" s="456" t="s">
        <v>351</v>
      </c>
      <c r="M252" s="456" t="s">
        <v>315</v>
      </c>
      <c r="N252" s="216" t="s">
        <v>783</v>
      </c>
      <c r="O252" s="216"/>
      <c r="P252" s="216"/>
      <c r="Q252" s="216"/>
      <c r="R252" s="216"/>
      <c r="S252" s="217"/>
      <c r="T252" s="217"/>
      <c r="U252" s="218"/>
      <c r="V252" s="219"/>
      <c r="W252" s="696"/>
      <c r="X252" s="692"/>
      <c r="Y252" s="555"/>
      <c r="Z252" s="555"/>
      <c r="AA252" s="555"/>
      <c r="AB252" s="555"/>
      <c r="AC252" s="555"/>
      <c r="AD252" s="555"/>
      <c r="AE252" s="345" t="s">
        <v>134</v>
      </c>
      <c r="AF252" s="351"/>
      <c r="AG252" s="346"/>
      <c r="AH252" s="347"/>
      <c r="AI252" s="348"/>
      <c r="AJ252" s="349"/>
      <c r="AK252" s="350"/>
      <c r="AL252" s="350"/>
      <c r="AM252" s="350"/>
      <c r="AN252" s="350"/>
      <c r="AO252" s="350"/>
      <c r="AP252" s="350"/>
      <c r="AQ252" s="350"/>
      <c r="AR252" s="350"/>
    </row>
    <row r="253" spans="1:44" s="222" customFormat="1" ht="11.25" x14ac:dyDescent="0.25">
      <c r="A253" s="227"/>
      <c r="B253" s="219"/>
      <c r="C253" s="219"/>
      <c r="D253" s="219"/>
      <c r="E253" s="357"/>
      <c r="F253" s="228"/>
      <c r="G253" s="219"/>
      <c r="H253" s="219"/>
      <c r="I253" s="219"/>
      <c r="J253" s="219"/>
      <c r="K253" s="262"/>
      <c r="L253" s="262"/>
      <c r="M253" s="262"/>
      <c r="N253" s="219"/>
      <c r="O253" s="219"/>
      <c r="P253" s="219"/>
      <c r="Q253" s="219"/>
      <c r="R253" s="219"/>
      <c r="S253" s="219"/>
      <c r="T253" s="219"/>
      <c r="U253" s="219"/>
      <c r="V253" s="219"/>
      <c r="W253" s="356"/>
      <c r="X253" s="357"/>
      <c r="Y253" s="357"/>
      <c r="Z253" s="357"/>
      <c r="AA253" s="357"/>
      <c r="AB253" s="357"/>
      <c r="AC253" s="357"/>
      <c r="AD253" s="357"/>
      <c r="AE253" s="357"/>
      <c r="AF253" s="357"/>
      <c r="AG253" s="358"/>
      <c r="AH253" s="357"/>
      <c r="AI253" s="357"/>
      <c r="AJ253" s="357"/>
      <c r="AK253" s="359"/>
      <c r="AL253" s="359"/>
      <c r="AM253" s="359"/>
      <c r="AN253" s="359"/>
      <c r="AO253" s="359"/>
      <c r="AP253" s="359"/>
      <c r="AQ253" s="359"/>
      <c r="AR253" s="359"/>
    </row>
    <row r="254" spans="1:44" s="222" customFormat="1" ht="72" customHeight="1" x14ac:dyDescent="0.25">
      <c r="A254" s="680">
        <v>1</v>
      </c>
      <c r="B254" s="586"/>
      <c r="C254" s="586"/>
      <c r="D254" s="586"/>
      <c r="E254" s="693"/>
      <c r="F254" s="779" t="s">
        <v>784</v>
      </c>
      <c r="G254" s="586" t="s">
        <v>785</v>
      </c>
      <c r="H254" s="586" t="s">
        <v>786</v>
      </c>
      <c r="I254" s="586" t="s">
        <v>787</v>
      </c>
      <c r="J254" s="596" t="s">
        <v>788</v>
      </c>
      <c r="K254" s="780" t="s">
        <v>789</v>
      </c>
      <c r="L254" s="445" t="s">
        <v>1267</v>
      </c>
      <c r="M254" s="263" t="s">
        <v>790</v>
      </c>
      <c r="N254" s="230" t="s">
        <v>791</v>
      </c>
      <c r="O254" s="480" t="s">
        <v>1292</v>
      </c>
      <c r="P254" s="231">
        <v>45691</v>
      </c>
      <c r="Q254" s="232">
        <v>45788</v>
      </c>
      <c r="R254" s="216" t="s">
        <v>84</v>
      </c>
      <c r="S254" s="216" t="s">
        <v>792</v>
      </c>
      <c r="T254" s="216"/>
      <c r="U254" s="216" t="s">
        <v>86</v>
      </c>
      <c r="V254" s="219"/>
      <c r="W254" s="696" t="s">
        <v>793</v>
      </c>
      <c r="X254" s="777" t="s">
        <v>794</v>
      </c>
      <c r="Y254" s="693" t="s">
        <v>491</v>
      </c>
      <c r="Z254" s="693" t="s">
        <v>795</v>
      </c>
      <c r="AA254" s="693" t="s">
        <v>492</v>
      </c>
      <c r="AB254" s="693" t="s">
        <v>1141</v>
      </c>
      <c r="AC254" s="693" t="s">
        <v>796</v>
      </c>
      <c r="AD254" s="776" t="s">
        <v>1142</v>
      </c>
      <c r="AE254" s="345" t="s">
        <v>195</v>
      </c>
      <c r="AF254" s="360">
        <v>0</v>
      </c>
      <c r="AG254" s="360">
        <v>0.2</v>
      </c>
      <c r="AH254" s="347"/>
      <c r="AI254" s="361">
        <v>1</v>
      </c>
      <c r="AJ254" s="348" t="s">
        <v>59</v>
      </c>
      <c r="AK254" s="350" t="s">
        <v>72</v>
      </c>
      <c r="AL254" s="360">
        <v>0</v>
      </c>
      <c r="AM254" s="350"/>
      <c r="AN254" s="350"/>
      <c r="AO254" s="350"/>
      <c r="AP254" s="350"/>
      <c r="AQ254" s="350"/>
      <c r="AR254" s="350"/>
    </row>
    <row r="255" spans="1:44" s="222" customFormat="1" ht="41.25" customHeight="1" x14ac:dyDescent="0.25">
      <c r="A255" s="680"/>
      <c r="B255" s="587"/>
      <c r="C255" s="587"/>
      <c r="D255" s="587"/>
      <c r="E255" s="683"/>
      <c r="F255" s="779"/>
      <c r="G255" s="587"/>
      <c r="H255" s="587"/>
      <c r="I255" s="587"/>
      <c r="J255" s="590"/>
      <c r="K255" s="781"/>
      <c r="L255" s="445" t="s">
        <v>1266</v>
      </c>
      <c r="M255" s="263" t="s">
        <v>797</v>
      </c>
      <c r="N255" s="230" t="s">
        <v>798</v>
      </c>
      <c r="O255" s="220" t="s">
        <v>379</v>
      </c>
      <c r="P255" s="231">
        <v>45691</v>
      </c>
      <c r="Q255" s="447">
        <v>45807</v>
      </c>
      <c r="R255" s="216" t="s">
        <v>84</v>
      </c>
      <c r="S255" s="216" t="s">
        <v>792</v>
      </c>
      <c r="T255" s="216"/>
      <c r="U255" s="216" t="s">
        <v>86</v>
      </c>
      <c r="V255" s="219"/>
      <c r="W255" s="696"/>
      <c r="X255" s="697"/>
      <c r="Y255" s="683"/>
      <c r="Z255" s="683"/>
      <c r="AA255" s="683"/>
      <c r="AB255" s="683"/>
      <c r="AC255" s="683"/>
      <c r="AD255" s="683"/>
      <c r="AE255" s="345" t="s">
        <v>198</v>
      </c>
      <c r="AF255" s="360">
        <v>0</v>
      </c>
      <c r="AG255" s="360">
        <v>0.5</v>
      </c>
      <c r="AH255" s="347"/>
      <c r="AI255" s="361">
        <v>1</v>
      </c>
      <c r="AJ255" s="348" t="s">
        <v>59</v>
      </c>
      <c r="AK255" s="350" t="s">
        <v>131</v>
      </c>
      <c r="AL255" s="360">
        <v>0</v>
      </c>
      <c r="AM255" s="350"/>
      <c r="AN255" s="350"/>
      <c r="AO255" s="350"/>
      <c r="AP255" s="350"/>
      <c r="AQ255" s="350"/>
      <c r="AR255" s="350"/>
    </row>
    <row r="256" spans="1:44" s="222" customFormat="1" ht="50.25" customHeight="1" x14ac:dyDescent="0.25">
      <c r="A256" s="680"/>
      <c r="B256" s="587"/>
      <c r="C256" s="587"/>
      <c r="D256" s="587"/>
      <c r="E256" s="683"/>
      <c r="F256" s="779"/>
      <c r="G256" s="587"/>
      <c r="H256" s="595"/>
      <c r="I256" s="595"/>
      <c r="J256" s="597"/>
      <c r="K256" s="782"/>
      <c r="L256" s="451" t="s">
        <v>1268</v>
      </c>
      <c r="M256" s="263" t="s">
        <v>799</v>
      </c>
      <c r="N256" s="230" t="s">
        <v>798</v>
      </c>
      <c r="O256" s="480" t="s">
        <v>1292</v>
      </c>
      <c r="P256" s="446">
        <v>45807</v>
      </c>
      <c r="Q256" s="232">
        <v>45991</v>
      </c>
      <c r="R256" s="216" t="s">
        <v>84</v>
      </c>
      <c r="S256" s="216" t="s">
        <v>792</v>
      </c>
      <c r="T256" s="216"/>
      <c r="U256" s="216" t="s">
        <v>86</v>
      </c>
      <c r="V256" s="219"/>
      <c r="W256" s="696"/>
      <c r="X256" s="778"/>
      <c r="Y256" s="684"/>
      <c r="Z256" s="684"/>
      <c r="AA256" s="684"/>
      <c r="AB256" s="684"/>
      <c r="AC256" s="684"/>
      <c r="AD256" s="684"/>
      <c r="AE256" s="364" t="s">
        <v>800</v>
      </c>
      <c r="AF256" s="360">
        <v>0</v>
      </c>
      <c r="AG256" s="346">
        <v>1</v>
      </c>
      <c r="AH256" s="347"/>
      <c r="AI256" s="361">
        <v>1</v>
      </c>
      <c r="AJ256" s="348" t="s">
        <v>59</v>
      </c>
      <c r="AK256" s="350" t="s">
        <v>170</v>
      </c>
      <c r="AL256" s="350"/>
      <c r="AM256" s="350"/>
      <c r="AN256" s="350"/>
      <c r="AO256" s="350"/>
      <c r="AP256" s="350"/>
      <c r="AQ256" s="350"/>
      <c r="AR256" s="350"/>
    </row>
    <row r="257" spans="1:44" s="222" customFormat="1" ht="58.5" customHeight="1" x14ac:dyDescent="0.25">
      <c r="A257" s="679">
        <v>2</v>
      </c>
      <c r="B257" s="586"/>
      <c r="C257" s="586"/>
      <c r="D257" s="586" t="s">
        <v>616</v>
      </c>
      <c r="E257" s="693" t="s">
        <v>1171</v>
      </c>
      <c r="F257" s="765" t="s">
        <v>52</v>
      </c>
      <c r="G257" s="586" t="s">
        <v>785</v>
      </c>
      <c r="H257" s="587" t="s">
        <v>786</v>
      </c>
      <c r="I257" s="587" t="s">
        <v>787</v>
      </c>
      <c r="J257" s="764" t="s">
        <v>801</v>
      </c>
      <c r="K257" s="757" t="s">
        <v>802</v>
      </c>
      <c r="L257" s="445" t="s">
        <v>1269</v>
      </c>
      <c r="M257" s="263" t="s">
        <v>803</v>
      </c>
      <c r="N257" s="230" t="s">
        <v>798</v>
      </c>
      <c r="O257" s="480" t="s">
        <v>1292</v>
      </c>
      <c r="P257" s="231">
        <v>45691</v>
      </c>
      <c r="Q257" s="232">
        <v>45835</v>
      </c>
      <c r="R257" s="216" t="s">
        <v>84</v>
      </c>
      <c r="S257" s="216" t="s">
        <v>792</v>
      </c>
      <c r="T257" s="217"/>
      <c r="U257" s="234" t="s">
        <v>86</v>
      </c>
      <c r="V257" s="219"/>
      <c r="W257" s="696" t="s">
        <v>804</v>
      </c>
      <c r="X257" s="692" t="s">
        <v>805</v>
      </c>
      <c r="Y257" s="555" t="s">
        <v>806</v>
      </c>
      <c r="Z257" s="555" t="s">
        <v>807</v>
      </c>
      <c r="AA257" s="555" t="s">
        <v>492</v>
      </c>
      <c r="AB257" s="555" t="s">
        <v>808</v>
      </c>
      <c r="AC257" s="555" t="s">
        <v>1143</v>
      </c>
      <c r="AD257" s="732" t="s">
        <v>1144</v>
      </c>
      <c r="AE257" s="345" t="s">
        <v>125</v>
      </c>
      <c r="AF257" s="360">
        <v>0</v>
      </c>
      <c r="AG257" s="360">
        <v>0.1</v>
      </c>
      <c r="AH257" s="347">
        <v>1</v>
      </c>
      <c r="AI257" s="348">
        <v>1</v>
      </c>
      <c r="AJ257" s="348" t="s">
        <v>59</v>
      </c>
      <c r="AK257" s="350" t="s">
        <v>126</v>
      </c>
      <c r="AL257" s="350"/>
      <c r="AM257" s="350"/>
      <c r="AN257" s="350"/>
      <c r="AO257" s="350"/>
      <c r="AP257" s="350"/>
      <c r="AQ257" s="350"/>
      <c r="AR257" s="350"/>
    </row>
    <row r="258" spans="1:44" s="222" customFormat="1" ht="37.5" customHeight="1" x14ac:dyDescent="0.25">
      <c r="A258" s="680"/>
      <c r="B258" s="587"/>
      <c r="C258" s="587"/>
      <c r="D258" s="587"/>
      <c r="E258" s="683"/>
      <c r="F258" s="766"/>
      <c r="G258" s="587"/>
      <c r="H258" s="587"/>
      <c r="I258" s="587"/>
      <c r="J258" s="590"/>
      <c r="K258" s="757"/>
      <c r="L258" s="445" t="s">
        <v>1270</v>
      </c>
      <c r="M258" s="263" t="s">
        <v>809</v>
      </c>
      <c r="N258" s="230" t="s">
        <v>810</v>
      </c>
      <c r="O258" s="480" t="s">
        <v>1292</v>
      </c>
      <c r="P258" s="231">
        <v>45690</v>
      </c>
      <c r="Q258" s="232">
        <v>45835</v>
      </c>
      <c r="R258" s="216" t="s">
        <v>84</v>
      </c>
      <c r="S258" s="216" t="s">
        <v>792</v>
      </c>
      <c r="T258" s="217"/>
      <c r="U258" s="234" t="s">
        <v>86</v>
      </c>
      <c r="V258" s="219"/>
      <c r="W258" s="696"/>
      <c r="X258" s="692"/>
      <c r="Y258" s="555"/>
      <c r="Z258" s="555"/>
      <c r="AA258" s="555"/>
      <c r="AB258" s="555"/>
      <c r="AC258" s="555"/>
      <c r="AD258" s="555"/>
      <c r="AE258" s="345" t="s">
        <v>127</v>
      </c>
      <c r="AF258" s="360">
        <v>0</v>
      </c>
      <c r="AG258" s="360">
        <v>0.2</v>
      </c>
      <c r="AH258" s="347">
        <v>1</v>
      </c>
      <c r="AI258" s="348">
        <v>1</v>
      </c>
      <c r="AJ258" s="348" t="s">
        <v>59</v>
      </c>
      <c r="AK258" s="350" t="s">
        <v>72</v>
      </c>
      <c r="AL258" s="350"/>
      <c r="AM258" s="350"/>
      <c r="AN258" s="350"/>
      <c r="AO258" s="350"/>
      <c r="AP258" s="350"/>
      <c r="AQ258" s="350"/>
      <c r="AR258" s="350"/>
    </row>
    <row r="259" spans="1:44" s="222" customFormat="1" ht="52.5" customHeight="1" x14ac:dyDescent="0.25">
      <c r="A259" s="680"/>
      <c r="B259" s="587"/>
      <c r="C259" s="587"/>
      <c r="D259" s="587"/>
      <c r="E259" s="683"/>
      <c r="F259" s="766"/>
      <c r="G259" s="587"/>
      <c r="H259" s="587"/>
      <c r="I259" s="587"/>
      <c r="J259" s="590"/>
      <c r="K259" s="757"/>
      <c r="L259" s="445" t="s">
        <v>1271</v>
      </c>
      <c r="M259" s="263" t="s">
        <v>811</v>
      </c>
      <c r="N259" s="230" t="s">
        <v>810</v>
      </c>
      <c r="O259" s="480" t="s">
        <v>1292</v>
      </c>
      <c r="P259" s="231">
        <v>45691</v>
      </c>
      <c r="Q259" s="232">
        <v>45989</v>
      </c>
      <c r="R259" s="216" t="s">
        <v>84</v>
      </c>
      <c r="S259" s="216" t="s">
        <v>792</v>
      </c>
      <c r="T259" s="217"/>
      <c r="U259" s="234" t="s">
        <v>86</v>
      </c>
      <c r="V259" s="219"/>
      <c r="W259" s="696"/>
      <c r="X259" s="692"/>
      <c r="Y259" s="555"/>
      <c r="Z259" s="555"/>
      <c r="AA259" s="555"/>
      <c r="AB259" s="555"/>
      <c r="AC259" s="555"/>
      <c r="AD259" s="555"/>
      <c r="AE259" s="345" t="s">
        <v>130</v>
      </c>
      <c r="AF259" s="360">
        <v>0</v>
      </c>
      <c r="AG259" s="360">
        <v>0.5</v>
      </c>
      <c r="AH259" s="347">
        <v>1</v>
      </c>
      <c r="AI259" s="348">
        <v>1</v>
      </c>
      <c r="AJ259" s="348" t="s">
        <v>59</v>
      </c>
      <c r="AK259" s="350" t="s">
        <v>131</v>
      </c>
      <c r="AL259" s="350"/>
      <c r="AM259" s="350"/>
      <c r="AN259" s="350"/>
      <c r="AO259" s="350"/>
      <c r="AP259" s="350"/>
      <c r="AQ259" s="350"/>
      <c r="AR259" s="350"/>
    </row>
    <row r="260" spans="1:44" s="222" customFormat="1" ht="52.5" customHeight="1" x14ac:dyDescent="0.25">
      <c r="A260" s="680"/>
      <c r="B260" s="587"/>
      <c r="C260" s="587"/>
      <c r="D260" s="587"/>
      <c r="E260" s="683"/>
      <c r="F260" s="766"/>
      <c r="G260" s="587"/>
      <c r="H260" s="587"/>
      <c r="I260" s="587"/>
      <c r="J260" s="590"/>
      <c r="K260" s="757"/>
      <c r="L260" s="445" t="s">
        <v>1272</v>
      </c>
      <c r="M260" s="263" t="s">
        <v>812</v>
      </c>
      <c r="N260" s="230" t="s">
        <v>810</v>
      </c>
      <c r="O260" s="480" t="s">
        <v>1292</v>
      </c>
      <c r="P260" s="231">
        <v>45690</v>
      </c>
      <c r="Q260" s="232">
        <v>46022</v>
      </c>
      <c r="R260" s="216" t="s">
        <v>84</v>
      </c>
      <c r="S260" s="216" t="s">
        <v>792</v>
      </c>
      <c r="T260" s="217"/>
      <c r="U260" s="234" t="s">
        <v>86</v>
      </c>
      <c r="V260" s="219"/>
      <c r="W260" s="696"/>
      <c r="X260" s="692"/>
      <c r="Y260" s="555"/>
      <c r="Z260" s="555"/>
      <c r="AA260" s="555"/>
      <c r="AB260" s="555"/>
      <c r="AC260" s="555"/>
      <c r="AD260" s="555"/>
      <c r="AE260" s="345" t="s">
        <v>134</v>
      </c>
      <c r="AF260" s="360">
        <v>0</v>
      </c>
      <c r="AG260" s="360">
        <v>1</v>
      </c>
      <c r="AH260" s="347">
        <v>1</v>
      </c>
      <c r="AI260" s="348">
        <v>1</v>
      </c>
      <c r="AJ260" s="348" t="s">
        <v>59</v>
      </c>
      <c r="AK260" s="350" t="s">
        <v>76</v>
      </c>
      <c r="AL260" s="350"/>
      <c r="AM260" s="350"/>
      <c r="AN260" s="350"/>
      <c r="AO260" s="350"/>
      <c r="AP260" s="350"/>
      <c r="AQ260" s="350"/>
      <c r="AR260" s="350"/>
    </row>
    <row r="261" spans="1:44" s="222" customFormat="1" ht="57" customHeight="1" x14ac:dyDescent="0.25">
      <c r="A261" s="679">
        <v>3</v>
      </c>
      <c r="B261" s="586" t="s">
        <v>813</v>
      </c>
      <c r="C261" s="586" t="s">
        <v>259</v>
      </c>
      <c r="D261" s="586" t="s">
        <v>814</v>
      </c>
      <c r="E261" s="693" t="s">
        <v>815</v>
      </c>
      <c r="F261" s="758" t="s">
        <v>52</v>
      </c>
      <c r="G261" s="586" t="s">
        <v>785</v>
      </c>
      <c r="H261" s="586" t="str">
        <f>IF(G261=0,"",VLOOKUP(G261,'[2]PROCESOS Y OBJETIVOS'!$C$2:$H$19,3,FALSE))</f>
        <v>Establecer los lineamientos estratégicos y de operación de la Entidad, mediante la identificación y definición concertada de metodologías y procedimientos, con el fin de cumplir los objetivos estratégicos institucionales y del Gobierno Nacional.</v>
      </c>
      <c r="I261" s="586" t="str">
        <f>IF(G261=0,"",VLOOKUP(G261,'[2]PROCESOS Y OBJETIVOS'!$C$2:$H$19,4,FALSE))</f>
        <v>Dimensión 2da -Direccionamiento Estratégico:
 Dimensión 3ra –Gestión con Valores para Resultados
Dimensión 4ta –Evaluación de Resultados
Dimensión 5ta –Información y Comunicación
Dimensión 6ta- Gestión del Conocimiento</v>
      </c>
      <c r="J261" s="586" t="s">
        <v>816</v>
      </c>
      <c r="K261" s="756" t="s">
        <v>817</v>
      </c>
      <c r="L261" s="453" t="s">
        <v>1262</v>
      </c>
      <c r="M261" s="453" t="s">
        <v>1263</v>
      </c>
      <c r="N261" s="230" t="s">
        <v>810</v>
      </c>
      <c r="O261" s="480" t="s">
        <v>1293</v>
      </c>
      <c r="P261" s="235">
        <v>45689</v>
      </c>
      <c r="Q261" s="236">
        <v>45746</v>
      </c>
      <c r="R261" s="216" t="s">
        <v>60</v>
      </c>
      <c r="S261" s="217" t="s">
        <v>61</v>
      </c>
      <c r="T261" s="217" t="s">
        <v>61</v>
      </c>
      <c r="U261" s="230" t="str">
        <f t="shared" ref="U261" si="5">M261</f>
        <v xml:space="preserve"> Programa de Transparencia y Ética Pública  y Plan de Participación Ciudadana  construido, publicado </v>
      </c>
      <c r="V261" s="219"/>
      <c r="W261" s="696" t="s">
        <v>1145</v>
      </c>
      <c r="X261" s="692" t="s">
        <v>1146</v>
      </c>
      <c r="Y261" s="555" t="s">
        <v>491</v>
      </c>
      <c r="Z261" s="555" t="s">
        <v>795</v>
      </c>
      <c r="AA261" s="555" t="s">
        <v>492</v>
      </c>
      <c r="AB261" s="555" t="s">
        <v>818</v>
      </c>
      <c r="AC261" s="555" t="s">
        <v>1147</v>
      </c>
      <c r="AD261" s="732" t="s">
        <v>819</v>
      </c>
      <c r="AE261" s="345" t="s">
        <v>820</v>
      </c>
      <c r="AF261" s="344"/>
      <c r="AG261" s="360">
        <v>0.45</v>
      </c>
      <c r="AH261" s="347">
        <v>1</v>
      </c>
      <c r="AI261" s="348">
        <v>1</v>
      </c>
      <c r="AJ261" s="348" t="s">
        <v>59</v>
      </c>
      <c r="AK261" s="350"/>
      <c r="AL261" s="350"/>
      <c r="AM261" s="350"/>
      <c r="AN261" s="350"/>
      <c r="AO261" s="350"/>
      <c r="AP261" s="350"/>
      <c r="AQ261" s="350"/>
      <c r="AR261" s="350"/>
    </row>
    <row r="262" spans="1:44" s="222" customFormat="1" ht="66" customHeight="1" x14ac:dyDescent="0.25">
      <c r="A262" s="680"/>
      <c r="B262" s="587"/>
      <c r="C262" s="587"/>
      <c r="D262" s="587"/>
      <c r="E262" s="683"/>
      <c r="F262" s="759"/>
      <c r="G262" s="587"/>
      <c r="H262" s="587"/>
      <c r="I262" s="587"/>
      <c r="J262" s="587"/>
      <c r="K262" s="757"/>
      <c r="L262" s="453" t="s">
        <v>1264</v>
      </c>
      <c r="M262" s="453" t="s">
        <v>821</v>
      </c>
      <c r="N262" s="230" t="s">
        <v>810</v>
      </c>
      <c r="O262" s="480" t="s">
        <v>1293</v>
      </c>
      <c r="P262" s="235">
        <v>45658</v>
      </c>
      <c r="Q262" s="452">
        <v>46021</v>
      </c>
      <c r="R262" s="216" t="s">
        <v>60</v>
      </c>
      <c r="S262" s="217" t="s">
        <v>61</v>
      </c>
      <c r="T262" s="217" t="s">
        <v>61</v>
      </c>
      <c r="U262" s="230"/>
      <c r="V262" s="219"/>
      <c r="W262" s="696"/>
      <c r="X262" s="692"/>
      <c r="Y262" s="555"/>
      <c r="Z262" s="555"/>
      <c r="AA262" s="555"/>
      <c r="AB262" s="555"/>
      <c r="AC262" s="555"/>
      <c r="AD262" s="555"/>
      <c r="AE262" s="345" t="s">
        <v>822</v>
      </c>
      <c r="AF262" s="344"/>
      <c r="AG262" s="360">
        <v>0.25</v>
      </c>
      <c r="AH262" s="347">
        <v>1</v>
      </c>
      <c r="AI262" s="348">
        <v>1</v>
      </c>
      <c r="AJ262" s="348" t="s">
        <v>59</v>
      </c>
      <c r="AK262" s="350"/>
      <c r="AL262" s="350"/>
      <c r="AM262" s="350"/>
      <c r="AN262" s="350"/>
      <c r="AO262" s="350"/>
      <c r="AP262" s="350"/>
      <c r="AQ262" s="350"/>
      <c r="AR262" s="350"/>
    </row>
    <row r="263" spans="1:44" s="222" customFormat="1" ht="60.75" customHeight="1" x14ac:dyDescent="0.25">
      <c r="A263" s="680"/>
      <c r="B263" s="587"/>
      <c r="C263" s="587"/>
      <c r="D263" s="587"/>
      <c r="E263" s="683"/>
      <c r="F263" s="759"/>
      <c r="G263" s="587"/>
      <c r="H263" s="587"/>
      <c r="I263" s="587"/>
      <c r="J263" s="587"/>
      <c r="K263" s="757"/>
      <c r="L263" s="453" t="s">
        <v>1265</v>
      </c>
      <c r="M263" s="453" t="s">
        <v>823</v>
      </c>
      <c r="N263" s="230" t="s">
        <v>810</v>
      </c>
      <c r="O263" s="220" t="s">
        <v>61</v>
      </c>
      <c r="P263" s="235">
        <v>45689</v>
      </c>
      <c r="Q263" s="452">
        <v>45792</v>
      </c>
      <c r="R263" s="216" t="s">
        <v>60</v>
      </c>
      <c r="S263" s="217"/>
      <c r="T263" s="217"/>
      <c r="U263" s="230"/>
      <c r="V263" s="219"/>
      <c r="W263" s="696"/>
      <c r="X263" s="692"/>
      <c r="Y263" s="555"/>
      <c r="Z263" s="555"/>
      <c r="AA263" s="555"/>
      <c r="AB263" s="555"/>
      <c r="AC263" s="555"/>
      <c r="AD263" s="555"/>
      <c r="AE263" s="345" t="s">
        <v>824</v>
      </c>
      <c r="AF263" s="344"/>
      <c r="AG263" s="360">
        <v>0.3</v>
      </c>
      <c r="AH263" s="347">
        <v>1</v>
      </c>
      <c r="AI263" s="348">
        <v>1</v>
      </c>
      <c r="AJ263" s="348" t="s">
        <v>59</v>
      </c>
      <c r="AK263" s="350"/>
      <c r="AL263" s="350"/>
      <c r="AM263" s="350"/>
      <c r="AN263" s="350"/>
      <c r="AO263" s="350"/>
      <c r="AP263" s="350"/>
      <c r="AQ263" s="350"/>
      <c r="AR263" s="350"/>
    </row>
    <row r="264" spans="1:44" s="222" customFormat="1" ht="42" customHeight="1" x14ac:dyDescent="0.25">
      <c r="A264" s="679">
        <v>4</v>
      </c>
      <c r="B264" s="586"/>
      <c r="C264" s="586"/>
      <c r="D264" s="772"/>
      <c r="E264" s="693"/>
      <c r="F264" s="694" t="s">
        <v>445</v>
      </c>
      <c r="G264" s="586" t="s">
        <v>785</v>
      </c>
      <c r="H264" s="586" t="s">
        <v>786</v>
      </c>
      <c r="I264" s="586" t="s">
        <v>787</v>
      </c>
      <c r="J264" s="596" t="s">
        <v>825</v>
      </c>
      <c r="K264" s="756" t="s">
        <v>826</v>
      </c>
      <c r="L264" s="445" t="s">
        <v>1256</v>
      </c>
      <c r="M264" s="263" t="s">
        <v>827</v>
      </c>
      <c r="N264" s="230" t="s">
        <v>810</v>
      </c>
      <c r="O264" s="480" t="s">
        <v>1293</v>
      </c>
      <c r="P264" s="446" t="s">
        <v>1259</v>
      </c>
      <c r="Q264" s="447" t="s">
        <v>1260</v>
      </c>
      <c r="R264" s="217" t="s">
        <v>84</v>
      </c>
      <c r="S264" s="216" t="s">
        <v>792</v>
      </c>
      <c r="T264" s="217"/>
      <c r="U264" s="230"/>
      <c r="V264" s="219"/>
      <c r="W264" s="696" t="s">
        <v>828</v>
      </c>
      <c r="X264" s="692" t="s">
        <v>829</v>
      </c>
      <c r="Y264" s="555" t="s">
        <v>491</v>
      </c>
      <c r="Z264" s="555" t="s">
        <v>807</v>
      </c>
      <c r="AA264" s="555" t="s">
        <v>66</v>
      </c>
      <c r="AB264" s="763" t="s">
        <v>830</v>
      </c>
      <c r="AC264" s="696" t="s">
        <v>831</v>
      </c>
      <c r="AD264" s="767" t="s">
        <v>1148</v>
      </c>
      <c r="AE264" s="365" t="s">
        <v>125</v>
      </c>
      <c r="AF264" s="344"/>
      <c r="AG264" s="346" t="s">
        <v>832</v>
      </c>
      <c r="AH264" s="347"/>
      <c r="AI264" s="348">
        <v>1</v>
      </c>
      <c r="AJ264" s="348" t="s">
        <v>59</v>
      </c>
      <c r="AK264" s="350"/>
      <c r="AL264" s="350"/>
      <c r="AM264" s="350"/>
      <c r="AN264" s="350"/>
      <c r="AO264" s="350"/>
      <c r="AP264" s="350"/>
      <c r="AQ264" s="350"/>
      <c r="AR264" s="350"/>
    </row>
    <row r="265" spans="1:44" s="222" customFormat="1" ht="54.75" customHeight="1" x14ac:dyDescent="0.25">
      <c r="A265" s="680"/>
      <c r="B265" s="587"/>
      <c r="C265" s="587"/>
      <c r="D265" s="587"/>
      <c r="E265" s="683"/>
      <c r="F265" s="686"/>
      <c r="G265" s="587"/>
      <c r="H265" s="587"/>
      <c r="I265" s="587"/>
      <c r="J265" s="590"/>
      <c r="K265" s="757"/>
      <c r="L265" s="445" t="s">
        <v>1257</v>
      </c>
      <c r="M265" s="263" t="s">
        <v>833</v>
      </c>
      <c r="N265" s="230" t="s">
        <v>810</v>
      </c>
      <c r="O265" s="480" t="s">
        <v>1293</v>
      </c>
      <c r="P265" s="446">
        <v>45691</v>
      </c>
      <c r="Q265" s="447">
        <v>45961</v>
      </c>
      <c r="R265" s="217" t="s">
        <v>84</v>
      </c>
      <c r="S265" s="216" t="s">
        <v>792</v>
      </c>
      <c r="T265" s="217"/>
      <c r="U265" s="230"/>
      <c r="V265" s="219"/>
      <c r="W265" s="696"/>
      <c r="X265" s="692"/>
      <c r="Y265" s="555"/>
      <c r="Z265" s="555"/>
      <c r="AA265" s="555"/>
      <c r="AB265" s="763"/>
      <c r="AC265" s="696"/>
      <c r="AD265" s="696"/>
      <c r="AE265" s="365" t="s">
        <v>127</v>
      </c>
      <c r="AF265" s="344"/>
      <c r="AG265" s="346" t="s">
        <v>834</v>
      </c>
      <c r="AH265" s="347"/>
      <c r="AI265" s="348">
        <v>1</v>
      </c>
      <c r="AJ265" s="348" t="s">
        <v>59</v>
      </c>
      <c r="AK265" s="350"/>
      <c r="AL265" s="350"/>
      <c r="AM265" s="350"/>
      <c r="AN265" s="350"/>
      <c r="AO265" s="350"/>
      <c r="AP265" s="350"/>
      <c r="AQ265" s="350"/>
      <c r="AR265" s="350"/>
    </row>
    <row r="266" spans="1:44" s="222" customFormat="1" ht="34.5" customHeight="1" x14ac:dyDescent="0.25">
      <c r="A266" s="680"/>
      <c r="B266" s="587"/>
      <c r="C266" s="587"/>
      <c r="D266" s="587"/>
      <c r="E266" s="683"/>
      <c r="F266" s="686"/>
      <c r="G266" s="587"/>
      <c r="H266" s="587"/>
      <c r="I266" s="587"/>
      <c r="J266" s="590"/>
      <c r="K266" s="757"/>
      <c r="L266" s="445" t="s">
        <v>1258</v>
      </c>
      <c r="M266" s="263" t="s">
        <v>835</v>
      </c>
      <c r="N266" s="230" t="s">
        <v>810</v>
      </c>
      <c r="O266" s="480" t="s">
        <v>1293</v>
      </c>
      <c r="P266" s="446" t="s">
        <v>1259</v>
      </c>
      <c r="Q266" s="447">
        <v>45991</v>
      </c>
      <c r="R266" s="217" t="s">
        <v>84</v>
      </c>
      <c r="S266" s="216" t="s">
        <v>792</v>
      </c>
      <c r="T266" s="217"/>
      <c r="U266" s="230"/>
      <c r="V266" s="219"/>
      <c r="W266" s="696"/>
      <c r="X266" s="692"/>
      <c r="Y266" s="555"/>
      <c r="Z266" s="555"/>
      <c r="AA266" s="555"/>
      <c r="AB266" s="763"/>
      <c r="AC266" s="696"/>
      <c r="AD266" s="696"/>
      <c r="AE266" s="365" t="s">
        <v>130</v>
      </c>
      <c r="AF266" s="351"/>
      <c r="AG266" s="346" t="s">
        <v>836</v>
      </c>
      <c r="AH266" s="347"/>
      <c r="AI266" s="348">
        <v>1</v>
      </c>
      <c r="AJ266" s="348" t="s">
        <v>59</v>
      </c>
      <c r="AK266" s="350"/>
      <c r="AL266" s="350"/>
      <c r="AM266" s="350"/>
      <c r="AN266" s="350"/>
      <c r="AO266" s="350"/>
      <c r="AP266" s="350"/>
      <c r="AQ266" s="350"/>
      <c r="AR266" s="350"/>
    </row>
    <row r="267" spans="1:44" s="222" customFormat="1" ht="60.75" customHeight="1" x14ac:dyDescent="0.25">
      <c r="A267" s="984">
        <v>5</v>
      </c>
      <c r="B267" s="1002"/>
      <c r="C267" s="1002"/>
      <c r="D267" s="772" t="s">
        <v>838</v>
      </c>
      <c r="E267" s="693" t="s">
        <v>1172</v>
      </c>
      <c r="F267" s="765" t="s">
        <v>839</v>
      </c>
      <c r="G267" s="583" t="s">
        <v>785</v>
      </c>
      <c r="H267" s="583" t="s">
        <v>786</v>
      </c>
      <c r="I267" s="583" t="s">
        <v>787</v>
      </c>
      <c r="J267" s="760" t="s">
        <v>840</v>
      </c>
      <c r="K267" s="583" t="s">
        <v>841</v>
      </c>
      <c r="L267" s="363" t="s">
        <v>1254</v>
      </c>
      <c r="M267" s="363" t="s">
        <v>1255</v>
      </c>
      <c r="N267" s="240" t="s">
        <v>810</v>
      </c>
      <c r="O267" s="481" t="s">
        <v>1293</v>
      </c>
      <c r="P267" s="448">
        <v>45690</v>
      </c>
      <c r="Q267" s="449" t="s">
        <v>1261</v>
      </c>
      <c r="R267" s="241" t="s">
        <v>84</v>
      </c>
      <c r="S267" s="241"/>
      <c r="T267" s="242"/>
      <c r="U267" s="220"/>
      <c r="V267" s="243"/>
      <c r="W267" s="769" t="s">
        <v>842</v>
      </c>
      <c r="X267" s="752" t="s">
        <v>843</v>
      </c>
      <c r="Y267" s="752" t="s">
        <v>491</v>
      </c>
      <c r="Z267" s="751" t="s">
        <v>807</v>
      </c>
      <c r="AA267" s="750" t="s">
        <v>66</v>
      </c>
      <c r="AB267" s="768" t="s">
        <v>844</v>
      </c>
      <c r="AC267" s="749" t="s">
        <v>845</v>
      </c>
      <c r="AD267" s="748">
        <v>1</v>
      </c>
      <c r="AE267" s="369" t="s">
        <v>125</v>
      </c>
      <c r="AF267" s="362"/>
      <c r="AG267" s="346" t="s">
        <v>832</v>
      </c>
      <c r="AH267" s="370"/>
      <c r="AI267" s="348">
        <v>1</v>
      </c>
      <c r="AJ267" s="348" t="s">
        <v>59</v>
      </c>
      <c r="AK267" s="350"/>
      <c r="AL267" s="350"/>
      <c r="AM267" s="350"/>
      <c r="AN267" s="350"/>
      <c r="AO267" s="350"/>
      <c r="AP267" s="350"/>
      <c r="AQ267" s="350"/>
      <c r="AR267" s="350"/>
    </row>
    <row r="268" spans="1:44" s="222" customFormat="1" ht="45" x14ac:dyDescent="0.25">
      <c r="A268" s="985"/>
      <c r="B268" s="584"/>
      <c r="C268" s="584"/>
      <c r="D268" s="587"/>
      <c r="E268" s="683"/>
      <c r="F268" s="766"/>
      <c r="G268" s="584"/>
      <c r="H268" s="584"/>
      <c r="I268" s="584"/>
      <c r="J268" s="761"/>
      <c r="K268" s="584"/>
      <c r="L268" s="444" t="s">
        <v>1253</v>
      </c>
      <c r="M268" s="216" t="s">
        <v>846</v>
      </c>
      <c r="N268" s="215" t="s">
        <v>810</v>
      </c>
      <c r="O268" s="238" t="s">
        <v>847</v>
      </c>
      <c r="P268" s="450">
        <v>45901</v>
      </c>
      <c r="Q268" s="447">
        <v>46006</v>
      </c>
      <c r="R268" s="217" t="s">
        <v>84</v>
      </c>
      <c r="S268" s="217"/>
      <c r="T268" s="218" t="s">
        <v>61</v>
      </c>
      <c r="U268" s="220"/>
      <c r="V268" s="244"/>
      <c r="W268" s="770"/>
      <c r="X268" s="753"/>
      <c r="Y268" s="753"/>
      <c r="Z268" s="751"/>
      <c r="AA268" s="750"/>
      <c r="AB268" s="768"/>
      <c r="AC268" s="749"/>
      <c r="AD268" s="748"/>
      <c r="AE268" s="369" t="s">
        <v>127</v>
      </c>
      <c r="AF268" s="343"/>
      <c r="AG268" s="346" t="s">
        <v>848</v>
      </c>
      <c r="AH268" s="347"/>
      <c r="AI268" s="348">
        <v>1</v>
      </c>
      <c r="AJ268" s="348" t="s">
        <v>59</v>
      </c>
      <c r="AK268" s="350"/>
      <c r="AL268" s="350"/>
      <c r="AM268" s="350"/>
      <c r="AN268" s="350"/>
      <c r="AO268" s="350"/>
      <c r="AP268" s="350"/>
      <c r="AQ268" s="350"/>
      <c r="AR268" s="350"/>
    </row>
    <row r="269" spans="1:44" s="222" customFormat="1" ht="54" customHeight="1" x14ac:dyDescent="0.25">
      <c r="A269" s="985"/>
      <c r="B269" s="584"/>
      <c r="C269" s="584"/>
      <c r="D269" s="587"/>
      <c r="E269" s="683"/>
      <c r="F269" s="766"/>
      <c r="G269" s="584"/>
      <c r="H269" s="584"/>
      <c r="I269" s="584"/>
      <c r="J269" s="761"/>
      <c r="K269" s="584"/>
      <c r="L269" s="444" t="s">
        <v>1252</v>
      </c>
      <c r="M269" s="230" t="s">
        <v>849</v>
      </c>
      <c r="N269" s="220" t="s">
        <v>810</v>
      </c>
      <c r="O269" s="220" t="s">
        <v>847</v>
      </c>
      <c r="P269" s="245">
        <v>45748</v>
      </c>
      <c r="Q269" s="231">
        <v>46029</v>
      </c>
      <c r="R269" s="217" t="s">
        <v>60</v>
      </c>
      <c r="S269" s="217" t="s">
        <v>61</v>
      </c>
      <c r="T269" s="218" t="s">
        <v>61</v>
      </c>
      <c r="U269" s="226" t="s">
        <v>61</v>
      </c>
      <c r="V269" s="244"/>
      <c r="W269" s="770"/>
      <c r="X269" s="753"/>
      <c r="Y269" s="753"/>
      <c r="Z269" s="751"/>
      <c r="AA269" s="750"/>
      <c r="AB269" s="768"/>
      <c r="AC269" s="749"/>
      <c r="AD269" s="748"/>
      <c r="AE269" s="369" t="s">
        <v>130</v>
      </c>
      <c r="AF269" s="343"/>
      <c r="AG269" s="346" t="s">
        <v>850</v>
      </c>
      <c r="AH269" s="347"/>
      <c r="AI269" s="348">
        <v>1</v>
      </c>
      <c r="AJ269" s="348" t="s">
        <v>59</v>
      </c>
      <c r="AK269" s="350"/>
      <c r="AL269" s="350"/>
      <c r="AM269" s="350"/>
      <c r="AN269" s="350"/>
      <c r="AO269" s="350"/>
      <c r="AP269" s="350"/>
      <c r="AQ269" s="350"/>
      <c r="AR269" s="350"/>
    </row>
    <row r="270" spans="1:44" s="222" customFormat="1" ht="45.75" customHeight="1" x14ac:dyDescent="0.25">
      <c r="A270" s="985"/>
      <c r="B270" s="585"/>
      <c r="C270" s="585"/>
      <c r="D270" s="587"/>
      <c r="E270" s="683"/>
      <c r="F270" s="766"/>
      <c r="G270" s="585"/>
      <c r="H270" s="585"/>
      <c r="I270" s="585"/>
      <c r="J270" s="762"/>
      <c r="K270" s="585"/>
      <c r="L270" s="444" t="s">
        <v>1251</v>
      </c>
      <c r="M270" s="230" t="s">
        <v>851</v>
      </c>
      <c r="N270" s="220" t="s">
        <v>810</v>
      </c>
      <c r="O270" s="220" t="s">
        <v>847</v>
      </c>
      <c r="P270" s="245">
        <v>45659</v>
      </c>
      <c r="Q270" s="231">
        <v>45991</v>
      </c>
      <c r="R270" s="217" t="s">
        <v>60</v>
      </c>
      <c r="S270" s="217" t="s">
        <v>61</v>
      </c>
      <c r="T270" s="218" t="s">
        <v>61</v>
      </c>
      <c r="U270" s="226" t="s">
        <v>61</v>
      </c>
      <c r="V270" s="246"/>
      <c r="W270" s="771"/>
      <c r="X270" s="755"/>
      <c r="Y270" s="754"/>
      <c r="Z270" s="751"/>
      <c r="AA270" s="750"/>
      <c r="AB270" s="768"/>
      <c r="AC270" s="749"/>
      <c r="AD270" s="748"/>
      <c r="AE270" s="369" t="s">
        <v>134</v>
      </c>
      <c r="AF270" s="343"/>
      <c r="AG270" s="346" t="s">
        <v>837</v>
      </c>
      <c r="AH270" s="350"/>
      <c r="AI270" s="348">
        <v>1</v>
      </c>
      <c r="AJ270" s="348" t="s">
        <v>59</v>
      </c>
      <c r="AK270" s="350"/>
      <c r="AL270" s="350"/>
      <c r="AM270" s="350"/>
      <c r="AN270" s="350"/>
      <c r="AO270" s="350"/>
      <c r="AP270" s="350"/>
      <c r="AQ270" s="350"/>
      <c r="AR270" s="350"/>
    </row>
    <row r="271" spans="1:44" s="222" customFormat="1" ht="11.25" x14ac:dyDescent="0.25">
      <c r="A271" s="227"/>
      <c r="B271" s="219"/>
      <c r="C271" s="219"/>
      <c r="D271" s="219"/>
      <c r="E271" s="357"/>
      <c r="F271" s="228"/>
      <c r="G271" s="219"/>
      <c r="H271" s="219"/>
      <c r="I271" s="219"/>
      <c r="J271" s="219"/>
      <c r="K271" s="219"/>
      <c r="L271" s="219"/>
      <c r="M271" s="219"/>
      <c r="N271" s="219"/>
      <c r="O271" s="219"/>
      <c r="P271" s="219"/>
      <c r="Q271" s="219"/>
      <c r="R271" s="219"/>
      <c r="S271" s="219"/>
      <c r="T271" s="219"/>
      <c r="U271" s="219"/>
      <c r="V271" s="219"/>
      <c r="W271" s="356"/>
      <c r="X271" s="357"/>
      <c r="Y271" s="357"/>
      <c r="Z271" s="357"/>
      <c r="AA271" s="357"/>
      <c r="AB271" s="357"/>
      <c r="AC271" s="357"/>
      <c r="AD271" s="357"/>
      <c r="AE271" s="357"/>
      <c r="AF271" s="357"/>
      <c r="AG271" s="358"/>
      <c r="AH271" s="357"/>
      <c r="AI271" s="357"/>
      <c r="AJ271" s="357"/>
      <c r="AK271" s="359"/>
      <c r="AL271" s="359"/>
      <c r="AM271" s="359"/>
      <c r="AN271" s="359"/>
      <c r="AO271" s="359"/>
      <c r="AP271" s="359"/>
      <c r="AQ271" s="359"/>
      <c r="AR271" s="359"/>
    </row>
    <row r="272" spans="1:44" s="222" customFormat="1" ht="76.5" customHeight="1" x14ac:dyDescent="0.3">
      <c r="A272" s="679">
        <v>1</v>
      </c>
      <c r="B272" s="586"/>
      <c r="C272" s="586"/>
      <c r="D272" s="586"/>
      <c r="E272" s="693"/>
      <c r="F272" s="694" t="s">
        <v>211</v>
      </c>
      <c r="G272" s="586" t="s">
        <v>852</v>
      </c>
      <c r="H272" s="586" t="s">
        <v>853</v>
      </c>
      <c r="I272" s="586" t="s">
        <v>854</v>
      </c>
      <c r="J272" s="589" t="s">
        <v>855</v>
      </c>
      <c r="K272" s="586" t="s">
        <v>856</v>
      </c>
      <c r="L272" s="344" t="s">
        <v>1248</v>
      </c>
      <c r="M272" s="216" t="s">
        <v>857</v>
      </c>
      <c r="N272" s="216" t="s">
        <v>858</v>
      </c>
      <c r="O272" s="216" t="s">
        <v>847</v>
      </c>
      <c r="P272" s="216"/>
      <c r="Q272" s="216"/>
      <c r="R272" s="216"/>
      <c r="S272" s="217"/>
      <c r="T272" s="217"/>
      <c r="U272" s="218"/>
      <c r="V272" s="219"/>
      <c r="W272" s="696" t="s">
        <v>859</v>
      </c>
      <c r="X272" s="692" t="s">
        <v>860</v>
      </c>
      <c r="Y272" s="555" t="s">
        <v>162</v>
      </c>
      <c r="Z272" s="555" t="s">
        <v>226</v>
      </c>
      <c r="AA272" s="555" t="s">
        <v>66</v>
      </c>
      <c r="AB272" s="555" t="s">
        <v>861</v>
      </c>
      <c r="AC272" s="555" t="s">
        <v>862</v>
      </c>
      <c r="AD272" s="732">
        <v>1</v>
      </c>
      <c r="AE272" s="345" t="s">
        <v>125</v>
      </c>
      <c r="AF272" s="344"/>
      <c r="AG272" s="371">
        <v>0.7</v>
      </c>
      <c r="AH272" s="330"/>
      <c r="AI272" s="330">
        <v>1</v>
      </c>
      <c r="AJ272" s="349"/>
      <c r="AK272" s="348"/>
      <c r="AL272" s="348">
        <f>IFERROR(IF((+AH272/AI272)&gt;100%,100%,(AH272/AI272)),"")</f>
        <v>0</v>
      </c>
      <c r="AM272" s="348"/>
      <c r="AN272" s="348"/>
      <c r="AO272" s="350"/>
      <c r="AP272" s="350"/>
      <c r="AQ272" s="350"/>
      <c r="AR272" s="350"/>
    </row>
    <row r="273" spans="1:44" s="222" customFormat="1" ht="59.25" customHeight="1" x14ac:dyDescent="0.3">
      <c r="A273" s="680"/>
      <c r="B273" s="587"/>
      <c r="C273" s="587"/>
      <c r="D273" s="587"/>
      <c r="E273" s="683"/>
      <c r="F273" s="686"/>
      <c r="G273" s="587"/>
      <c r="H273" s="587"/>
      <c r="I273" s="587"/>
      <c r="J273" s="590"/>
      <c r="K273" s="587"/>
      <c r="L273" s="344" t="s">
        <v>1249</v>
      </c>
      <c r="M273" s="216" t="s">
        <v>863</v>
      </c>
      <c r="N273" s="216" t="s">
        <v>864</v>
      </c>
      <c r="O273" s="216" t="s">
        <v>847</v>
      </c>
      <c r="P273" s="216"/>
      <c r="Q273" s="216"/>
      <c r="R273" s="216"/>
      <c r="S273" s="217"/>
      <c r="T273" s="217"/>
      <c r="U273" s="218"/>
      <c r="V273" s="219"/>
      <c r="W273" s="696"/>
      <c r="X273" s="692"/>
      <c r="Y273" s="555"/>
      <c r="Z273" s="555"/>
      <c r="AA273" s="555"/>
      <c r="AB273" s="555"/>
      <c r="AC273" s="555"/>
      <c r="AD273" s="555"/>
      <c r="AE273" s="345" t="s">
        <v>127</v>
      </c>
      <c r="AF273" s="344"/>
      <c r="AG273" s="371">
        <v>0.25</v>
      </c>
      <c r="AH273" s="332"/>
      <c r="AI273" s="332">
        <v>1</v>
      </c>
      <c r="AJ273" s="349"/>
      <c r="AK273" s="348"/>
      <c r="AL273" s="348">
        <f>IFERROR(IF((+AH273/AI273)&gt;100%,100%,(AH273/AI273)),"")</f>
        <v>0</v>
      </c>
      <c r="AM273" s="348"/>
      <c r="AN273" s="348"/>
      <c r="AO273" s="350"/>
      <c r="AP273" s="350"/>
      <c r="AQ273" s="350"/>
      <c r="AR273" s="350"/>
    </row>
    <row r="274" spans="1:44" s="222" customFormat="1" ht="40.5" customHeight="1" thickBot="1" x14ac:dyDescent="0.35">
      <c r="A274" s="680"/>
      <c r="B274" s="587"/>
      <c r="C274" s="587"/>
      <c r="D274" s="587"/>
      <c r="E274" s="683"/>
      <c r="F274" s="686"/>
      <c r="G274" s="587"/>
      <c r="H274" s="587"/>
      <c r="I274" s="587"/>
      <c r="J274" s="590"/>
      <c r="K274" s="587"/>
      <c r="L274" s="344" t="s">
        <v>1250</v>
      </c>
      <c r="M274" s="216" t="s">
        <v>863</v>
      </c>
      <c r="N274" s="216" t="s">
        <v>865</v>
      </c>
      <c r="O274" s="216" t="s">
        <v>847</v>
      </c>
      <c r="P274" s="216"/>
      <c r="Q274" s="216"/>
      <c r="R274" s="216"/>
      <c r="S274" s="217"/>
      <c r="T274" s="217"/>
      <c r="U274" s="218"/>
      <c r="V274" s="219"/>
      <c r="W274" s="696"/>
      <c r="X274" s="692"/>
      <c r="Y274" s="555"/>
      <c r="Z274" s="555"/>
      <c r="AA274" s="555"/>
      <c r="AB274" s="555"/>
      <c r="AC274" s="555"/>
      <c r="AD274" s="555"/>
      <c r="AE274" s="345" t="s">
        <v>130</v>
      </c>
      <c r="AF274" s="351"/>
      <c r="AG274" s="371">
        <v>0.05</v>
      </c>
      <c r="AH274" s="332"/>
      <c r="AI274" s="332">
        <v>1</v>
      </c>
      <c r="AJ274" s="349"/>
      <c r="AK274" s="348"/>
      <c r="AL274" s="348">
        <f>IFERROR(IF((+AH274/AI274)&gt;100%,100%,(AH274/AI274)),"")</f>
        <v>0</v>
      </c>
      <c r="AM274" s="348"/>
      <c r="AN274" s="348"/>
      <c r="AO274" s="350"/>
      <c r="AP274" s="350"/>
      <c r="AQ274" s="350"/>
      <c r="AR274" s="350"/>
    </row>
    <row r="275" spans="1:44" s="222" customFormat="1" ht="33" hidden="1" customHeight="1" x14ac:dyDescent="0.25">
      <c r="A275" s="680"/>
      <c r="B275" s="587"/>
      <c r="C275" s="587"/>
      <c r="D275" s="587"/>
      <c r="E275" s="683"/>
      <c r="F275" s="686"/>
      <c r="G275" s="587"/>
      <c r="H275" s="587"/>
      <c r="I275" s="587"/>
      <c r="J275" s="590"/>
      <c r="K275" s="587"/>
      <c r="L275" s="216" t="s">
        <v>328</v>
      </c>
      <c r="M275" s="216"/>
      <c r="N275" s="216"/>
      <c r="O275" s="216"/>
      <c r="P275" s="216"/>
      <c r="Q275" s="216"/>
      <c r="R275" s="216"/>
      <c r="S275" s="217"/>
      <c r="T275" s="217"/>
      <c r="U275" s="218"/>
      <c r="V275" s="219"/>
      <c r="W275" s="696"/>
      <c r="X275" s="692"/>
      <c r="Y275" s="555"/>
      <c r="Z275" s="555"/>
      <c r="AA275" s="555"/>
      <c r="AB275" s="555"/>
      <c r="AC275" s="555"/>
      <c r="AD275" s="555"/>
      <c r="AE275" s="345" t="s">
        <v>134</v>
      </c>
      <c r="AF275" s="351"/>
      <c r="AG275" s="346"/>
      <c r="AH275" s="347"/>
      <c r="AI275" s="348">
        <f>100%-SUM(AI272:AI274)</f>
        <v>-2</v>
      </c>
      <c r="AJ275" s="349"/>
      <c r="AK275" s="348"/>
      <c r="AL275" s="348">
        <f>IFERROR(IF((+AH275/AI275)&gt;100%,100%,(AH275/AI275)),"")</f>
        <v>0</v>
      </c>
      <c r="AM275" s="348"/>
      <c r="AN275" s="348"/>
      <c r="AO275" s="350"/>
      <c r="AP275" s="350"/>
      <c r="AQ275" s="350"/>
      <c r="AR275" s="350"/>
    </row>
    <row r="276" spans="1:44" s="222" customFormat="1" ht="54.75" hidden="1" customHeight="1" x14ac:dyDescent="0.25">
      <c r="A276" s="691"/>
      <c r="B276" s="588"/>
      <c r="C276" s="588"/>
      <c r="D276" s="588"/>
      <c r="E276" s="747"/>
      <c r="F276" s="686"/>
      <c r="G276" s="588"/>
      <c r="H276" s="588"/>
      <c r="I276" s="588"/>
      <c r="J276" s="591"/>
      <c r="K276" s="588"/>
      <c r="L276" s="223" t="s">
        <v>351</v>
      </c>
      <c r="M276" s="223"/>
      <c r="N276" s="223"/>
      <c r="O276" s="223"/>
      <c r="P276" s="223"/>
      <c r="Q276" s="223"/>
      <c r="R276" s="223"/>
      <c r="S276" s="224"/>
      <c r="T276" s="224"/>
      <c r="U276" s="225"/>
      <c r="V276" s="219"/>
      <c r="W276" s="696"/>
      <c r="X276" s="723"/>
      <c r="Y276" s="556"/>
      <c r="Z276" s="556"/>
      <c r="AA276" s="556"/>
      <c r="AB276" s="556"/>
      <c r="AC276" s="556"/>
      <c r="AD276" s="556"/>
      <c r="AE276" s="352" t="s">
        <v>204</v>
      </c>
      <c r="AF276" s="353"/>
      <c r="AG276" s="354"/>
      <c r="AH276" s="353"/>
      <c r="AI276" s="353"/>
      <c r="AJ276" s="355"/>
      <c r="AK276" s="348"/>
      <c r="AL276" s="348" t="str">
        <f>IFERROR(IF((+AH276/AI276)&gt;100%,100%,(AH276/AI276)),"")</f>
        <v/>
      </c>
      <c r="AM276" s="348"/>
      <c r="AN276" s="348"/>
      <c r="AO276" s="350"/>
      <c r="AP276" s="350"/>
      <c r="AQ276" s="350"/>
      <c r="AR276" s="350"/>
    </row>
    <row r="277" spans="1:44" s="222" customFormat="1" ht="45.75" customHeight="1" x14ac:dyDescent="0.25">
      <c r="A277" s="679">
        <v>2</v>
      </c>
      <c r="B277" s="586"/>
      <c r="C277" s="586"/>
      <c r="D277" s="586"/>
      <c r="E277" s="693"/>
      <c r="F277" s="694" t="s">
        <v>445</v>
      </c>
      <c r="G277" s="586" t="s">
        <v>852</v>
      </c>
      <c r="H277" s="586" t="s">
        <v>853</v>
      </c>
      <c r="I277" s="586" t="s">
        <v>854</v>
      </c>
      <c r="J277" s="589" t="s">
        <v>866</v>
      </c>
      <c r="K277" s="586" t="s">
        <v>867</v>
      </c>
      <c r="L277" s="216" t="s">
        <v>868</v>
      </c>
      <c r="M277" s="216" t="s">
        <v>869</v>
      </c>
      <c r="N277" s="216" t="s">
        <v>865</v>
      </c>
      <c r="O277" s="216" t="s">
        <v>379</v>
      </c>
      <c r="P277" s="216"/>
      <c r="Q277" s="216"/>
      <c r="R277" s="216"/>
      <c r="S277" s="217"/>
      <c r="T277" s="217"/>
      <c r="U277" s="218"/>
      <c r="V277" s="219"/>
      <c r="W277" s="696" t="s">
        <v>870</v>
      </c>
      <c r="X277" s="692" t="s">
        <v>871</v>
      </c>
      <c r="Y277" s="555" t="s">
        <v>192</v>
      </c>
      <c r="Z277" s="555" t="s">
        <v>872</v>
      </c>
      <c r="AA277" s="555" t="s">
        <v>692</v>
      </c>
      <c r="AB277" s="555" t="s">
        <v>873</v>
      </c>
      <c r="AC277" s="555" t="s">
        <v>874</v>
      </c>
      <c r="AD277" s="732">
        <v>1</v>
      </c>
      <c r="AE277" s="372" t="s">
        <v>580</v>
      </c>
      <c r="AF277" s="344"/>
      <c r="AG277" s="373">
        <v>280</v>
      </c>
      <c r="AH277" s="347"/>
      <c r="AI277" s="348"/>
      <c r="AJ277" s="374"/>
      <c r="AK277" s="375"/>
      <c r="AL277" s="348"/>
      <c r="AM277" s="348"/>
      <c r="AN277" s="348"/>
      <c r="AO277" s="350"/>
      <c r="AP277" s="350"/>
      <c r="AQ277" s="350"/>
      <c r="AR277" s="350"/>
    </row>
    <row r="278" spans="1:44" s="222" customFormat="1" ht="35.25" customHeight="1" x14ac:dyDescent="0.25">
      <c r="A278" s="680"/>
      <c r="B278" s="587"/>
      <c r="C278" s="587"/>
      <c r="D278" s="587"/>
      <c r="E278" s="683"/>
      <c r="F278" s="686"/>
      <c r="G278" s="587"/>
      <c r="H278" s="587"/>
      <c r="I278" s="587"/>
      <c r="J278" s="590"/>
      <c r="K278" s="587"/>
      <c r="L278" s="216" t="s">
        <v>875</v>
      </c>
      <c r="M278" s="216" t="s">
        <v>876</v>
      </c>
      <c r="N278" s="216" t="s">
        <v>865</v>
      </c>
      <c r="O278" s="216" t="s">
        <v>379</v>
      </c>
      <c r="P278" s="216"/>
      <c r="Q278" s="216"/>
      <c r="R278" s="216"/>
      <c r="S278" s="217"/>
      <c r="T278" s="217"/>
      <c r="U278" s="218"/>
      <c r="V278" s="219"/>
      <c r="W278" s="696"/>
      <c r="X278" s="692"/>
      <c r="Y278" s="555"/>
      <c r="Z278" s="555"/>
      <c r="AA278" s="555"/>
      <c r="AB278" s="555"/>
      <c r="AC278" s="555"/>
      <c r="AD278" s="555"/>
      <c r="AE278" s="337" t="s">
        <v>585</v>
      </c>
      <c r="AF278" s="344"/>
      <c r="AG278" s="333">
        <v>141</v>
      </c>
      <c r="AH278" s="347"/>
      <c r="AI278" s="348"/>
      <c r="AJ278" s="374"/>
      <c r="AK278" s="375"/>
      <c r="AL278" s="348"/>
      <c r="AM278" s="348"/>
      <c r="AN278" s="348"/>
      <c r="AO278" s="350"/>
      <c r="AP278" s="350"/>
      <c r="AQ278" s="350"/>
      <c r="AR278" s="350"/>
    </row>
    <row r="279" spans="1:44" s="222" customFormat="1" ht="43.5" customHeight="1" x14ac:dyDescent="0.25">
      <c r="A279" s="680"/>
      <c r="B279" s="587"/>
      <c r="C279" s="587"/>
      <c r="D279" s="587"/>
      <c r="E279" s="683"/>
      <c r="F279" s="686"/>
      <c r="G279" s="587"/>
      <c r="H279" s="587"/>
      <c r="I279" s="587"/>
      <c r="J279" s="590"/>
      <c r="K279" s="587"/>
      <c r="L279" s="216" t="s">
        <v>877</v>
      </c>
      <c r="M279" s="216" t="s">
        <v>878</v>
      </c>
      <c r="N279" s="216" t="s">
        <v>879</v>
      </c>
      <c r="O279" s="216" t="s">
        <v>880</v>
      </c>
      <c r="P279" s="216"/>
      <c r="Q279" s="216"/>
      <c r="R279" s="216"/>
      <c r="S279" s="217"/>
      <c r="T279" s="217"/>
      <c r="U279" s="218"/>
      <c r="V279" s="219"/>
      <c r="W279" s="696"/>
      <c r="X279" s="692"/>
      <c r="Y279" s="555"/>
      <c r="Z279" s="555"/>
      <c r="AA279" s="555"/>
      <c r="AB279" s="555"/>
      <c r="AC279" s="555"/>
      <c r="AD279" s="555"/>
      <c r="AE279" s="337" t="s">
        <v>588</v>
      </c>
      <c r="AF279" s="351"/>
      <c r="AG279" s="333">
        <v>38</v>
      </c>
      <c r="AH279" s="347"/>
      <c r="AI279" s="348"/>
      <c r="AJ279" s="374"/>
      <c r="AK279" s="375"/>
      <c r="AL279" s="348"/>
      <c r="AM279" s="348"/>
      <c r="AN279" s="348"/>
      <c r="AO279" s="350"/>
      <c r="AP279" s="350"/>
      <c r="AQ279" s="350"/>
      <c r="AR279" s="350"/>
    </row>
    <row r="280" spans="1:44" s="222" customFormat="1" ht="43.5" hidden="1" customHeight="1" x14ac:dyDescent="0.25">
      <c r="A280" s="680"/>
      <c r="B280" s="587"/>
      <c r="C280" s="587"/>
      <c r="D280" s="587"/>
      <c r="E280" s="683"/>
      <c r="F280" s="686"/>
      <c r="G280" s="587"/>
      <c r="H280" s="587"/>
      <c r="I280" s="587"/>
      <c r="J280" s="590"/>
      <c r="K280" s="587"/>
      <c r="L280" s="214"/>
      <c r="M280" s="214"/>
      <c r="N280" s="216"/>
      <c r="O280" s="216"/>
      <c r="P280" s="216"/>
      <c r="Q280" s="216"/>
      <c r="R280" s="216"/>
      <c r="S280" s="217"/>
      <c r="T280" s="217"/>
      <c r="U280" s="218"/>
      <c r="V280" s="219"/>
      <c r="W280" s="696"/>
      <c r="X280" s="692"/>
      <c r="Y280" s="555"/>
      <c r="Z280" s="555"/>
      <c r="AA280" s="555"/>
      <c r="AB280" s="555"/>
      <c r="AC280" s="555"/>
      <c r="AD280" s="555"/>
      <c r="AE280" s="337" t="s">
        <v>590</v>
      </c>
      <c r="AF280" s="351"/>
      <c r="AG280" s="333">
        <v>29</v>
      </c>
      <c r="AH280" s="347"/>
      <c r="AI280" s="348"/>
      <c r="AJ280" s="374"/>
      <c r="AK280" s="375"/>
      <c r="AL280" s="348"/>
      <c r="AM280" s="348"/>
      <c r="AN280" s="348"/>
      <c r="AO280" s="350"/>
      <c r="AP280" s="350"/>
      <c r="AQ280" s="350"/>
      <c r="AR280" s="350"/>
    </row>
    <row r="281" spans="1:44" s="222" customFormat="1" ht="43.5" hidden="1" customHeight="1" x14ac:dyDescent="0.25">
      <c r="A281" s="680"/>
      <c r="B281" s="587"/>
      <c r="C281" s="587"/>
      <c r="D281" s="587"/>
      <c r="E281" s="683"/>
      <c r="F281" s="686"/>
      <c r="G281" s="587"/>
      <c r="H281" s="587"/>
      <c r="I281" s="587"/>
      <c r="J281" s="590"/>
      <c r="K281" s="587"/>
      <c r="L281" s="214"/>
      <c r="M281" s="214"/>
      <c r="N281" s="216"/>
      <c r="O281" s="216"/>
      <c r="P281" s="216"/>
      <c r="Q281" s="216"/>
      <c r="R281" s="216"/>
      <c r="S281" s="217"/>
      <c r="T281" s="217"/>
      <c r="U281" s="218"/>
      <c r="V281" s="219"/>
      <c r="W281" s="696"/>
      <c r="X281" s="692"/>
      <c r="Y281" s="555"/>
      <c r="Z281" s="555"/>
      <c r="AA281" s="555"/>
      <c r="AB281" s="555"/>
      <c r="AC281" s="555"/>
      <c r="AD281" s="555"/>
      <c r="AE281" s="337" t="s">
        <v>592</v>
      </c>
      <c r="AF281" s="351"/>
      <c r="AG281" s="333">
        <v>37</v>
      </c>
      <c r="AH281" s="347"/>
      <c r="AI281" s="348"/>
      <c r="AJ281" s="374"/>
      <c r="AK281" s="375"/>
      <c r="AL281" s="348"/>
      <c r="AM281" s="348"/>
      <c r="AN281" s="348"/>
      <c r="AO281" s="350"/>
      <c r="AP281" s="350"/>
      <c r="AQ281" s="350"/>
      <c r="AR281" s="350"/>
    </row>
    <row r="282" spans="1:44" s="222" customFormat="1" ht="43.5" hidden="1" customHeight="1" x14ac:dyDescent="0.25">
      <c r="A282" s="680"/>
      <c r="B282" s="587"/>
      <c r="C282" s="587"/>
      <c r="D282" s="587"/>
      <c r="E282" s="683"/>
      <c r="F282" s="686"/>
      <c r="G282" s="587"/>
      <c r="H282" s="587"/>
      <c r="I282" s="587"/>
      <c r="J282" s="590"/>
      <c r="K282" s="587"/>
      <c r="L282" s="214"/>
      <c r="M282" s="214"/>
      <c r="N282" s="216"/>
      <c r="O282" s="216"/>
      <c r="P282" s="216"/>
      <c r="Q282" s="216"/>
      <c r="R282" s="216"/>
      <c r="S282" s="217"/>
      <c r="T282" s="217"/>
      <c r="U282" s="218"/>
      <c r="V282" s="219"/>
      <c r="W282" s="696"/>
      <c r="X282" s="692"/>
      <c r="Y282" s="555"/>
      <c r="Z282" s="555"/>
      <c r="AA282" s="555"/>
      <c r="AB282" s="555"/>
      <c r="AC282" s="555"/>
      <c r="AD282" s="555"/>
      <c r="AE282" s="337" t="s">
        <v>594</v>
      </c>
      <c r="AF282" s="351"/>
      <c r="AG282" s="333">
        <v>1</v>
      </c>
      <c r="AH282" s="347"/>
      <c r="AI282" s="348"/>
      <c r="AJ282" s="374"/>
      <c r="AK282" s="375"/>
      <c r="AL282" s="348"/>
      <c r="AM282" s="348"/>
      <c r="AN282" s="348"/>
      <c r="AO282" s="350"/>
      <c r="AP282" s="350"/>
      <c r="AQ282" s="350"/>
      <c r="AR282" s="350"/>
    </row>
    <row r="283" spans="1:44" s="222" customFormat="1" ht="43.5" hidden="1" customHeight="1" x14ac:dyDescent="0.25">
      <c r="A283" s="680"/>
      <c r="B283" s="587"/>
      <c r="C283" s="587"/>
      <c r="D283" s="587"/>
      <c r="E283" s="683"/>
      <c r="F283" s="686"/>
      <c r="G283" s="587"/>
      <c r="H283" s="587"/>
      <c r="I283" s="587"/>
      <c r="J283" s="590"/>
      <c r="K283" s="587"/>
      <c r="L283" s="214"/>
      <c r="M283" s="214"/>
      <c r="N283" s="216"/>
      <c r="O283" s="216"/>
      <c r="P283" s="216"/>
      <c r="Q283" s="216"/>
      <c r="R283" s="216"/>
      <c r="S283" s="217"/>
      <c r="T283" s="217"/>
      <c r="U283" s="218"/>
      <c r="V283" s="219"/>
      <c r="W283" s="696"/>
      <c r="X283" s="692"/>
      <c r="Y283" s="555"/>
      <c r="Z283" s="555"/>
      <c r="AA283" s="555"/>
      <c r="AB283" s="555"/>
      <c r="AC283" s="555"/>
      <c r="AD283" s="555"/>
      <c r="AE283" s="335" t="s">
        <v>596</v>
      </c>
      <c r="AF283" s="351"/>
      <c r="AG283" s="333">
        <v>33</v>
      </c>
      <c r="AH283" s="347"/>
      <c r="AI283" s="348"/>
      <c r="AJ283" s="374"/>
      <c r="AK283" s="375"/>
      <c r="AL283" s="348"/>
      <c r="AM283" s="348"/>
      <c r="AN283" s="348"/>
      <c r="AO283" s="350"/>
      <c r="AP283" s="350"/>
      <c r="AQ283" s="350"/>
      <c r="AR283" s="350"/>
    </row>
    <row r="284" spans="1:44" s="222" customFormat="1" ht="43.5" hidden="1" customHeight="1" x14ac:dyDescent="0.25">
      <c r="A284" s="680"/>
      <c r="B284" s="587"/>
      <c r="C284" s="587"/>
      <c r="D284" s="587"/>
      <c r="E284" s="683"/>
      <c r="F284" s="686"/>
      <c r="G284" s="587"/>
      <c r="H284" s="587"/>
      <c r="I284" s="587"/>
      <c r="J284" s="590"/>
      <c r="K284" s="587"/>
      <c r="L284" s="214"/>
      <c r="M284" s="214"/>
      <c r="N284" s="216"/>
      <c r="O284" s="216"/>
      <c r="P284" s="216"/>
      <c r="Q284" s="216"/>
      <c r="R284" s="216"/>
      <c r="S284" s="217"/>
      <c r="T284" s="217"/>
      <c r="U284" s="218"/>
      <c r="V284" s="219"/>
      <c r="W284" s="696"/>
      <c r="X284" s="692"/>
      <c r="Y284" s="555"/>
      <c r="Z284" s="555"/>
      <c r="AA284" s="555"/>
      <c r="AB284" s="555"/>
      <c r="AC284" s="555"/>
      <c r="AD284" s="555"/>
      <c r="AE284" s="337" t="s">
        <v>598</v>
      </c>
      <c r="AF284" s="351"/>
      <c r="AG284" s="333">
        <v>11</v>
      </c>
      <c r="AH284" s="347"/>
      <c r="AI284" s="348"/>
      <c r="AJ284" s="374"/>
      <c r="AK284" s="375"/>
      <c r="AL284" s="348"/>
      <c r="AM284" s="348"/>
      <c r="AN284" s="348"/>
      <c r="AO284" s="350"/>
      <c r="AP284" s="350"/>
      <c r="AQ284" s="350"/>
      <c r="AR284" s="350"/>
    </row>
    <row r="285" spans="1:44" s="222" customFormat="1" ht="43.5" hidden="1" customHeight="1" x14ac:dyDescent="0.25">
      <c r="A285" s="680"/>
      <c r="B285" s="587"/>
      <c r="C285" s="587"/>
      <c r="D285" s="587"/>
      <c r="E285" s="683"/>
      <c r="F285" s="686"/>
      <c r="G285" s="587"/>
      <c r="H285" s="587"/>
      <c r="I285" s="587"/>
      <c r="J285" s="590"/>
      <c r="K285" s="587"/>
      <c r="L285" s="214"/>
      <c r="M285" s="214"/>
      <c r="N285" s="216"/>
      <c r="O285" s="216"/>
      <c r="P285" s="216"/>
      <c r="Q285" s="216"/>
      <c r="R285" s="216"/>
      <c r="S285" s="217"/>
      <c r="T285" s="217"/>
      <c r="U285" s="218"/>
      <c r="V285" s="219"/>
      <c r="W285" s="696"/>
      <c r="X285" s="692"/>
      <c r="Y285" s="555"/>
      <c r="Z285" s="555"/>
      <c r="AA285" s="555"/>
      <c r="AB285" s="555"/>
      <c r="AC285" s="555"/>
      <c r="AD285" s="555"/>
      <c r="AE285" s="337" t="s">
        <v>600</v>
      </c>
      <c r="AF285" s="351"/>
      <c r="AG285" s="333">
        <v>0</v>
      </c>
      <c r="AH285" s="347"/>
      <c r="AI285" s="348"/>
      <c r="AJ285" s="374"/>
      <c r="AK285" s="375"/>
      <c r="AL285" s="348"/>
      <c r="AM285" s="348"/>
      <c r="AN285" s="348"/>
      <c r="AO285" s="350"/>
      <c r="AP285" s="350"/>
      <c r="AQ285" s="350"/>
      <c r="AR285" s="350"/>
    </row>
    <row r="286" spans="1:44" s="222" customFormat="1" ht="43.5" hidden="1" customHeight="1" x14ac:dyDescent="0.25">
      <c r="A286" s="680"/>
      <c r="B286" s="587"/>
      <c r="C286" s="587"/>
      <c r="D286" s="587"/>
      <c r="E286" s="683"/>
      <c r="F286" s="686"/>
      <c r="G286" s="587"/>
      <c r="H286" s="587"/>
      <c r="I286" s="587"/>
      <c r="J286" s="590"/>
      <c r="K286" s="587"/>
      <c r="L286" s="214"/>
      <c r="M286" s="214"/>
      <c r="N286" s="216"/>
      <c r="O286" s="216"/>
      <c r="P286" s="216"/>
      <c r="Q286" s="216"/>
      <c r="R286" s="216"/>
      <c r="S286" s="217"/>
      <c r="T286" s="217"/>
      <c r="U286" s="218"/>
      <c r="V286" s="219"/>
      <c r="W286" s="696"/>
      <c r="X286" s="692"/>
      <c r="Y286" s="555"/>
      <c r="Z286" s="555"/>
      <c r="AA286" s="555"/>
      <c r="AB286" s="555"/>
      <c r="AC286" s="555"/>
      <c r="AD286" s="555"/>
      <c r="AE286" s="337" t="s">
        <v>602</v>
      </c>
      <c r="AF286" s="351"/>
      <c r="AG286" s="333">
        <v>0</v>
      </c>
      <c r="AH286" s="347"/>
      <c r="AI286" s="348"/>
      <c r="AJ286" s="374"/>
      <c r="AK286" s="375"/>
      <c r="AL286" s="348"/>
      <c r="AM286" s="348"/>
      <c r="AN286" s="348"/>
      <c r="AO286" s="350"/>
      <c r="AP286" s="350"/>
      <c r="AQ286" s="350"/>
      <c r="AR286" s="350"/>
    </row>
    <row r="287" spans="1:44" s="222" customFormat="1" ht="43.5" hidden="1" customHeight="1" x14ac:dyDescent="0.25">
      <c r="A287" s="680"/>
      <c r="B287" s="587"/>
      <c r="C287" s="587"/>
      <c r="D287" s="587"/>
      <c r="E287" s="683"/>
      <c r="F287" s="686"/>
      <c r="G287" s="587"/>
      <c r="H287" s="587"/>
      <c r="I287" s="587"/>
      <c r="J287" s="590"/>
      <c r="K287" s="587"/>
      <c r="L287" s="214"/>
      <c r="M287" s="214"/>
      <c r="N287" s="216"/>
      <c r="O287" s="216"/>
      <c r="P287" s="216"/>
      <c r="Q287" s="216"/>
      <c r="R287" s="216"/>
      <c r="S287" s="217"/>
      <c r="T287" s="217"/>
      <c r="U287" s="218"/>
      <c r="V287" s="219"/>
      <c r="W287" s="696"/>
      <c r="X287" s="692"/>
      <c r="Y287" s="555"/>
      <c r="Z287" s="555"/>
      <c r="AA287" s="555"/>
      <c r="AB287" s="555"/>
      <c r="AC287" s="555"/>
      <c r="AD287" s="555"/>
      <c r="AE287" s="337" t="s">
        <v>604</v>
      </c>
      <c r="AF287" s="351"/>
      <c r="AG287" s="333">
        <v>0</v>
      </c>
      <c r="AH287" s="347"/>
      <c r="AI287" s="348"/>
      <c r="AJ287" s="374"/>
      <c r="AK287" s="375"/>
      <c r="AL287" s="348"/>
      <c r="AM287" s="348"/>
      <c r="AN287" s="348"/>
      <c r="AO287" s="350"/>
      <c r="AP287" s="350"/>
      <c r="AQ287" s="350"/>
      <c r="AR287" s="350"/>
    </row>
    <row r="288" spans="1:44" s="222" customFormat="1" ht="43.5" hidden="1" customHeight="1" x14ac:dyDescent="0.25">
      <c r="A288" s="680"/>
      <c r="B288" s="587"/>
      <c r="C288" s="587"/>
      <c r="D288" s="587"/>
      <c r="E288" s="683"/>
      <c r="F288" s="686"/>
      <c r="G288" s="587"/>
      <c r="H288" s="587"/>
      <c r="I288" s="587"/>
      <c r="J288" s="590"/>
      <c r="K288" s="587"/>
      <c r="L288" s="214"/>
      <c r="M288" s="214"/>
      <c r="N288" s="216"/>
      <c r="O288" s="216"/>
      <c r="P288" s="216"/>
      <c r="Q288" s="216"/>
      <c r="R288" s="216"/>
      <c r="S288" s="217"/>
      <c r="T288" s="217"/>
      <c r="U288" s="218"/>
      <c r="V288" s="219"/>
      <c r="W288" s="696"/>
      <c r="X288" s="692"/>
      <c r="Y288" s="555"/>
      <c r="Z288" s="555"/>
      <c r="AA288" s="555"/>
      <c r="AB288" s="555"/>
      <c r="AC288" s="555"/>
      <c r="AD288" s="555"/>
      <c r="AE288" s="337" t="s">
        <v>606</v>
      </c>
      <c r="AF288" s="351"/>
      <c r="AG288" s="333">
        <v>0</v>
      </c>
      <c r="AH288" s="347"/>
      <c r="AI288" s="348"/>
      <c r="AJ288" s="374"/>
      <c r="AK288" s="375"/>
      <c r="AL288" s="348"/>
      <c r="AM288" s="348"/>
      <c r="AN288" s="348"/>
      <c r="AO288" s="350"/>
      <c r="AP288" s="350"/>
      <c r="AQ288" s="350"/>
      <c r="AR288" s="350"/>
    </row>
    <row r="289" spans="1:44" s="222" customFormat="1" ht="19.5" hidden="1" customHeight="1" thickBot="1" x14ac:dyDescent="0.3">
      <c r="A289" s="680"/>
      <c r="B289" s="587"/>
      <c r="C289" s="587"/>
      <c r="D289" s="587"/>
      <c r="E289" s="683"/>
      <c r="F289" s="686"/>
      <c r="G289" s="587"/>
      <c r="H289" s="587"/>
      <c r="I289" s="587"/>
      <c r="J289" s="590"/>
      <c r="K289" s="587"/>
      <c r="L289" s="223">
        <v>4</v>
      </c>
      <c r="M289" s="223"/>
      <c r="N289" s="216"/>
      <c r="O289" s="216" t="s">
        <v>881</v>
      </c>
      <c r="P289" s="216"/>
      <c r="Q289" s="216"/>
      <c r="R289" s="216"/>
      <c r="S289" s="217"/>
      <c r="T289" s="217"/>
      <c r="U289" s="218"/>
      <c r="V289" s="219"/>
      <c r="W289" s="696"/>
      <c r="X289" s="692"/>
      <c r="Y289" s="555"/>
      <c r="Z289" s="555"/>
      <c r="AA289" s="555"/>
      <c r="AB289" s="555"/>
      <c r="AC289" s="555"/>
      <c r="AD289" s="555"/>
      <c r="AE289" s="345" t="s">
        <v>134</v>
      </c>
      <c r="AF289" s="351"/>
      <c r="AG289" s="376">
        <v>440</v>
      </c>
      <c r="AH289" s="347"/>
      <c r="AI289" s="348"/>
      <c r="AJ289" s="349"/>
      <c r="AK289" s="348"/>
      <c r="AL289" s="348" t="str">
        <f t="shared" ref="AL289:AL290" si="6">IFERROR(IF((+AH289/AI289)&gt;100%,100%,(AH289/AI289)),"")</f>
        <v/>
      </c>
      <c r="AM289" s="348"/>
      <c r="AN289" s="348"/>
      <c r="AO289" s="350"/>
      <c r="AP289" s="350"/>
      <c r="AQ289" s="350"/>
      <c r="AR289" s="350"/>
    </row>
    <row r="290" spans="1:44" s="222" customFormat="1" ht="27" hidden="1" customHeight="1" thickBot="1" x14ac:dyDescent="0.3">
      <c r="A290" s="691"/>
      <c r="B290" s="588"/>
      <c r="C290" s="588"/>
      <c r="D290" s="588"/>
      <c r="E290" s="747"/>
      <c r="F290" s="686"/>
      <c r="G290" s="588"/>
      <c r="H290" s="588"/>
      <c r="I290" s="588"/>
      <c r="J290" s="591"/>
      <c r="K290" s="588"/>
      <c r="L290" s="223" t="s">
        <v>351</v>
      </c>
      <c r="M290" s="223"/>
      <c r="N290" s="223"/>
      <c r="O290" s="223"/>
      <c r="P290" s="223"/>
      <c r="Q290" s="223"/>
      <c r="R290" s="223"/>
      <c r="S290" s="224"/>
      <c r="T290" s="224"/>
      <c r="U290" s="225"/>
      <c r="V290" s="219"/>
      <c r="W290" s="696"/>
      <c r="X290" s="723"/>
      <c r="Y290" s="556"/>
      <c r="Z290" s="556"/>
      <c r="AA290" s="556"/>
      <c r="AB290" s="556"/>
      <c r="AC290" s="556"/>
      <c r="AD290" s="556"/>
      <c r="AE290" s="352" t="s">
        <v>204</v>
      </c>
      <c r="AF290" s="353"/>
      <c r="AG290" s="354"/>
      <c r="AH290" s="353"/>
      <c r="AI290" s="353"/>
      <c r="AJ290" s="355"/>
      <c r="AK290" s="348"/>
      <c r="AL290" s="348" t="str">
        <f t="shared" si="6"/>
        <v/>
      </c>
      <c r="AM290" s="348"/>
      <c r="AN290" s="348"/>
      <c r="AO290" s="350"/>
      <c r="AP290" s="350"/>
      <c r="AQ290" s="350"/>
      <c r="AR290" s="350"/>
    </row>
    <row r="291" spans="1:44" s="222" customFormat="1" ht="11.25" x14ac:dyDescent="0.25">
      <c r="A291" s="227"/>
      <c r="B291" s="219"/>
      <c r="C291" s="219"/>
      <c r="D291" s="219"/>
      <c r="E291" s="357"/>
      <c r="F291" s="228"/>
      <c r="G291" s="219"/>
      <c r="H291" s="219"/>
      <c r="I291" s="219"/>
      <c r="J291" s="219"/>
      <c r="K291" s="219"/>
      <c r="L291" s="219"/>
      <c r="M291" s="219"/>
      <c r="N291" s="219"/>
      <c r="O291" s="219"/>
      <c r="P291" s="219"/>
      <c r="Q291" s="219"/>
      <c r="R291" s="219"/>
      <c r="S291" s="219"/>
      <c r="T291" s="219"/>
      <c r="U291" s="219"/>
      <c r="V291" s="219"/>
      <c r="W291" s="356"/>
      <c r="X291" s="357"/>
      <c r="Y291" s="357"/>
      <c r="Z291" s="357"/>
      <c r="AA291" s="357"/>
      <c r="AB291" s="357"/>
      <c r="AC291" s="357"/>
      <c r="AD291" s="357"/>
      <c r="AE291" s="357"/>
      <c r="AF291" s="357"/>
      <c r="AG291" s="358"/>
      <c r="AH291" s="357"/>
      <c r="AI291" s="357"/>
      <c r="AJ291" s="357"/>
      <c r="AK291" s="359"/>
      <c r="AL291" s="359"/>
      <c r="AM291" s="359"/>
      <c r="AN291" s="359"/>
      <c r="AO291" s="359"/>
      <c r="AP291" s="359"/>
      <c r="AQ291" s="359"/>
      <c r="AR291" s="359"/>
    </row>
    <row r="292" spans="1:44" s="222" customFormat="1" ht="75" customHeight="1" x14ac:dyDescent="0.25">
      <c r="A292" s="679">
        <v>1</v>
      </c>
      <c r="B292" s="586" t="e">
        <v>#N/A</v>
      </c>
      <c r="C292" s="586" t="e">
        <v>#N/A</v>
      </c>
      <c r="D292" s="586" t="e">
        <v>#N/A</v>
      </c>
      <c r="E292" s="693"/>
      <c r="F292" s="972" t="s">
        <v>839</v>
      </c>
      <c r="G292" s="973" t="s">
        <v>882</v>
      </c>
      <c r="H292" s="724" t="s">
        <v>883</v>
      </c>
      <c r="I292" s="724" t="s">
        <v>787</v>
      </c>
      <c r="J292" s="726" t="s">
        <v>884</v>
      </c>
      <c r="K292" s="724" t="s">
        <v>885</v>
      </c>
      <c r="L292" s="247" t="s">
        <v>886</v>
      </c>
      <c r="M292" s="216" t="s">
        <v>887</v>
      </c>
      <c r="N292" s="216" t="s">
        <v>888</v>
      </c>
      <c r="O292" s="216" t="s">
        <v>889</v>
      </c>
      <c r="P292" s="236">
        <v>45659</v>
      </c>
      <c r="Q292" s="236">
        <v>45747</v>
      </c>
      <c r="R292" s="216" t="s">
        <v>84</v>
      </c>
      <c r="S292" s="217" t="s">
        <v>890</v>
      </c>
      <c r="T292" s="217"/>
      <c r="U292" s="218"/>
      <c r="V292" s="219"/>
      <c r="W292" s="729" t="s">
        <v>891</v>
      </c>
      <c r="X292" s="730" t="s">
        <v>892</v>
      </c>
      <c r="Y292" s="555" t="s">
        <v>491</v>
      </c>
      <c r="Z292" s="743" t="s">
        <v>65</v>
      </c>
      <c r="AA292" s="555" t="s">
        <v>66</v>
      </c>
      <c r="AB292" s="745" t="s">
        <v>893</v>
      </c>
      <c r="AC292" s="555" t="s">
        <v>894</v>
      </c>
      <c r="AD292" s="743" t="s">
        <v>895</v>
      </c>
      <c r="AE292" s="345" t="s">
        <v>107</v>
      </c>
      <c r="AF292" s="344"/>
      <c r="AG292" s="378">
        <v>3</v>
      </c>
      <c r="AH292" s="347"/>
      <c r="AI292" s="379">
        <v>0.67</v>
      </c>
      <c r="AJ292" s="349"/>
      <c r="AK292" s="348"/>
      <c r="AL292" s="348">
        <f>IFERROR(IF((+AH292/AI292)&gt;100%,100%,(AH292/AI292)),"")</f>
        <v>0</v>
      </c>
      <c r="AM292" s="348"/>
      <c r="AN292" s="348"/>
      <c r="AO292" s="350"/>
      <c r="AP292" s="350"/>
      <c r="AQ292" s="350"/>
      <c r="AR292" s="350"/>
    </row>
    <row r="293" spans="1:44" s="222" customFormat="1" ht="66" customHeight="1" x14ac:dyDescent="0.25">
      <c r="A293" s="680"/>
      <c r="B293" s="587"/>
      <c r="C293" s="587"/>
      <c r="D293" s="587"/>
      <c r="E293" s="683"/>
      <c r="F293" s="972"/>
      <c r="G293" s="973"/>
      <c r="H293" s="724"/>
      <c r="I293" s="724"/>
      <c r="J293" s="727"/>
      <c r="K293" s="724"/>
      <c r="L293" s="247" t="s">
        <v>896</v>
      </c>
      <c r="M293" s="216" t="s">
        <v>897</v>
      </c>
      <c r="N293" s="216" t="s">
        <v>898</v>
      </c>
      <c r="O293" s="216" t="s">
        <v>59</v>
      </c>
      <c r="P293" s="236">
        <v>45659</v>
      </c>
      <c r="Q293" s="236">
        <v>45792</v>
      </c>
      <c r="R293" s="216" t="s">
        <v>899</v>
      </c>
      <c r="S293" s="217" t="s">
        <v>61</v>
      </c>
      <c r="T293" s="217" t="s">
        <v>61</v>
      </c>
      <c r="U293" s="218" t="str">
        <f>M293</f>
        <v>Tablas de Retención Documental - TRD aprobadas</v>
      </c>
      <c r="V293" s="219"/>
      <c r="W293" s="729"/>
      <c r="X293" s="731"/>
      <c r="Y293" s="555"/>
      <c r="Z293" s="744"/>
      <c r="AA293" s="555"/>
      <c r="AB293" s="745"/>
      <c r="AC293" s="555"/>
      <c r="AD293" s="744"/>
      <c r="AE293" s="345" t="s">
        <v>96</v>
      </c>
      <c r="AF293" s="344"/>
      <c r="AG293" s="378">
        <v>3</v>
      </c>
      <c r="AH293" s="347"/>
      <c r="AI293" s="379">
        <v>0.33</v>
      </c>
      <c r="AJ293" s="349"/>
      <c r="AK293" s="348"/>
      <c r="AL293" s="348">
        <f>IFERROR(IF((+AH293/AI293)&gt;100%,100%,(AH293/AI293)),"")</f>
        <v>0</v>
      </c>
      <c r="AM293" s="348"/>
      <c r="AN293" s="348"/>
      <c r="AO293" s="350"/>
      <c r="AP293" s="350"/>
      <c r="AQ293" s="350"/>
      <c r="AR293" s="350"/>
    </row>
    <row r="294" spans="1:44" s="222" customFormat="1" ht="53.25" customHeight="1" x14ac:dyDescent="0.25">
      <c r="A294" s="680"/>
      <c r="B294" s="587"/>
      <c r="C294" s="587"/>
      <c r="D294" s="587"/>
      <c r="E294" s="683"/>
      <c r="F294" s="972"/>
      <c r="G294" s="974"/>
      <c r="H294" s="725"/>
      <c r="I294" s="725"/>
      <c r="J294" s="728"/>
      <c r="K294" s="725"/>
      <c r="L294" s="249" t="s">
        <v>900</v>
      </c>
      <c r="M294" s="214" t="s">
        <v>901</v>
      </c>
      <c r="N294" s="214" t="s">
        <v>902</v>
      </c>
      <c r="O294" s="214" t="s">
        <v>903</v>
      </c>
      <c r="P294" s="250">
        <v>45748</v>
      </c>
      <c r="Q294" s="470" t="s">
        <v>1280</v>
      </c>
      <c r="R294" s="214" t="s">
        <v>84</v>
      </c>
      <c r="S294" s="237" t="s">
        <v>890</v>
      </c>
      <c r="T294" s="237"/>
      <c r="U294" s="251"/>
      <c r="V294" s="219"/>
      <c r="W294" s="729"/>
      <c r="X294" s="731"/>
      <c r="Y294" s="693"/>
      <c r="Z294" s="744"/>
      <c r="AA294" s="693"/>
      <c r="AB294" s="746"/>
      <c r="AC294" s="693"/>
      <c r="AD294" s="744"/>
      <c r="AE294" s="377"/>
      <c r="AF294" s="366"/>
      <c r="AG294" s="381"/>
      <c r="AH294" s="382"/>
      <c r="AI294" s="383"/>
      <c r="AJ294" s="384"/>
      <c r="AK294" s="385"/>
      <c r="AL294" s="385" t="str">
        <f>IFERROR(IF((+AH294/AI294)&gt;100%,100%,(AH294/AI294)),"")</f>
        <v/>
      </c>
      <c r="AM294" s="385"/>
      <c r="AN294" s="385"/>
      <c r="AO294" s="350"/>
      <c r="AP294" s="350"/>
      <c r="AQ294" s="350"/>
      <c r="AR294" s="350"/>
    </row>
    <row r="295" spans="1:44" s="222" customFormat="1" ht="126.75" customHeight="1" x14ac:dyDescent="0.25">
      <c r="A295" s="988">
        <v>2</v>
      </c>
      <c r="B295" s="990" t="e">
        <v>#N/A</v>
      </c>
      <c r="C295" s="990"/>
      <c r="D295" s="990"/>
      <c r="E295" s="749"/>
      <c r="F295" s="991" t="s">
        <v>839</v>
      </c>
      <c r="G295" s="994" t="s">
        <v>904</v>
      </c>
      <c r="H295" s="995" t="s">
        <v>883</v>
      </c>
      <c r="I295" s="994" t="s">
        <v>787</v>
      </c>
      <c r="J295" s="996" t="s">
        <v>905</v>
      </c>
      <c r="K295" s="999" t="s">
        <v>906</v>
      </c>
      <c r="L295" s="464" t="s">
        <v>1274</v>
      </c>
      <c r="M295" s="342" t="s">
        <v>907</v>
      </c>
      <c r="N295" s="342" t="s">
        <v>908</v>
      </c>
      <c r="O295" s="465" t="s">
        <v>59</v>
      </c>
      <c r="P295" s="466" t="s">
        <v>1275</v>
      </c>
      <c r="Q295" s="467" t="s">
        <v>1276</v>
      </c>
      <c r="R295" s="238" t="s">
        <v>84</v>
      </c>
      <c r="S295" s="248" t="s">
        <v>890</v>
      </c>
      <c r="T295" s="248"/>
      <c r="U295" s="238" t="s">
        <v>909</v>
      </c>
      <c r="V295" s="239"/>
      <c r="W295" s="733" t="s">
        <v>910</v>
      </c>
      <c r="X295" s="733" t="s">
        <v>911</v>
      </c>
      <c r="Y295" s="737" t="s">
        <v>912</v>
      </c>
      <c r="Z295" s="733" t="s">
        <v>65</v>
      </c>
      <c r="AA295" s="737" t="s">
        <v>913</v>
      </c>
      <c r="AB295" s="737" t="s">
        <v>914</v>
      </c>
      <c r="AC295" s="737" t="s">
        <v>1149</v>
      </c>
      <c r="AD295" s="740">
        <v>1</v>
      </c>
      <c r="AE295" s="369" t="s">
        <v>107</v>
      </c>
      <c r="AF295" s="386"/>
      <c r="AG295" s="368">
        <v>2</v>
      </c>
      <c r="AH295" s="387"/>
      <c r="AI295" s="388"/>
      <c r="AJ295" s="388"/>
      <c r="AK295" s="389"/>
      <c r="AL295" s="389" t="str">
        <f t="shared" ref="AL295:AL306" si="7">IFERROR(IF((+AH295/AI295)&gt;100%,100%,(AH295/AI295)),"")</f>
        <v/>
      </c>
      <c r="AM295" s="390"/>
      <c r="AN295" s="390"/>
      <c r="AO295" s="391"/>
      <c r="AP295" s="380"/>
      <c r="AQ295" s="380"/>
      <c r="AR295" s="380"/>
    </row>
    <row r="296" spans="1:44" s="222" customFormat="1" ht="51.75" customHeight="1" x14ac:dyDescent="0.25">
      <c r="A296" s="988"/>
      <c r="B296" s="990"/>
      <c r="C296" s="990"/>
      <c r="D296" s="990"/>
      <c r="E296" s="749"/>
      <c r="F296" s="992"/>
      <c r="G296" s="994"/>
      <c r="H296" s="995"/>
      <c r="I296" s="994"/>
      <c r="J296" s="997"/>
      <c r="K296" s="999"/>
      <c r="L296" s="252" t="s">
        <v>915</v>
      </c>
      <c r="M296" s="253" t="s">
        <v>916</v>
      </c>
      <c r="N296" s="342" t="s">
        <v>908</v>
      </c>
      <c r="O296" s="465" t="s">
        <v>59</v>
      </c>
      <c r="P296" s="467" t="s">
        <v>1277</v>
      </c>
      <c r="Q296" s="467" t="s">
        <v>1278</v>
      </c>
      <c r="R296" s="238" t="s">
        <v>84</v>
      </c>
      <c r="S296" s="248" t="s">
        <v>890</v>
      </c>
      <c r="T296" s="248"/>
      <c r="U296" s="238" t="s">
        <v>909</v>
      </c>
      <c r="V296" s="254"/>
      <c r="W296" s="734"/>
      <c r="X296" s="734"/>
      <c r="Y296" s="738"/>
      <c r="Z296" s="734"/>
      <c r="AA296" s="738"/>
      <c r="AB296" s="738"/>
      <c r="AC296" s="738"/>
      <c r="AD296" s="741"/>
      <c r="AE296" s="369" t="s">
        <v>96</v>
      </c>
      <c r="AF296" s="386"/>
      <c r="AG296" s="368">
        <v>1</v>
      </c>
      <c r="AH296" s="387"/>
      <c r="AI296" s="388"/>
      <c r="AJ296" s="388"/>
      <c r="AK296" s="389"/>
      <c r="AL296" s="389"/>
      <c r="AM296" s="390"/>
      <c r="AN296" s="390"/>
      <c r="AO296" s="392"/>
      <c r="AP296" s="392"/>
      <c r="AQ296" s="392"/>
      <c r="AR296" s="392"/>
    </row>
    <row r="297" spans="1:44" s="222" customFormat="1" ht="96" customHeight="1" x14ac:dyDescent="0.25">
      <c r="A297" s="989"/>
      <c r="B297" s="990"/>
      <c r="C297" s="990"/>
      <c r="D297" s="990"/>
      <c r="E297" s="749"/>
      <c r="F297" s="993"/>
      <c r="G297" s="994"/>
      <c r="H297" s="995"/>
      <c r="I297" s="994"/>
      <c r="J297" s="998"/>
      <c r="K297" s="999"/>
      <c r="L297" s="464" t="s">
        <v>1273</v>
      </c>
      <c r="M297" s="252" t="s">
        <v>917</v>
      </c>
      <c r="N297" s="342" t="s">
        <v>908</v>
      </c>
      <c r="O297" s="465" t="s">
        <v>59</v>
      </c>
      <c r="P297" s="468" t="s">
        <v>1279</v>
      </c>
      <c r="Q297" s="469">
        <v>46022</v>
      </c>
      <c r="R297" s="220" t="s">
        <v>84</v>
      </c>
      <c r="S297" s="226" t="s">
        <v>890</v>
      </c>
      <c r="T297" s="226"/>
      <c r="U297" s="220" t="s">
        <v>909</v>
      </c>
      <c r="V297" s="246"/>
      <c r="W297" s="735"/>
      <c r="X297" s="736"/>
      <c r="Y297" s="739"/>
      <c r="Z297" s="736"/>
      <c r="AA297" s="739"/>
      <c r="AB297" s="739"/>
      <c r="AC297" s="739"/>
      <c r="AD297" s="742"/>
      <c r="AE297" s="367"/>
      <c r="AF297" s="386"/>
      <c r="AG297" s="368"/>
      <c r="AH297" s="387"/>
      <c r="AI297" s="388"/>
      <c r="AJ297" s="388"/>
      <c r="AK297" s="389"/>
      <c r="AL297" s="389"/>
      <c r="AM297" s="393"/>
      <c r="AN297" s="393"/>
      <c r="AO297" s="394"/>
      <c r="AP297" s="367"/>
      <c r="AQ297" s="367"/>
      <c r="AR297" s="367"/>
    </row>
    <row r="298" spans="1:44" s="222" customFormat="1" ht="69" customHeight="1" x14ac:dyDescent="0.25">
      <c r="A298" s="679">
        <v>3</v>
      </c>
      <c r="B298" s="587"/>
      <c r="C298" s="688"/>
      <c r="D298" s="587"/>
      <c r="E298" s="683"/>
      <c r="F298" s="685" t="s">
        <v>445</v>
      </c>
      <c r="G298" s="587" t="s">
        <v>882</v>
      </c>
      <c r="H298" s="587" t="s">
        <v>883</v>
      </c>
      <c r="I298" s="587" t="s">
        <v>787</v>
      </c>
      <c r="J298" s="764" t="s">
        <v>918</v>
      </c>
      <c r="K298" s="590" t="s">
        <v>919</v>
      </c>
      <c r="L298" s="255" t="s">
        <v>920</v>
      </c>
      <c r="M298" s="233" t="s">
        <v>921</v>
      </c>
      <c r="N298" s="233" t="s">
        <v>902</v>
      </c>
      <c r="O298" s="233" t="s">
        <v>59</v>
      </c>
      <c r="P298" s="256">
        <v>45717</v>
      </c>
      <c r="Q298" s="256">
        <v>46022</v>
      </c>
      <c r="R298" s="233" t="s">
        <v>899</v>
      </c>
      <c r="S298" s="241"/>
      <c r="T298" s="241"/>
      <c r="U298" s="242" t="str">
        <f t="shared" ref="U298:U304" si="8">M298</f>
        <v>Actas e informes</v>
      </c>
      <c r="V298" s="219"/>
      <c r="W298" s="695" t="s">
        <v>922</v>
      </c>
      <c r="X298" s="697" t="s">
        <v>923</v>
      </c>
      <c r="Y298" s="684" t="s">
        <v>1150</v>
      </c>
      <c r="Z298" s="683" t="s">
        <v>65</v>
      </c>
      <c r="AA298" s="684" t="s">
        <v>492</v>
      </c>
      <c r="AB298" s="683" t="s">
        <v>1151</v>
      </c>
      <c r="AC298" s="683" t="s">
        <v>924</v>
      </c>
      <c r="AD298" s="683" t="s">
        <v>925</v>
      </c>
      <c r="AE298" s="395" t="s">
        <v>107</v>
      </c>
      <c r="AF298" s="363"/>
      <c r="AG298" s="396">
        <v>1</v>
      </c>
      <c r="AH298" s="397"/>
      <c r="AI298" s="398">
        <v>1</v>
      </c>
      <c r="AJ298" s="399"/>
      <c r="AK298" s="400"/>
      <c r="AL298" s="400">
        <f t="shared" si="7"/>
        <v>0</v>
      </c>
      <c r="AM298" s="400"/>
      <c r="AN298" s="400"/>
      <c r="AO298" s="401"/>
      <c r="AP298" s="401"/>
      <c r="AQ298" s="401"/>
      <c r="AR298" s="401"/>
    </row>
    <row r="299" spans="1:44" s="222" customFormat="1" ht="57.75" customHeight="1" x14ac:dyDescent="0.25">
      <c r="A299" s="680"/>
      <c r="B299" s="587"/>
      <c r="C299" s="689"/>
      <c r="D299" s="587"/>
      <c r="E299" s="683"/>
      <c r="F299" s="686"/>
      <c r="G299" s="587"/>
      <c r="H299" s="587"/>
      <c r="I299" s="587"/>
      <c r="J299" s="590"/>
      <c r="K299" s="590"/>
      <c r="L299" s="229" t="s">
        <v>926</v>
      </c>
      <c r="M299" s="216" t="s">
        <v>927</v>
      </c>
      <c r="N299" s="216" t="s">
        <v>928</v>
      </c>
      <c r="O299" s="216" t="s">
        <v>59</v>
      </c>
      <c r="P299" s="236">
        <v>45717</v>
      </c>
      <c r="Q299" s="236">
        <v>46022</v>
      </c>
      <c r="R299" s="216"/>
      <c r="S299" s="217"/>
      <c r="T299" s="217"/>
      <c r="U299" s="242" t="str">
        <f t="shared" si="8"/>
        <v>Formato Únicos de Inventario Documental, Hojas de Control y/o Índices Electrónicos</v>
      </c>
      <c r="V299" s="219"/>
      <c r="W299" s="696"/>
      <c r="X299" s="697"/>
      <c r="Y299" s="555"/>
      <c r="Z299" s="683"/>
      <c r="AA299" s="555"/>
      <c r="AB299" s="683"/>
      <c r="AC299" s="683"/>
      <c r="AD299" s="683"/>
      <c r="AE299" s="395" t="s">
        <v>96</v>
      </c>
      <c r="AF299" s="344"/>
      <c r="AG299" s="402">
        <v>1</v>
      </c>
      <c r="AH299" s="347"/>
      <c r="AI299" s="348">
        <v>1</v>
      </c>
      <c r="AJ299" s="349"/>
      <c r="AK299" s="348"/>
      <c r="AL299" s="348">
        <f t="shared" si="7"/>
        <v>0</v>
      </c>
      <c r="AM299" s="348"/>
      <c r="AN299" s="348"/>
      <c r="AO299" s="350"/>
      <c r="AP299" s="350"/>
      <c r="AQ299" s="350"/>
      <c r="AR299" s="350"/>
    </row>
    <row r="300" spans="1:44" s="222" customFormat="1" ht="54.75" customHeight="1" x14ac:dyDescent="0.25">
      <c r="A300" s="680"/>
      <c r="B300" s="587"/>
      <c r="C300" s="689"/>
      <c r="D300" s="587"/>
      <c r="E300" s="683"/>
      <c r="F300" s="686"/>
      <c r="G300" s="587"/>
      <c r="H300" s="587"/>
      <c r="I300" s="587"/>
      <c r="J300" s="590"/>
      <c r="K300" s="590"/>
      <c r="L300" s="229" t="s">
        <v>929</v>
      </c>
      <c r="M300" s="216" t="s">
        <v>927</v>
      </c>
      <c r="N300" s="216" t="s">
        <v>930</v>
      </c>
      <c r="O300" s="216" t="s">
        <v>59</v>
      </c>
      <c r="P300" s="236">
        <v>45717</v>
      </c>
      <c r="Q300" s="236">
        <v>46022</v>
      </c>
      <c r="R300" s="216"/>
      <c r="S300" s="217"/>
      <c r="T300" s="217"/>
      <c r="U300" s="242" t="str">
        <f t="shared" si="8"/>
        <v>Formato Únicos de Inventario Documental, Hojas de Control y/o Índices Electrónicos</v>
      </c>
      <c r="V300" s="219"/>
      <c r="W300" s="696"/>
      <c r="X300" s="697"/>
      <c r="Y300" s="555"/>
      <c r="Z300" s="683"/>
      <c r="AA300" s="555"/>
      <c r="AB300" s="683"/>
      <c r="AC300" s="683"/>
      <c r="AD300" s="683"/>
      <c r="AE300" s="345"/>
      <c r="AF300" s="351"/>
      <c r="AG300" s="346"/>
      <c r="AH300" s="347"/>
      <c r="AI300" s="348"/>
      <c r="AJ300" s="349"/>
      <c r="AK300" s="348"/>
      <c r="AL300" s="348" t="str">
        <f t="shared" si="7"/>
        <v/>
      </c>
      <c r="AM300" s="348"/>
      <c r="AN300" s="348"/>
      <c r="AO300" s="350"/>
      <c r="AP300" s="350"/>
      <c r="AQ300" s="350"/>
      <c r="AR300" s="350"/>
    </row>
    <row r="301" spans="1:44" s="222" customFormat="1" ht="45" x14ac:dyDescent="0.25">
      <c r="A301" s="681"/>
      <c r="B301" s="682"/>
      <c r="C301" s="690"/>
      <c r="D301" s="682"/>
      <c r="E301" s="684"/>
      <c r="F301" s="687"/>
      <c r="G301" s="682"/>
      <c r="H301" s="682"/>
      <c r="I301" s="682"/>
      <c r="J301" s="591"/>
      <c r="K301" s="591"/>
      <c r="L301" s="229" t="s">
        <v>931</v>
      </c>
      <c r="M301" s="216" t="s">
        <v>932</v>
      </c>
      <c r="N301" s="216" t="s">
        <v>902</v>
      </c>
      <c r="O301" s="216" t="s">
        <v>59</v>
      </c>
      <c r="P301" s="236">
        <v>45748</v>
      </c>
      <c r="Q301" s="236">
        <v>46022</v>
      </c>
      <c r="R301" s="216" t="s">
        <v>899</v>
      </c>
      <c r="S301" s="217"/>
      <c r="T301" s="217"/>
      <c r="U301" s="242" t="str">
        <f t="shared" si="8"/>
        <v>Inventario general de la bodega de archivo</v>
      </c>
      <c r="V301" s="219"/>
      <c r="W301" s="696"/>
      <c r="X301" s="697"/>
      <c r="Y301" s="555"/>
      <c r="Z301" s="683"/>
      <c r="AA301" s="555"/>
      <c r="AB301" s="683"/>
      <c r="AC301" s="683"/>
      <c r="AD301" s="683"/>
      <c r="AE301" s="345"/>
      <c r="AF301" s="351"/>
      <c r="AG301" s="346"/>
      <c r="AH301" s="347"/>
      <c r="AI301" s="348"/>
      <c r="AJ301" s="349"/>
      <c r="AK301" s="348"/>
      <c r="AL301" s="348" t="str">
        <f t="shared" si="7"/>
        <v/>
      </c>
      <c r="AM301" s="348"/>
      <c r="AN301" s="348"/>
      <c r="AO301" s="350"/>
      <c r="AP301" s="350"/>
      <c r="AQ301" s="350"/>
      <c r="AR301" s="350"/>
    </row>
    <row r="302" spans="1:44" s="222" customFormat="1" ht="49.5" customHeight="1" x14ac:dyDescent="0.25">
      <c r="A302" s="679">
        <v>4</v>
      </c>
      <c r="B302" s="586"/>
      <c r="C302" s="586"/>
      <c r="D302" s="586"/>
      <c r="E302" s="693"/>
      <c r="F302" s="694" t="s">
        <v>445</v>
      </c>
      <c r="G302" s="586" t="s">
        <v>882</v>
      </c>
      <c r="H302" s="586" t="s">
        <v>883</v>
      </c>
      <c r="I302" s="586" t="s">
        <v>787</v>
      </c>
      <c r="J302" s="596" t="s">
        <v>933</v>
      </c>
      <c r="K302" s="586" t="s">
        <v>934</v>
      </c>
      <c r="L302" s="229" t="s">
        <v>935</v>
      </c>
      <c r="M302" s="216" t="s">
        <v>936</v>
      </c>
      <c r="N302" s="216" t="s">
        <v>902</v>
      </c>
      <c r="O302" s="216" t="s">
        <v>59</v>
      </c>
      <c r="P302" s="236">
        <v>45677</v>
      </c>
      <c r="Q302" s="236">
        <v>45747</v>
      </c>
      <c r="R302" s="216" t="s">
        <v>899</v>
      </c>
      <c r="S302" s="217"/>
      <c r="T302" s="217"/>
      <c r="U302" s="242" t="str">
        <f t="shared" si="8"/>
        <v>Plan de fortalecimiento de temas de Gestión Documental.</v>
      </c>
      <c r="V302" s="219"/>
      <c r="W302" s="696" t="s">
        <v>937</v>
      </c>
      <c r="X302" s="692" t="s">
        <v>938</v>
      </c>
      <c r="Y302" s="555" t="s">
        <v>806</v>
      </c>
      <c r="Z302" s="555" t="s">
        <v>122</v>
      </c>
      <c r="AA302" s="555" t="s">
        <v>66</v>
      </c>
      <c r="AB302" s="555" t="s">
        <v>939</v>
      </c>
      <c r="AC302" s="555" t="s">
        <v>940</v>
      </c>
      <c r="AD302" s="555" t="s">
        <v>941</v>
      </c>
      <c r="AE302" s="345" t="s">
        <v>125</v>
      </c>
      <c r="AF302" s="344"/>
      <c r="AG302" s="346">
        <v>0</v>
      </c>
      <c r="AH302" s="347"/>
      <c r="AI302" s="348">
        <v>0</v>
      </c>
      <c r="AJ302" s="349"/>
      <c r="AK302" s="348"/>
      <c r="AL302" s="348" t="str">
        <f t="shared" si="7"/>
        <v/>
      </c>
      <c r="AM302" s="348"/>
      <c r="AN302" s="348"/>
      <c r="AO302" s="350"/>
      <c r="AP302" s="350"/>
      <c r="AQ302" s="350"/>
      <c r="AR302" s="350"/>
    </row>
    <row r="303" spans="1:44" s="222" customFormat="1" ht="57" customHeight="1" x14ac:dyDescent="0.25">
      <c r="A303" s="680"/>
      <c r="B303" s="587"/>
      <c r="C303" s="587"/>
      <c r="D303" s="587"/>
      <c r="E303" s="683"/>
      <c r="F303" s="686"/>
      <c r="G303" s="587"/>
      <c r="H303" s="587"/>
      <c r="I303" s="587"/>
      <c r="J303" s="590"/>
      <c r="K303" s="587"/>
      <c r="L303" s="229" t="s">
        <v>942</v>
      </c>
      <c r="M303" s="216" t="s">
        <v>943</v>
      </c>
      <c r="N303" s="216" t="s">
        <v>902</v>
      </c>
      <c r="O303" s="216" t="s">
        <v>944</v>
      </c>
      <c r="P303" s="236">
        <v>45689</v>
      </c>
      <c r="Q303" s="236">
        <v>45716</v>
      </c>
      <c r="R303" s="216" t="s">
        <v>899</v>
      </c>
      <c r="S303" s="217"/>
      <c r="T303" s="217"/>
      <c r="U303" s="242" t="str">
        <f t="shared" si="8"/>
        <v>Memorando</v>
      </c>
      <c r="V303" s="219"/>
      <c r="W303" s="696"/>
      <c r="X303" s="692"/>
      <c r="Y303" s="555"/>
      <c r="Z303" s="555"/>
      <c r="AA303" s="555"/>
      <c r="AB303" s="555"/>
      <c r="AC303" s="555"/>
      <c r="AD303" s="555"/>
      <c r="AE303" s="345" t="s">
        <v>127</v>
      </c>
      <c r="AF303" s="344"/>
      <c r="AG303" s="346">
        <v>3</v>
      </c>
      <c r="AH303" s="347"/>
      <c r="AI303" s="348">
        <v>1</v>
      </c>
      <c r="AJ303" s="349"/>
      <c r="AK303" s="348"/>
      <c r="AL303" s="348">
        <f t="shared" si="7"/>
        <v>0</v>
      </c>
      <c r="AM303" s="348"/>
      <c r="AN303" s="348"/>
      <c r="AO303" s="350"/>
      <c r="AP303" s="350"/>
      <c r="AQ303" s="350"/>
      <c r="AR303" s="350"/>
    </row>
    <row r="304" spans="1:44" s="222" customFormat="1" ht="100.5" customHeight="1" x14ac:dyDescent="0.25">
      <c r="A304" s="680"/>
      <c r="B304" s="587"/>
      <c r="C304" s="587"/>
      <c r="D304" s="587"/>
      <c r="E304" s="683"/>
      <c r="F304" s="686"/>
      <c r="G304" s="587"/>
      <c r="H304" s="587"/>
      <c r="I304" s="587"/>
      <c r="J304" s="590"/>
      <c r="K304" s="587"/>
      <c r="L304" s="699" t="s">
        <v>945</v>
      </c>
      <c r="M304" s="699" t="s">
        <v>946</v>
      </c>
      <c r="N304" s="699" t="s">
        <v>898</v>
      </c>
      <c r="O304" s="699" t="s">
        <v>947</v>
      </c>
      <c r="P304" s="701">
        <v>45717</v>
      </c>
      <c r="Q304" s="701">
        <v>46022</v>
      </c>
      <c r="R304" s="699" t="s">
        <v>84</v>
      </c>
      <c r="S304" s="217"/>
      <c r="T304" s="217"/>
      <c r="U304" s="242" t="str">
        <f t="shared" si="8"/>
        <v>Listas de asistencia</v>
      </c>
      <c r="V304" s="219"/>
      <c r="W304" s="696"/>
      <c r="X304" s="692"/>
      <c r="Y304" s="555"/>
      <c r="Z304" s="555"/>
      <c r="AA304" s="555"/>
      <c r="AB304" s="555"/>
      <c r="AC304" s="555"/>
      <c r="AD304" s="555"/>
      <c r="AE304" s="345" t="s">
        <v>130</v>
      </c>
      <c r="AF304" s="351"/>
      <c r="AG304" s="346">
        <v>8</v>
      </c>
      <c r="AH304" s="347"/>
      <c r="AI304" s="348">
        <v>1</v>
      </c>
      <c r="AJ304" s="349"/>
      <c r="AK304" s="348"/>
      <c r="AL304" s="348">
        <f t="shared" si="7"/>
        <v>0</v>
      </c>
      <c r="AM304" s="348"/>
      <c r="AN304" s="348"/>
      <c r="AO304" s="350"/>
      <c r="AP304" s="350"/>
      <c r="AQ304" s="350"/>
      <c r="AR304" s="350"/>
    </row>
    <row r="305" spans="1:44" s="222" customFormat="1" ht="30" customHeight="1" x14ac:dyDescent="0.25">
      <c r="A305" s="680"/>
      <c r="B305" s="587"/>
      <c r="C305" s="587"/>
      <c r="D305" s="587"/>
      <c r="E305" s="683"/>
      <c r="F305" s="686"/>
      <c r="G305" s="587"/>
      <c r="H305" s="587"/>
      <c r="I305" s="587"/>
      <c r="J305" s="590"/>
      <c r="K305" s="587"/>
      <c r="L305" s="700"/>
      <c r="M305" s="700"/>
      <c r="N305" s="700"/>
      <c r="O305" s="700"/>
      <c r="P305" s="702"/>
      <c r="Q305" s="702"/>
      <c r="R305" s="700"/>
      <c r="S305" s="217"/>
      <c r="T305" s="217"/>
      <c r="U305" s="242"/>
      <c r="V305" s="219"/>
      <c r="W305" s="696"/>
      <c r="X305" s="692"/>
      <c r="Y305" s="555"/>
      <c r="Z305" s="555"/>
      <c r="AA305" s="555"/>
      <c r="AB305" s="555"/>
      <c r="AC305" s="555"/>
      <c r="AD305" s="555"/>
      <c r="AE305" s="345" t="s">
        <v>134</v>
      </c>
      <c r="AF305" s="351"/>
      <c r="AG305" s="346">
        <v>7</v>
      </c>
      <c r="AH305" s="347"/>
      <c r="AI305" s="348">
        <v>1</v>
      </c>
      <c r="AJ305" s="349"/>
      <c r="AK305" s="348"/>
      <c r="AL305" s="348">
        <f t="shared" si="7"/>
        <v>0</v>
      </c>
      <c r="AM305" s="348"/>
      <c r="AN305" s="348"/>
      <c r="AO305" s="350"/>
      <c r="AP305" s="350"/>
      <c r="AQ305" s="350"/>
      <c r="AR305" s="350"/>
    </row>
    <row r="306" spans="1:44" s="222" customFormat="1" ht="26.25" customHeight="1" x14ac:dyDescent="0.25">
      <c r="A306" s="691"/>
      <c r="B306" s="587"/>
      <c r="C306" s="587"/>
      <c r="D306" s="587"/>
      <c r="E306" s="683"/>
      <c r="F306" s="686"/>
      <c r="G306" s="587"/>
      <c r="H306" s="587"/>
      <c r="I306" s="587"/>
      <c r="J306" s="590"/>
      <c r="K306" s="587"/>
      <c r="L306" s="700"/>
      <c r="M306" s="700"/>
      <c r="N306" s="700"/>
      <c r="O306" s="700"/>
      <c r="P306" s="702"/>
      <c r="Q306" s="702"/>
      <c r="R306" s="700"/>
      <c r="S306" s="237"/>
      <c r="T306" s="237"/>
      <c r="U306" s="251"/>
      <c r="V306" s="219"/>
      <c r="W306" s="696"/>
      <c r="X306" s="692"/>
      <c r="Y306" s="556"/>
      <c r="Z306" s="555"/>
      <c r="AA306" s="555"/>
      <c r="AB306" s="555"/>
      <c r="AC306" s="555"/>
      <c r="AD306" s="555"/>
      <c r="AE306" s="352" t="s">
        <v>204</v>
      </c>
      <c r="AF306" s="353"/>
      <c r="AG306" s="403">
        <v>18</v>
      </c>
      <c r="AH306" s="353"/>
      <c r="AI306" s="353">
        <v>1</v>
      </c>
      <c r="AJ306" s="355"/>
      <c r="AK306" s="348"/>
      <c r="AL306" s="348">
        <f t="shared" si="7"/>
        <v>0</v>
      </c>
      <c r="AM306" s="348"/>
      <c r="AN306" s="348"/>
      <c r="AO306" s="350"/>
      <c r="AP306" s="350"/>
      <c r="AQ306" s="350"/>
      <c r="AR306" s="350"/>
    </row>
    <row r="307" spans="1:44" s="261" customFormat="1" ht="76.5" customHeight="1" x14ac:dyDescent="0.2">
      <c r="A307" s="530">
        <v>5</v>
      </c>
      <c r="B307" s="533" t="e">
        <f>VLOOKUP(E307,'[3]Lista desplegable'!$K$2:$P$10,6,FALSE)</f>
        <v>#N/A</v>
      </c>
      <c r="C307" s="533" t="e">
        <f>VLOOKUP(E307,'[3]Lista desplegable'!$K$2:$P$10,5,FALSE)</f>
        <v>#N/A</v>
      </c>
      <c r="D307" s="533" t="e">
        <f>VLOOKUP(E307,'[3]Lista desplegable'!$K$2:$P$10,4,FALSE)</f>
        <v>#N/A</v>
      </c>
      <c r="E307" s="533"/>
      <c r="F307" s="536" t="s">
        <v>445</v>
      </c>
      <c r="G307" s="539" t="s">
        <v>882</v>
      </c>
      <c r="H307" s="539" t="str">
        <f>IF(G307=0,"",VLOOKUP(G307,'[3]PROCESOS Y OBJETIVOS'!$C$2:$H$19,3,FALSE))</f>
        <v>Proporcionar directrices y lineamientos generales que conlleven a la estandarización y normalización de cada uno de los procedimientos relacionados con la producción, recepción, trámite, organización, conservación y disposición final de los documentos de la Superintendencia, desde su origen hasta su destino final, así como realizar las notificaciones, comunicaciones y publicaciones de los actos administrativos expedidos por la Entidad, a través de la aplicación de la normatividad vigente, políticas, programas y planes documentales en los sistemas y aplicativos que disponga la entidad para facilitar su consulta, conservación y utilización en el tiempo, así como propender por el cumplimiento de los principios de publicidad, transparencia y celeridad.</v>
      </c>
      <c r="I307" s="542" t="str">
        <f>IF(G307=0,"",VLOOKUP(G307,'[3]PROCESOS Y OBJETIVOS'!$C$2:$H$19,4,FALSE))</f>
        <v>Dimensión 2da -Direccionamiento Estratégico:
 Dimensión 3ra –Gestión con Valores para Resultados
Dimensión 4ta –Evaluación de Resultados
Dimensión 5ta –Información y Comunicación
Dimensión 6ta- Gestión del Conocimiento</v>
      </c>
      <c r="J307" s="545" t="s">
        <v>1244</v>
      </c>
      <c r="K307" s="542" t="s">
        <v>948</v>
      </c>
      <c r="L307" s="441" t="s">
        <v>1245</v>
      </c>
      <c r="M307" s="441" t="s">
        <v>949</v>
      </c>
      <c r="N307" s="441" t="s">
        <v>950</v>
      </c>
      <c r="O307" s="442" t="s">
        <v>59</v>
      </c>
      <c r="P307" s="443">
        <v>45658</v>
      </c>
      <c r="Q307" s="443">
        <v>46022</v>
      </c>
      <c r="R307" s="257" t="s">
        <v>899</v>
      </c>
      <c r="S307" s="258"/>
      <c r="T307" s="259"/>
      <c r="U307" s="259"/>
      <c r="V307" s="260"/>
      <c r="W307" s="706" t="s">
        <v>951</v>
      </c>
      <c r="X307" s="706" t="s">
        <v>952</v>
      </c>
      <c r="Y307" s="706" t="s">
        <v>491</v>
      </c>
      <c r="Z307" s="706" t="s">
        <v>122</v>
      </c>
      <c r="AA307" s="706" t="s">
        <v>492</v>
      </c>
      <c r="AB307" s="706" t="s">
        <v>1294</v>
      </c>
      <c r="AC307" s="706" t="s">
        <v>953</v>
      </c>
      <c r="AD307" s="706" t="s">
        <v>954</v>
      </c>
      <c r="AE307" s="404" t="s">
        <v>125</v>
      </c>
      <c r="AF307" s="405">
        <f>'[3]Hoja de vida (GD5) '!C310</f>
        <v>0</v>
      </c>
      <c r="AG307" s="405">
        <v>0.85</v>
      </c>
      <c r="AH307" s="406">
        <f>AF307/AG307</f>
        <v>0</v>
      </c>
      <c r="AI307" s="406">
        <v>0.85</v>
      </c>
      <c r="AJ307" s="406" t="s">
        <v>61</v>
      </c>
      <c r="AK307" s="407" t="s">
        <v>126</v>
      </c>
      <c r="AL307" s="408">
        <f>IFERROR(IF((+AH307/AI307)&gt;100%,100%,(AH307/AI307)),"")</f>
        <v>0</v>
      </c>
      <c r="AM307" s="409" t="e">
        <f>AF307/$AH$11</f>
        <v>#DIV/0!</v>
      </c>
      <c r="AN307" s="410" t="e">
        <f ca="1">SUM(AN$7:AN307)</f>
        <v>#DIV/0!</v>
      </c>
      <c r="AO307" s="407">
        <f>'[3]Hoja de vida (GD5) '!B319</f>
        <v>0</v>
      </c>
      <c r="AP307" s="407">
        <f>'[3]Hoja de vida (GD5) '!C319</f>
        <v>0</v>
      </c>
      <c r="AQ307" s="407">
        <f>'[3]Hoja de vida (GD5) '!D319</f>
        <v>0</v>
      </c>
      <c r="AR307" s="411">
        <f>'[3]Hoja de vida (GD5) '!H319</f>
        <v>0</v>
      </c>
    </row>
    <row r="308" spans="1:44" s="261" customFormat="1" ht="77.25" customHeight="1" x14ac:dyDescent="0.2">
      <c r="A308" s="531"/>
      <c r="B308" s="534"/>
      <c r="C308" s="534"/>
      <c r="D308" s="534"/>
      <c r="E308" s="534"/>
      <c r="F308" s="537"/>
      <c r="G308" s="540"/>
      <c r="H308" s="540"/>
      <c r="I308" s="543"/>
      <c r="J308" s="546"/>
      <c r="K308" s="543"/>
      <c r="L308" s="548" t="s">
        <v>1246</v>
      </c>
      <c r="M308" s="548" t="s">
        <v>955</v>
      </c>
      <c r="N308" s="548" t="s">
        <v>950</v>
      </c>
      <c r="O308" s="550" t="s">
        <v>59</v>
      </c>
      <c r="P308" s="551">
        <v>45658</v>
      </c>
      <c r="Q308" s="551">
        <v>46022</v>
      </c>
      <c r="R308" s="713" t="s">
        <v>899</v>
      </c>
      <c r="S308" s="715"/>
      <c r="T308" s="717"/>
      <c r="U308" s="717"/>
      <c r="V308" s="260"/>
      <c r="W308" s="707"/>
      <c r="X308" s="707"/>
      <c r="Y308" s="707"/>
      <c r="Z308" s="707"/>
      <c r="AA308" s="707"/>
      <c r="AB308" s="707"/>
      <c r="AC308" s="707"/>
      <c r="AD308" s="707"/>
      <c r="AE308" s="404" t="s">
        <v>127</v>
      </c>
      <c r="AF308" s="405">
        <f>'[3]Hoja de vida (GD5) '!C311</f>
        <v>0</v>
      </c>
      <c r="AG308" s="405">
        <v>0.85</v>
      </c>
      <c r="AH308" s="406">
        <f t="shared" ref="AH308:AH311" si="9">AF308/AG308</f>
        <v>0</v>
      </c>
      <c r="AI308" s="406">
        <v>0.85</v>
      </c>
      <c r="AJ308" s="406" t="s">
        <v>61</v>
      </c>
      <c r="AK308" s="407" t="s">
        <v>72</v>
      </c>
      <c r="AL308" s="408">
        <f t="shared" ref="AL308:AL311" si="10">IFERROR(IF((+AH308/AI308)&gt;100%,100%,(AH308/AI308)),"")</f>
        <v>0</v>
      </c>
      <c r="AM308" s="409" t="e">
        <f t="shared" ref="AM308:AM311" si="11">AF308/$AH$11</f>
        <v>#DIV/0!</v>
      </c>
      <c r="AN308" s="410" t="e">
        <f ca="1">SUM(AN$7:AN308)</f>
        <v>#DIV/0!</v>
      </c>
      <c r="AO308" s="407">
        <f>'[3]Hoja de vida (GD5) '!B320</f>
        <v>0</v>
      </c>
      <c r="AP308" s="407">
        <f>'[3]Hoja de vida (GD5) '!C320</f>
        <v>0</v>
      </c>
      <c r="AQ308" s="407">
        <f>'[3]Hoja de vida (GD5) '!D320</f>
        <v>0</v>
      </c>
      <c r="AR308" s="411">
        <f>'[3]Hoja de vida (GD5) '!H320</f>
        <v>0</v>
      </c>
    </row>
    <row r="309" spans="1:44" s="261" customFormat="1" ht="21" customHeight="1" x14ac:dyDescent="0.2">
      <c r="A309" s="531"/>
      <c r="B309" s="534"/>
      <c r="C309" s="534"/>
      <c r="D309" s="534"/>
      <c r="E309" s="534"/>
      <c r="F309" s="537"/>
      <c r="G309" s="540"/>
      <c r="H309" s="540"/>
      <c r="I309" s="543"/>
      <c r="J309" s="546"/>
      <c r="K309" s="543"/>
      <c r="L309" s="549"/>
      <c r="M309" s="549"/>
      <c r="N309" s="549"/>
      <c r="O309" s="550"/>
      <c r="P309" s="551"/>
      <c r="Q309" s="551"/>
      <c r="R309" s="714"/>
      <c r="S309" s="716"/>
      <c r="T309" s="718"/>
      <c r="U309" s="718"/>
      <c r="V309" s="260"/>
      <c r="W309" s="707"/>
      <c r="X309" s="707"/>
      <c r="Y309" s="707"/>
      <c r="Z309" s="707"/>
      <c r="AA309" s="707"/>
      <c r="AB309" s="707"/>
      <c r="AC309" s="707"/>
      <c r="AD309" s="707"/>
      <c r="AE309" s="404" t="s">
        <v>130</v>
      </c>
      <c r="AF309" s="405">
        <f>'[3]Hoja de vida (GD5) '!C312</f>
        <v>0</v>
      </c>
      <c r="AG309" s="405">
        <v>0.85</v>
      </c>
      <c r="AH309" s="406">
        <f t="shared" si="9"/>
        <v>0</v>
      </c>
      <c r="AI309" s="406">
        <v>0.85</v>
      </c>
      <c r="AJ309" s="406" t="s">
        <v>59</v>
      </c>
      <c r="AK309" s="407" t="s">
        <v>131</v>
      </c>
      <c r="AL309" s="408">
        <f t="shared" si="10"/>
        <v>0</v>
      </c>
      <c r="AM309" s="409" t="e">
        <f t="shared" si="11"/>
        <v>#DIV/0!</v>
      </c>
      <c r="AN309" s="410" t="e">
        <f ca="1">SUM(AN$7:AN309)</f>
        <v>#DIV/0!</v>
      </c>
      <c r="AO309" s="407">
        <f>'[3]Hoja de vida (GD5) '!B321</f>
        <v>0</v>
      </c>
      <c r="AP309" s="407">
        <f>'[3]Hoja de vida (GD5) '!C321</f>
        <v>0</v>
      </c>
      <c r="AQ309" s="407">
        <f>'[3]Hoja de vida (GD5) '!D321</f>
        <v>0</v>
      </c>
      <c r="AR309" s="411">
        <f>'[3]Hoja de vida (GD5) '!H321</f>
        <v>0</v>
      </c>
    </row>
    <row r="310" spans="1:44" s="190" customFormat="1" ht="30.75" customHeight="1" x14ac:dyDescent="0.25">
      <c r="A310" s="531"/>
      <c r="B310" s="534"/>
      <c r="C310" s="534"/>
      <c r="D310" s="534"/>
      <c r="E310" s="534"/>
      <c r="F310" s="537"/>
      <c r="G310" s="540"/>
      <c r="H310" s="540"/>
      <c r="I310" s="543"/>
      <c r="J310" s="546"/>
      <c r="K310" s="543"/>
      <c r="L310" s="552" t="s">
        <v>1247</v>
      </c>
      <c r="M310" s="552" t="s">
        <v>956</v>
      </c>
      <c r="N310" s="552" t="s">
        <v>950</v>
      </c>
      <c r="O310" s="552" t="s">
        <v>59</v>
      </c>
      <c r="P310" s="554">
        <v>45658</v>
      </c>
      <c r="Q310" s="554">
        <v>46022</v>
      </c>
      <c r="R310" s="719" t="s">
        <v>899</v>
      </c>
      <c r="S310" s="721"/>
      <c r="T310" s="528"/>
      <c r="U310" s="528"/>
      <c r="V310" s="191"/>
      <c r="W310" s="707"/>
      <c r="X310" s="707"/>
      <c r="Y310" s="707"/>
      <c r="Z310" s="707"/>
      <c r="AA310" s="707"/>
      <c r="AB310" s="707"/>
      <c r="AC310" s="707"/>
      <c r="AD310" s="707"/>
      <c r="AE310" s="412" t="s">
        <v>134</v>
      </c>
      <c r="AF310" s="413">
        <f>'[3]Hoja de vida (GD5) '!C313</f>
        <v>0</v>
      </c>
      <c r="AG310" s="414">
        <v>0.85</v>
      </c>
      <c r="AH310" s="415">
        <f t="shared" si="9"/>
        <v>0</v>
      </c>
      <c r="AI310" s="415">
        <v>0.85</v>
      </c>
      <c r="AJ310" s="416" t="s">
        <v>59</v>
      </c>
      <c r="AK310" s="417" t="s">
        <v>76</v>
      </c>
      <c r="AL310" s="186">
        <f t="shared" si="10"/>
        <v>0</v>
      </c>
      <c r="AM310" s="187" t="e">
        <f t="shared" si="11"/>
        <v>#DIV/0!</v>
      </c>
      <c r="AN310" s="188" t="e">
        <f ca="1">SUM(AN$7:AN310)</f>
        <v>#DIV/0!</v>
      </c>
      <c r="AO310" s="418">
        <f>'[3]Hoja de vida (GD5) '!B322</f>
        <v>0</v>
      </c>
      <c r="AP310" s="418">
        <f>'[3]Hoja de vida (GD5) '!C322</f>
        <v>0</v>
      </c>
      <c r="AQ310" s="418">
        <f>'[3]Hoja de vida (GD5) '!D322</f>
        <v>0</v>
      </c>
      <c r="AR310" s="189">
        <f>'[3]Hoja de vida (GD5) '!H322</f>
        <v>0</v>
      </c>
    </row>
    <row r="311" spans="1:44" s="190" customFormat="1" ht="54" customHeight="1" x14ac:dyDescent="0.25">
      <c r="A311" s="532"/>
      <c r="B311" s="535"/>
      <c r="C311" s="535"/>
      <c r="D311" s="535"/>
      <c r="E311" s="535"/>
      <c r="F311" s="538"/>
      <c r="G311" s="541"/>
      <c r="H311" s="541"/>
      <c r="I311" s="544"/>
      <c r="J311" s="547"/>
      <c r="K311" s="544"/>
      <c r="L311" s="553"/>
      <c r="M311" s="553"/>
      <c r="N311" s="553"/>
      <c r="O311" s="553"/>
      <c r="P311" s="554"/>
      <c r="Q311" s="554"/>
      <c r="R311" s="720"/>
      <c r="S311" s="722"/>
      <c r="T311" s="529"/>
      <c r="U311" s="529"/>
      <c r="V311" s="192"/>
      <c r="W311" s="708"/>
      <c r="X311" s="708"/>
      <c r="Y311" s="708"/>
      <c r="Z311" s="708"/>
      <c r="AA311" s="708"/>
      <c r="AB311" s="708"/>
      <c r="AC311" s="708"/>
      <c r="AD311" s="708"/>
      <c r="AE311" s="419" t="s">
        <v>204</v>
      </c>
      <c r="AF311" s="413">
        <f>'[3]Hoja de vida (GD5) '!C314</f>
        <v>0</v>
      </c>
      <c r="AG311" s="420">
        <v>0.85</v>
      </c>
      <c r="AH311" s="421">
        <f t="shared" si="9"/>
        <v>0</v>
      </c>
      <c r="AI311" s="421">
        <v>0.85</v>
      </c>
      <c r="AJ311" s="422" t="s">
        <v>59</v>
      </c>
      <c r="AK311" s="423" t="s">
        <v>170</v>
      </c>
      <c r="AL311" s="186">
        <f t="shared" si="10"/>
        <v>0</v>
      </c>
      <c r="AM311" s="187" t="e">
        <f t="shared" si="11"/>
        <v>#DIV/0!</v>
      </c>
      <c r="AN311" s="188" t="e">
        <f ca="1">SUM(AN$7:AN311)</f>
        <v>#DIV/0!</v>
      </c>
      <c r="AO311" s="418">
        <f>'[3]Hoja de vida (GD5) '!B323</f>
        <v>0</v>
      </c>
      <c r="AP311" s="418">
        <f>'[3]Hoja de vida (GD5) '!C323</f>
        <v>0</v>
      </c>
      <c r="AQ311" s="418">
        <f>'[3]Hoja de vida (GD5) '!D323</f>
        <v>0</v>
      </c>
      <c r="AR311" s="189">
        <f>'[3]Hoja de vida (GD5) '!H323</f>
        <v>0</v>
      </c>
    </row>
    <row r="312" spans="1:44" ht="11.25" x14ac:dyDescent="0.25">
      <c r="A312" s="72"/>
      <c r="B312" s="73"/>
      <c r="C312" s="73"/>
      <c r="D312" s="73"/>
      <c r="E312" s="74"/>
      <c r="F312" s="88"/>
      <c r="G312" s="73"/>
      <c r="H312" s="73"/>
      <c r="I312" s="73"/>
      <c r="J312" s="73"/>
      <c r="K312" s="73"/>
      <c r="L312" s="73"/>
      <c r="M312" s="73"/>
      <c r="N312" s="73"/>
      <c r="O312" s="73"/>
      <c r="P312" s="73"/>
      <c r="Q312" s="73"/>
      <c r="R312" s="73"/>
      <c r="S312" s="73"/>
      <c r="T312" s="73"/>
      <c r="U312" s="73"/>
      <c r="V312" s="73"/>
      <c r="W312" s="294"/>
      <c r="X312" s="74"/>
      <c r="Y312" s="74"/>
      <c r="Z312" s="74"/>
      <c r="AA312" s="74"/>
      <c r="AB312" s="74"/>
      <c r="AC312" s="74"/>
      <c r="AD312" s="74"/>
      <c r="AE312" s="74"/>
      <c r="AF312" s="74"/>
      <c r="AG312" s="178"/>
      <c r="AH312" s="74"/>
      <c r="AI312" s="74"/>
      <c r="AJ312" s="74"/>
      <c r="AK312" s="75"/>
      <c r="AL312" s="75"/>
      <c r="AM312" s="75"/>
      <c r="AN312" s="75"/>
      <c r="AO312" s="75"/>
      <c r="AP312" s="75"/>
      <c r="AQ312" s="75"/>
      <c r="AR312" s="75"/>
    </row>
    <row r="313" spans="1:44" ht="41.25" customHeight="1" x14ac:dyDescent="0.25">
      <c r="A313" s="611">
        <v>1</v>
      </c>
      <c r="B313" s="573" t="s">
        <v>49</v>
      </c>
      <c r="C313" s="573" t="s">
        <v>957</v>
      </c>
      <c r="D313" s="677" t="s">
        <v>958</v>
      </c>
      <c r="E313" s="563" t="s">
        <v>1173</v>
      </c>
      <c r="F313" s="609" t="s">
        <v>52</v>
      </c>
      <c r="G313" s="573" t="s">
        <v>959</v>
      </c>
      <c r="H313" s="573" t="str">
        <f>IF(G313=0,"",VLOOKUP(G313,'[4]PROCESOS Y OBJETIVOS'!$C$2:$H$19,3,FALSE))</f>
        <v xml:space="preserve">Ejercer la defensa oportuna de los intereses de la Entidad, por medio de la representación judicial y extrajudicial, las actuaciones administrativas, buenas prácticas normativas y lineamientos jurídicos, con el fin de disminuir los riesgos e impactos jurídicos, absolver las consultas jurídicas realizadas por los grupos de valor en los temas de competencia de la Superintendencia de Transporte, lograr la recuperación de créditos a favor de la Entidad, que consten en títulos ejecutivos o haciéndose parte de los procesos de reorganización y liquidación de los supervisados, así como garantizar el acceso al Centro de Arbitraje, Conciliación y Amigable Composición del sector de infraestructura y transporte </v>
      </c>
      <c r="I313" s="573" t="str">
        <f>IF(G313=0,"",VLOOKUP(G313,'[4]PROCESOS Y OBJETIVOS'!$C$2:$H$19,4,FALSE))</f>
        <v>Dimensión 3ra: Gestión con valores para resultados
Dimensión 4ta –Evaluación de Resultados
Dimensión 5ta: Información y Comunicación: Política de Gestión de la Información Estadística</v>
      </c>
      <c r="J313" s="635" t="s">
        <v>960</v>
      </c>
      <c r="K313" s="959" t="s">
        <v>961</v>
      </c>
      <c r="L313" s="100" t="s">
        <v>962</v>
      </c>
      <c r="M313" s="3" t="s">
        <v>963</v>
      </c>
      <c r="N313" s="3" t="s">
        <v>964</v>
      </c>
      <c r="O313" s="3" t="s">
        <v>59</v>
      </c>
      <c r="P313" s="15">
        <v>45691</v>
      </c>
      <c r="Q313" s="61">
        <v>45808</v>
      </c>
      <c r="R313" s="26"/>
      <c r="S313" s="84"/>
      <c r="T313" s="35"/>
      <c r="U313" s="60"/>
      <c r="V313" s="153"/>
      <c r="W313" s="526" t="s">
        <v>965</v>
      </c>
      <c r="X313" s="527" t="s">
        <v>966</v>
      </c>
      <c r="Y313" s="563" t="s">
        <v>806</v>
      </c>
      <c r="Z313" s="563" t="s">
        <v>122</v>
      </c>
      <c r="AA313" s="563" t="s">
        <v>66</v>
      </c>
      <c r="AB313" s="563" t="s">
        <v>967</v>
      </c>
      <c r="AC313" s="524" t="s">
        <v>968</v>
      </c>
      <c r="AD313" s="698" t="s">
        <v>969</v>
      </c>
      <c r="AE313" s="283" t="s">
        <v>125</v>
      </c>
      <c r="AF313" s="62"/>
      <c r="AG313" s="175" t="s">
        <v>69</v>
      </c>
      <c r="AH313" s="424"/>
      <c r="AI313" s="6"/>
      <c r="AJ313" s="6" t="s">
        <v>61</v>
      </c>
      <c r="AK313" s="77"/>
      <c r="AL313" s="77"/>
      <c r="AM313" s="77"/>
      <c r="AN313" s="77"/>
      <c r="AO313" s="77"/>
      <c r="AP313" s="77"/>
      <c r="AQ313" s="77"/>
      <c r="AR313" s="77"/>
    </row>
    <row r="314" spans="1:44" ht="50.25" customHeight="1" x14ac:dyDescent="0.25">
      <c r="A314" s="612"/>
      <c r="B314" s="574"/>
      <c r="C314" s="574"/>
      <c r="D314" s="574"/>
      <c r="E314" s="564"/>
      <c r="F314" s="610"/>
      <c r="G314" s="574"/>
      <c r="H314" s="574"/>
      <c r="I314" s="574"/>
      <c r="J314" s="577"/>
      <c r="K314" s="960"/>
      <c r="L314" s="100" t="s">
        <v>970</v>
      </c>
      <c r="M314" s="3" t="s">
        <v>971</v>
      </c>
      <c r="N314" s="3" t="s">
        <v>964</v>
      </c>
      <c r="O314" s="3" t="s">
        <v>59</v>
      </c>
      <c r="P314" s="15" t="s">
        <v>972</v>
      </c>
      <c r="Q314" s="61">
        <v>46022</v>
      </c>
      <c r="R314" s="26"/>
      <c r="S314" s="84"/>
      <c r="T314" s="35"/>
      <c r="U314" s="60"/>
      <c r="V314" s="153"/>
      <c r="W314" s="526"/>
      <c r="X314" s="527"/>
      <c r="Y314" s="564"/>
      <c r="Z314" s="564"/>
      <c r="AA314" s="564"/>
      <c r="AB314" s="564"/>
      <c r="AC314" s="524"/>
      <c r="AD314" s="698"/>
      <c r="AE314" s="283" t="s">
        <v>127</v>
      </c>
      <c r="AF314" s="63"/>
      <c r="AG314" s="175" t="s">
        <v>69</v>
      </c>
      <c r="AH314" s="170"/>
      <c r="AI314" s="6"/>
      <c r="AJ314" s="6" t="s">
        <v>61</v>
      </c>
      <c r="AK314" s="77"/>
      <c r="AL314" s="77"/>
      <c r="AM314" s="77"/>
      <c r="AN314" s="77"/>
      <c r="AO314" s="77"/>
      <c r="AP314" s="77"/>
      <c r="AQ314" s="77"/>
      <c r="AR314" s="77"/>
    </row>
    <row r="315" spans="1:44" ht="73.5" customHeight="1" x14ac:dyDescent="0.25">
      <c r="A315" s="612"/>
      <c r="B315" s="574"/>
      <c r="C315" s="574"/>
      <c r="D315" s="574"/>
      <c r="E315" s="564"/>
      <c r="F315" s="610"/>
      <c r="G315" s="574"/>
      <c r="H315" s="574"/>
      <c r="I315" s="574"/>
      <c r="J315" s="577"/>
      <c r="K315" s="960"/>
      <c r="L315" s="100" t="s">
        <v>973</v>
      </c>
      <c r="M315" s="3" t="s">
        <v>974</v>
      </c>
      <c r="N315" s="3" t="s">
        <v>964</v>
      </c>
      <c r="O315" s="3" t="s">
        <v>975</v>
      </c>
      <c r="P315" s="15" t="s">
        <v>976</v>
      </c>
      <c r="Q315" s="61">
        <v>46022</v>
      </c>
      <c r="R315" s="26"/>
      <c r="S315" s="84"/>
      <c r="T315" s="35"/>
      <c r="U315" s="60"/>
      <c r="V315" s="153"/>
      <c r="W315" s="526"/>
      <c r="X315" s="527"/>
      <c r="Y315" s="564"/>
      <c r="Z315" s="564"/>
      <c r="AA315" s="564"/>
      <c r="AB315" s="564"/>
      <c r="AC315" s="524"/>
      <c r="AD315" s="698"/>
      <c r="AE315" s="283" t="s">
        <v>130</v>
      </c>
      <c r="AF315" s="63"/>
      <c r="AG315" s="175" t="s">
        <v>69</v>
      </c>
      <c r="AH315" s="170"/>
      <c r="AI315" s="6"/>
      <c r="AJ315" s="6" t="s">
        <v>61</v>
      </c>
      <c r="AK315" s="77"/>
      <c r="AL315" s="77"/>
      <c r="AM315" s="77"/>
      <c r="AN315" s="77"/>
      <c r="AO315" s="77"/>
      <c r="AP315" s="77"/>
      <c r="AQ315" s="77"/>
      <c r="AR315" s="77"/>
    </row>
    <row r="316" spans="1:44" ht="78.75" customHeight="1" x14ac:dyDescent="0.25">
      <c r="A316" s="612"/>
      <c r="B316" s="574"/>
      <c r="C316" s="574"/>
      <c r="D316" s="574"/>
      <c r="E316" s="564"/>
      <c r="F316" s="610"/>
      <c r="G316" s="574"/>
      <c r="H316" s="574"/>
      <c r="I316" s="574"/>
      <c r="J316" s="577"/>
      <c r="K316" s="960"/>
      <c r="L316" s="488" t="s">
        <v>1329</v>
      </c>
      <c r="M316" s="98" t="s">
        <v>977</v>
      </c>
      <c r="N316" s="3" t="s">
        <v>978</v>
      </c>
      <c r="O316" s="3" t="s">
        <v>61</v>
      </c>
      <c r="P316" s="15">
        <v>45691</v>
      </c>
      <c r="Q316" s="61">
        <v>46022</v>
      </c>
      <c r="R316" s="26"/>
      <c r="S316" s="84"/>
      <c r="T316" s="35"/>
      <c r="U316" s="60"/>
      <c r="V316" s="153"/>
      <c r="W316" s="526"/>
      <c r="X316" s="527"/>
      <c r="Y316" s="564"/>
      <c r="Z316" s="564"/>
      <c r="AA316" s="564"/>
      <c r="AB316" s="564"/>
      <c r="AC316" s="524"/>
      <c r="AD316" s="698"/>
      <c r="AE316" s="283" t="s">
        <v>134</v>
      </c>
      <c r="AF316" s="63"/>
      <c r="AG316" s="175" t="s">
        <v>69</v>
      </c>
      <c r="AH316" s="170"/>
      <c r="AI316" s="6"/>
      <c r="AJ316" s="6" t="s">
        <v>61</v>
      </c>
      <c r="AK316" s="77"/>
      <c r="AL316" s="77"/>
      <c r="AM316" s="77"/>
      <c r="AN316" s="77"/>
      <c r="AO316" s="77"/>
      <c r="AP316" s="77"/>
      <c r="AQ316" s="77"/>
      <c r="AR316" s="77"/>
    </row>
    <row r="317" spans="1:44" ht="102" x14ac:dyDescent="0.25">
      <c r="A317" s="611">
        <v>2</v>
      </c>
      <c r="B317" s="573" t="s">
        <v>61</v>
      </c>
      <c r="C317" s="573" t="s">
        <v>61</v>
      </c>
      <c r="D317" s="573" t="s">
        <v>61</v>
      </c>
      <c r="E317" s="563"/>
      <c r="F317" s="603" t="s">
        <v>445</v>
      </c>
      <c r="G317" s="573" t="s">
        <v>959</v>
      </c>
      <c r="H317" s="573" t="str">
        <f>IF(G317=0,"",VLOOKUP(G317,'[4]PROCESOS Y OBJETIVOS'!$C$2:$H$19,3,FALSE))</f>
        <v xml:space="preserve">Ejercer la defensa oportuna de los intereses de la Entidad, por medio de la representación judicial y extrajudicial, las actuaciones administrativas, buenas prácticas normativas y lineamientos jurídicos, con el fin de disminuir los riesgos e impactos jurídicos, absolver las consultas jurídicas realizadas por los grupos de valor en los temas de competencia de la Superintendencia de Transporte, lograr la recuperación de créditos a favor de la Entidad, que consten en títulos ejecutivos o haciéndose parte de los procesos de reorganización y liquidación de los supervisados, así como garantizar el acceso al Centro de Arbitraje, Conciliación y Amigable Composición del sector de infraestructura y transporte </v>
      </c>
      <c r="I317" s="709" t="str">
        <f>IF(G317=0,"",VLOOKUP(G317,'[4]PROCESOS Y OBJETIVOS'!$C$2:$H$19,4,FALSE))</f>
        <v>Dimensión 3ra: Gestión con valores para resultados
Dimensión 4ta –Evaluación de Resultados
Dimensión 5ta: Información y Comunicación: Política de Gestión de la Información Estadística</v>
      </c>
      <c r="J317" s="976" t="s">
        <v>1242</v>
      </c>
      <c r="K317" s="563" t="s">
        <v>1243</v>
      </c>
      <c r="L317" s="100" t="s">
        <v>979</v>
      </c>
      <c r="M317" s="3" t="s">
        <v>980</v>
      </c>
      <c r="N317" s="3" t="s">
        <v>981</v>
      </c>
      <c r="O317" s="3" t="s">
        <v>59</v>
      </c>
      <c r="P317" s="15">
        <v>45660</v>
      </c>
      <c r="Q317" s="61">
        <v>46022</v>
      </c>
      <c r="R317" s="26"/>
      <c r="S317" s="84"/>
      <c r="T317" s="35"/>
      <c r="U317" s="60"/>
      <c r="V317" s="153"/>
      <c r="W317" s="526" t="s">
        <v>982</v>
      </c>
      <c r="X317" s="527" t="s">
        <v>983</v>
      </c>
      <c r="Y317" s="563" t="s">
        <v>984</v>
      </c>
      <c r="Z317" s="563" t="s">
        <v>122</v>
      </c>
      <c r="AA317" s="563" t="s">
        <v>66</v>
      </c>
      <c r="AB317" s="563" t="s">
        <v>985</v>
      </c>
      <c r="AC317" s="524" t="s">
        <v>986</v>
      </c>
      <c r="AD317" s="630">
        <v>1</v>
      </c>
      <c r="AE317" s="288" t="s">
        <v>125</v>
      </c>
      <c r="AF317" s="22"/>
      <c r="AG317" s="180" t="s">
        <v>69</v>
      </c>
      <c r="AH317" s="170"/>
      <c r="AI317" s="6"/>
      <c r="AJ317" s="6" t="s">
        <v>61</v>
      </c>
      <c r="AK317" s="77"/>
      <c r="AL317" s="77"/>
      <c r="AM317" s="77"/>
      <c r="AN317" s="77"/>
      <c r="AO317" s="77"/>
      <c r="AP317" s="77"/>
      <c r="AQ317" s="77"/>
      <c r="AR317" s="77"/>
    </row>
    <row r="318" spans="1:44" ht="12.75" x14ac:dyDescent="0.25">
      <c r="A318" s="612"/>
      <c r="B318" s="574"/>
      <c r="C318" s="574"/>
      <c r="D318" s="574"/>
      <c r="E318" s="564"/>
      <c r="F318" s="604"/>
      <c r="G318" s="574"/>
      <c r="H318" s="574"/>
      <c r="I318" s="637"/>
      <c r="J318" s="976"/>
      <c r="K318" s="564"/>
      <c r="L318" s="677" t="s">
        <v>987</v>
      </c>
      <c r="M318" s="608" t="s">
        <v>988</v>
      </c>
      <c r="N318" s="573" t="s">
        <v>989</v>
      </c>
      <c r="O318" s="573" t="s">
        <v>59</v>
      </c>
      <c r="P318" s="571">
        <v>45660</v>
      </c>
      <c r="Q318" s="704">
        <v>46022</v>
      </c>
      <c r="R318" s="613"/>
      <c r="S318" s="615"/>
      <c r="T318" s="617"/>
      <c r="U318" s="619"/>
      <c r="V318" s="159"/>
      <c r="W318" s="526"/>
      <c r="X318" s="527"/>
      <c r="Y318" s="564"/>
      <c r="Z318" s="564"/>
      <c r="AA318" s="564"/>
      <c r="AB318" s="564"/>
      <c r="AC318" s="524"/>
      <c r="AD318" s="524"/>
      <c r="AE318" s="169" t="s">
        <v>127</v>
      </c>
      <c r="AF318" s="22"/>
      <c r="AG318" s="180" t="s">
        <v>69</v>
      </c>
      <c r="AH318" s="170"/>
      <c r="AI318" s="6"/>
      <c r="AJ318" s="6" t="s">
        <v>61</v>
      </c>
      <c r="AK318" s="77"/>
      <c r="AL318" s="77"/>
      <c r="AM318" s="77"/>
      <c r="AN318" s="77"/>
      <c r="AO318" s="77"/>
      <c r="AP318" s="77"/>
      <c r="AQ318" s="77"/>
      <c r="AR318" s="77"/>
    </row>
    <row r="319" spans="1:44" ht="47.25" customHeight="1" x14ac:dyDescent="0.25">
      <c r="A319" s="612"/>
      <c r="B319" s="574"/>
      <c r="C319" s="574"/>
      <c r="D319" s="574"/>
      <c r="E319" s="564"/>
      <c r="F319" s="604"/>
      <c r="G319" s="574"/>
      <c r="H319" s="574"/>
      <c r="I319" s="637"/>
      <c r="J319" s="976"/>
      <c r="K319" s="564"/>
      <c r="L319" s="572"/>
      <c r="M319" s="578"/>
      <c r="N319" s="572"/>
      <c r="O319" s="572"/>
      <c r="P319" s="703"/>
      <c r="Q319" s="705"/>
      <c r="R319" s="614"/>
      <c r="S319" s="616"/>
      <c r="T319" s="618"/>
      <c r="U319" s="620"/>
      <c r="V319" s="159"/>
      <c r="W319" s="526"/>
      <c r="X319" s="527"/>
      <c r="Y319" s="564"/>
      <c r="Z319" s="564"/>
      <c r="AA319" s="564"/>
      <c r="AB319" s="564"/>
      <c r="AC319" s="524"/>
      <c r="AD319" s="524"/>
      <c r="AE319" s="288" t="s">
        <v>130</v>
      </c>
      <c r="AF319" s="22"/>
      <c r="AG319" s="180" t="s">
        <v>69</v>
      </c>
      <c r="AH319" s="170"/>
      <c r="AI319" s="6"/>
      <c r="AJ319" s="6" t="s">
        <v>61</v>
      </c>
      <c r="AK319" s="77"/>
      <c r="AL319" s="77"/>
      <c r="AM319" s="77"/>
      <c r="AN319" s="77"/>
      <c r="AO319" s="77"/>
      <c r="AP319" s="77"/>
      <c r="AQ319" s="77"/>
      <c r="AR319" s="77"/>
    </row>
    <row r="320" spans="1:44" ht="55.5" customHeight="1" x14ac:dyDescent="0.25">
      <c r="A320" s="612"/>
      <c r="B320" s="574"/>
      <c r="C320" s="574"/>
      <c r="D320" s="574"/>
      <c r="E320" s="564"/>
      <c r="F320" s="604"/>
      <c r="G320" s="574"/>
      <c r="H320" s="574"/>
      <c r="I320" s="637"/>
      <c r="J320" s="976"/>
      <c r="K320" s="564"/>
      <c r="L320" s="100" t="s">
        <v>990</v>
      </c>
      <c r="M320" s="3" t="s">
        <v>991</v>
      </c>
      <c r="N320" s="3" t="s">
        <v>992</v>
      </c>
      <c r="O320" s="3" t="s">
        <v>59</v>
      </c>
      <c r="P320" s="15">
        <v>45660</v>
      </c>
      <c r="Q320" s="61">
        <v>46022</v>
      </c>
      <c r="R320" s="26"/>
      <c r="S320" s="84"/>
      <c r="T320" s="35"/>
      <c r="U320" s="60"/>
      <c r="V320" s="153"/>
      <c r="W320" s="526"/>
      <c r="X320" s="527"/>
      <c r="Y320" s="564"/>
      <c r="Z320" s="564"/>
      <c r="AA320" s="564"/>
      <c r="AB320" s="564"/>
      <c r="AC320" s="524"/>
      <c r="AD320" s="524"/>
      <c r="AE320" s="169" t="s">
        <v>134</v>
      </c>
      <c r="AF320" s="36"/>
      <c r="AG320" s="180" t="s">
        <v>69</v>
      </c>
      <c r="AH320" s="170"/>
      <c r="AI320" s="6"/>
      <c r="AJ320" s="6" t="s">
        <v>61</v>
      </c>
      <c r="AK320" s="77"/>
      <c r="AL320" s="77"/>
      <c r="AM320" s="77"/>
      <c r="AN320" s="77"/>
      <c r="AO320" s="77"/>
      <c r="AP320" s="77"/>
      <c r="AQ320" s="77"/>
      <c r="AR320" s="77"/>
    </row>
    <row r="321" spans="1:44" ht="78" customHeight="1" x14ac:dyDescent="0.25">
      <c r="A321" s="611">
        <v>3</v>
      </c>
      <c r="B321" s="573" t="s">
        <v>61</v>
      </c>
      <c r="C321" s="573" t="s">
        <v>61</v>
      </c>
      <c r="D321" s="573" t="s">
        <v>61</v>
      </c>
      <c r="E321" s="563"/>
      <c r="F321" s="603" t="s">
        <v>445</v>
      </c>
      <c r="G321" s="573" t="s">
        <v>959</v>
      </c>
      <c r="H321" s="709" t="str">
        <f>IF(G321=0,"",VLOOKUP(G321,'[4]PROCESOS Y OBJETIVOS'!$C$2:$H$19,3,FALSE))</f>
        <v xml:space="preserve">Ejercer la defensa oportuna de los intereses de la Entidad, por medio de la representación judicial y extrajudicial, las actuaciones administrativas, buenas prácticas normativas y lineamientos jurídicos, con el fin de disminuir los riesgos e impactos jurídicos, absolver las consultas jurídicas realizadas por los grupos de valor en los temas de competencia de la Superintendencia de Transporte, lograr la recuperación de créditos a favor de la Entidad, que consten en títulos ejecutivos o haciéndose parte de los procesos de reorganización y liquidación de los supervisados, así como garantizar el acceso al Centro de Arbitraje, Conciliación y Amigable Composición del sector de infraestructura y transporte </v>
      </c>
      <c r="I321" s="796" t="str">
        <f>IF(G321=0,"",VLOOKUP(G321,'[4]PROCESOS Y OBJETIVOS'!$C$2:$H$19,4,FALSE))</f>
        <v>Dimensión 3ra: Gestión con valores para resultados
Dimensión 4ta –Evaluación de Resultados
Dimensión 5ta: Información y Comunicación: Política de Gestión de la Información Estadística</v>
      </c>
      <c r="J321" s="975" t="s">
        <v>993</v>
      </c>
      <c r="K321" s="796" t="s">
        <v>994</v>
      </c>
      <c r="L321" s="118" t="s">
        <v>995</v>
      </c>
      <c r="M321" s="3" t="s">
        <v>996</v>
      </c>
      <c r="N321" s="3" t="s">
        <v>997</v>
      </c>
      <c r="O321" s="3" t="s">
        <v>59</v>
      </c>
      <c r="P321" s="15">
        <v>45660</v>
      </c>
      <c r="Q321" s="61">
        <v>46022</v>
      </c>
      <c r="R321" s="26"/>
      <c r="S321" s="84"/>
      <c r="T321" s="35"/>
      <c r="U321" s="60"/>
      <c r="V321" s="153"/>
      <c r="W321" s="886" t="s">
        <v>998</v>
      </c>
      <c r="X321" s="527" t="s">
        <v>999</v>
      </c>
      <c r="Y321" s="524" t="s">
        <v>1000</v>
      </c>
      <c r="Z321" s="524" t="s">
        <v>122</v>
      </c>
      <c r="AA321" s="524" t="s">
        <v>66</v>
      </c>
      <c r="AB321" s="524" t="s">
        <v>1001</v>
      </c>
      <c r="AC321" s="524" t="s">
        <v>1002</v>
      </c>
      <c r="AD321" s="524" t="s">
        <v>1003</v>
      </c>
      <c r="AE321" s="169" t="s">
        <v>125</v>
      </c>
      <c r="AF321" s="22"/>
      <c r="AG321" s="180" t="s">
        <v>69</v>
      </c>
      <c r="AH321" s="170"/>
      <c r="AI321" s="6"/>
      <c r="AJ321" s="6"/>
      <c r="AK321" s="77"/>
      <c r="AL321" s="77"/>
      <c r="AM321" s="77"/>
      <c r="AN321" s="77"/>
      <c r="AO321" s="77"/>
      <c r="AP321" s="77"/>
      <c r="AQ321" s="77"/>
      <c r="AR321" s="77"/>
    </row>
    <row r="322" spans="1:44" ht="54" customHeight="1" x14ac:dyDescent="0.25">
      <c r="A322" s="612"/>
      <c r="B322" s="574"/>
      <c r="C322" s="574"/>
      <c r="D322" s="574"/>
      <c r="E322" s="564"/>
      <c r="F322" s="604"/>
      <c r="G322" s="574"/>
      <c r="H322" s="637"/>
      <c r="I322" s="796"/>
      <c r="J322" s="796"/>
      <c r="K322" s="796"/>
      <c r="L322" s="118" t="s">
        <v>1004</v>
      </c>
      <c r="M322" s="3" t="s">
        <v>1005</v>
      </c>
      <c r="N322" s="3" t="s">
        <v>1006</v>
      </c>
      <c r="O322" s="3" t="s">
        <v>59</v>
      </c>
      <c r="P322" s="15">
        <v>45660</v>
      </c>
      <c r="Q322" s="61">
        <v>46022</v>
      </c>
      <c r="R322" s="26"/>
      <c r="S322" s="84"/>
      <c r="T322" s="35"/>
      <c r="U322" s="60"/>
      <c r="V322" s="153"/>
      <c r="W322" s="886"/>
      <c r="X322" s="527"/>
      <c r="Y322" s="524"/>
      <c r="Z322" s="524"/>
      <c r="AA322" s="524"/>
      <c r="AB322" s="524"/>
      <c r="AC322" s="524"/>
      <c r="AD322" s="524"/>
      <c r="AE322" s="169" t="s">
        <v>127</v>
      </c>
      <c r="AF322" s="22"/>
      <c r="AG322" s="180" t="s">
        <v>69</v>
      </c>
      <c r="AH322" s="170"/>
      <c r="AI322" s="6"/>
      <c r="AJ322" s="6"/>
      <c r="AK322" s="77"/>
      <c r="AL322" s="77"/>
      <c r="AM322" s="77"/>
      <c r="AN322" s="77"/>
      <c r="AO322" s="77"/>
      <c r="AP322" s="77"/>
      <c r="AQ322" s="77"/>
      <c r="AR322" s="77"/>
    </row>
    <row r="323" spans="1:44" ht="43.5" customHeight="1" x14ac:dyDescent="0.25">
      <c r="A323" s="612"/>
      <c r="B323" s="574"/>
      <c r="C323" s="574"/>
      <c r="D323" s="574"/>
      <c r="E323" s="564"/>
      <c r="F323" s="604"/>
      <c r="G323" s="574"/>
      <c r="H323" s="637"/>
      <c r="I323" s="796"/>
      <c r="J323" s="796"/>
      <c r="K323" s="796"/>
      <c r="L323" s="118" t="s">
        <v>1007</v>
      </c>
      <c r="M323" s="3" t="s">
        <v>1008</v>
      </c>
      <c r="N323" s="3" t="s">
        <v>997</v>
      </c>
      <c r="O323" s="3" t="s">
        <v>59</v>
      </c>
      <c r="P323" s="15">
        <v>45660</v>
      </c>
      <c r="Q323" s="61">
        <v>46022</v>
      </c>
      <c r="R323" s="26"/>
      <c r="S323" s="84"/>
      <c r="T323" s="35"/>
      <c r="U323" s="60"/>
      <c r="V323" s="153"/>
      <c r="W323" s="886"/>
      <c r="X323" s="527"/>
      <c r="Y323" s="524"/>
      <c r="Z323" s="524"/>
      <c r="AA323" s="524"/>
      <c r="AB323" s="524"/>
      <c r="AC323" s="524"/>
      <c r="AD323" s="524"/>
      <c r="AE323" s="169" t="s">
        <v>130</v>
      </c>
      <c r="AF323" s="36"/>
      <c r="AG323" s="180" t="s">
        <v>69</v>
      </c>
      <c r="AH323" s="170"/>
      <c r="AI323" s="6"/>
      <c r="AJ323" s="6"/>
      <c r="AK323" s="77"/>
      <c r="AL323" s="77"/>
      <c r="AM323" s="77"/>
      <c r="AN323" s="77"/>
      <c r="AO323" s="77"/>
      <c r="AP323" s="77"/>
      <c r="AQ323" s="77"/>
      <c r="AR323" s="77"/>
    </row>
    <row r="324" spans="1:44" ht="65.25" customHeight="1" x14ac:dyDescent="0.25">
      <c r="A324" s="612"/>
      <c r="B324" s="574"/>
      <c r="C324" s="574"/>
      <c r="D324" s="574"/>
      <c r="E324" s="564"/>
      <c r="F324" s="604"/>
      <c r="G324" s="574"/>
      <c r="H324" s="637"/>
      <c r="I324" s="796"/>
      <c r="J324" s="796"/>
      <c r="K324" s="796"/>
      <c r="L324" s="118" t="s">
        <v>1009</v>
      </c>
      <c r="M324" s="3" t="s">
        <v>1010</v>
      </c>
      <c r="N324" s="3" t="s">
        <v>1006</v>
      </c>
      <c r="O324" s="3" t="s">
        <v>59</v>
      </c>
      <c r="P324" s="15">
        <v>45660</v>
      </c>
      <c r="Q324" s="61">
        <v>46022</v>
      </c>
      <c r="R324" s="26"/>
      <c r="S324" s="84"/>
      <c r="T324" s="35"/>
      <c r="U324" s="60"/>
      <c r="V324" s="153"/>
      <c r="W324" s="886"/>
      <c r="X324" s="527"/>
      <c r="Y324" s="524"/>
      <c r="Z324" s="524"/>
      <c r="AA324" s="524"/>
      <c r="AB324" s="524"/>
      <c r="AC324" s="524"/>
      <c r="AD324" s="524"/>
      <c r="AE324" s="169" t="s">
        <v>134</v>
      </c>
      <c r="AF324" s="36"/>
      <c r="AG324" s="180" t="s">
        <v>69</v>
      </c>
      <c r="AH324" s="170"/>
      <c r="AI324" s="6"/>
      <c r="AJ324" s="6"/>
      <c r="AK324" s="77"/>
      <c r="AL324" s="77"/>
      <c r="AM324" s="77"/>
      <c r="AN324" s="77"/>
      <c r="AO324" s="77"/>
      <c r="AP324" s="77"/>
      <c r="AQ324" s="77"/>
      <c r="AR324" s="77"/>
    </row>
    <row r="325" spans="1:44" ht="57" customHeight="1" x14ac:dyDescent="0.25">
      <c r="A325" s="611">
        <v>4</v>
      </c>
      <c r="B325" s="573" t="s">
        <v>61</v>
      </c>
      <c r="C325" s="573" t="s">
        <v>61</v>
      </c>
      <c r="D325" s="573" t="s">
        <v>61</v>
      </c>
      <c r="E325" s="563"/>
      <c r="F325" s="603" t="s">
        <v>445</v>
      </c>
      <c r="G325" s="573" t="s">
        <v>959</v>
      </c>
      <c r="H325" s="573" t="str">
        <f>IF(G325=0,"",VLOOKUP(G325,'[4]PROCESOS Y OBJETIVOS'!$C$2:$H$19,3,FALSE))</f>
        <v xml:space="preserve">Ejercer la defensa oportuna de los intereses de la Entidad, por medio de la representación judicial y extrajudicial, las actuaciones administrativas, buenas prácticas normativas y lineamientos jurídicos, con el fin de disminuir los riesgos e impactos jurídicos, absolver las consultas jurídicas realizadas por los grupos de valor en los temas de competencia de la Superintendencia de Transporte, lograr la recuperación de créditos a favor de la Entidad, que consten en títulos ejecutivos o haciéndose parte de los procesos de reorganización y liquidación de los supervisados, así como garantizar el acceso al Centro de Arbitraje, Conciliación y Amigable Composición del sector de infraestructura y transporte </v>
      </c>
      <c r="I325" s="574" t="str">
        <f>IF(G325=0,"",VLOOKUP(G325,'[4]PROCESOS Y OBJETIVOS'!$C$2:$H$19,4,FALSE))</f>
        <v>Dimensión 3ra: Gestión con valores para resultados
Dimensión 4ta –Evaluación de Resultados
Dimensión 5ta: Información y Comunicación: Política de Gestión de la Información Estadística</v>
      </c>
      <c r="J325" s="574" t="s">
        <v>1011</v>
      </c>
      <c r="K325" s="574" t="s">
        <v>1012</v>
      </c>
      <c r="L325" s="487" t="s">
        <v>1330</v>
      </c>
      <c r="M325" s="35" t="s">
        <v>1013</v>
      </c>
      <c r="N325" s="64" t="s">
        <v>1014</v>
      </c>
      <c r="O325" s="3" t="s">
        <v>59</v>
      </c>
      <c r="P325" s="15">
        <v>45660</v>
      </c>
      <c r="Q325" s="61">
        <v>46022</v>
      </c>
      <c r="R325" s="26"/>
      <c r="S325" s="84"/>
      <c r="T325" s="35"/>
      <c r="U325" s="60"/>
      <c r="V325" s="153"/>
      <c r="W325" s="526" t="s">
        <v>1015</v>
      </c>
      <c r="X325" s="527" t="s">
        <v>1016</v>
      </c>
      <c r="Y325" s="524" t="s">
        <v>491</v>
      </c>
      <c r="Z325" s="524" t="s">
        <v>122</v>
      </c>
      <c r="AA325" s="524" t="s">
        <v>66</v>
      </c>
      <c r="AB325" s="524" t="s">
        <v>1017</v>
      </c>
      <c r="AC325" s="524" t="s">
        <v>1018</v>
      </c>
      <c r="AD325" s="524" t="s">
        <v>1019</v>
      </c>
      <c r="AE325" s="169" t="s">
        <v>125</v>
      </c>
      <c r="AF325" s="22"/>
      <c r="AG325" s="180" t="s">
        <v>69</v>
      </c>
      <c r="AH325" s="170"/>
      <c r="AI325" s="6"/>
      <c r="AJ325" s="6"/>
      <c r="AK325" s="77"/>
      <c r="AL325" s="77"/>
      <c r="AM325" s="77"/>
      <c r="AN325" s="77"/>
      <c r="AO325" s="77"/>
      <c r="AP325" s="77"/>
      <c r="AQ325" s="77"/>
      <c r="AR325" s="77"/>
    </row>
    <row r="326" spans="1:44" ht="46.5" customHeight="1" x14ac:dyDescent="0.25">
      <c r="A326" s="612"/>
      <c r="B326" s="574"/>
      <c r="C326" s="574"/>
      <c r="D326" s="574"/>
      <c r="E326" s="564"/>
      <c r="F326" s="604"/>
      <c r="G326" s="574"/>
      <c r="H326" s="574"/>
      <c r="I326" s="574"/>
      <c r="J326" s="574"/>
      <c r="K326" s="574"/>
      <c r="L326" s="677" t="s">
        <v>1020</v>
      </c>
      <c r="M326" s="573" t="s">
        <v>1005</v>
      </c>
      <c r="N326" s="573" t="s">
        <v>1014</v>
      </c>
      <c r="O326" s="573" t="s">
        <v>59</v>
      </c>
      <c r="P326" s="571">
        <v>45658</v>
      </c>
      <c r="Q326" s="704">
        <v>46022</v>
      </c>
      <c r="R326" s="711"/>
      <c r="S326" s="711"/>
      <c r="T326" s="711"/>
      <c r="U326" s="711"/>
      <c r="V326" s="160"/>
      <c r="W326" s="526"/>
      <c r="X326" s="527"/>
      <c r="Y326" s="524"/>
      <c r="Z326" s="524"/>
      <c r="AA326" s="524"/>
      <c r="AB326" s="524"/>
      <c r="AC326" s="524"/>
      <c r="AD326" s="524"/>
      <c r="AE326" s="169" t="s">
        <v>127</v>
      </c>
      <c r="AF326" s="22"/>
      <c r="AG326" s="180" t="s">
        <v>69</v>
      </c>
      <c r="AH326" s="170"/>
      <c r="AI326" s="6"/>
      <c r="AJ326" s="6"/>
      <c r="AK326" s="77"/>
      <c r="AL326" s="77"/>
      <c r="AM326" s="77"/>
      <c r="AN326" s="77"/>
      <c r="AO326" s="77"/>
      <c r="AP326" s="77"/>
      <c r="AQ326" s="77"/>
      <c r="AR326" s="77"/>
    </row>
    <row r="327" spans="1:44" ht="11.25" customHeight="1" x14ac:dyDescent="0.25">
      <c r="A327" s="612"/>
      <c r="B327" s="574"/>
      <c r="C327" s="574"/>
      <c r="D327" s="574"/>
      <c r="E327" s="564"/>
      <c r="F327" s="604"/>
      <c r="G327" s="574"/>
      <c r="H327" s="574"/>
      <c r="I327" s="574"/>
      <c r="J327" s="574"/>
      <c r="K327" s="574"/>
      <c r="L327" s="572"/>
      <c r="M327" s="572"/>
      <c r="N327" s="572"/>
      <c r="O327" s="572"/>
      <c r="P327" s="703"/>
      <c r="Q327" s="705"/>
      <c r="R327" s="712"/>
      <c r="S327" s="712"/>
      <c r="T327" s="712"/>
      <c r="U327" s="712"/>
      <c r="V327" s="161"/>
      <c r="W327" s="526"/>
      <c r="X327" s="527"/>
      <c r="Y327" s="524"/>
      <c r="Z327" s="524"/>
      <c r="AA327" s="524"/>
      <c r="AB327" s="524"/>
      <c r="AC327" s="524"/>
      <c r="AD327" s="524"/>
      <c r="AE327" s="169" t="s">
        <v>130</v>
      </c>
      <c r="AF327" s="22"/>
      <c r="AG327" s="180" t="s">
        <v>69</v>
      </c>
      <c r="AH327" s="170"/>
      <c r="AI327" s="6"/>
      <c r="AJ327" s="6"/>
      <c r="AK327" s="77"/>
      <c r="AL327" s="77"/>
      <c r="AM327" s="77"/>
      <c r="AN327" s="77"/>
      <c r="AO327" s="77"/>
      <c r="AP327" s="77"/>
      <c r="AQ327" s="77"/>
      <c r="AR327" s="77"/>
    </row>
    <row r="328" spans="1:44" ht="51.75" customHeight="1" x14ac:dyDescent="0.25">
      <c r="A328" s="612"/>
      <c r="B328" s="574"/>
      <c r="C328" s="574"/>
      <c r="D328" s="574"/>
      <c r="E328" s="564"/>
      <c r="F328" s="604"/>
      <c r="G328" s="574"/>
      <c r="H328" s="574"/>
      <c r="I328" s="574"/>
      <c r="J328" s="574"/>
      <c r="K328" s="574"/>
      <c r="L328" s="489" t="s">
        <v>1240</v>
      </c>
      <c r="M328" s="22" t="s">
        <v>1021</v>
      </c>
      <c r="N328" s="65" t="s">
        <v>992</v>
      </c>
      <c r="O328" s="3" t="s">
        <v>1022</v>
      </c>
      <c r="P328" s="15">
        <v>45685</v>
      </c>
      <c r="Q328" s="120">
        <v>46021</v>
      </c>
      <c r="R328" s="26"/>
      <c r="S328" s="84"/>
      <c r="T328" s="35"/>
      <c r="U328" s="60"/>
      <c r="V328" s="153"/>
      <c r="W328" s="526"/>
      <c r="X328" s="527"/>
      <c r="Y328" s="524"/>
      <c r="Z328" s="524"/>
      <c r="AA328" s="524"/>
      <c r="AB328" s="524"/>
      <c r="AC328" s="524"/>
      <c r="AD328" s="524"/>
      <c r="AE328" s="169" t="s">
        <v>134</v>
      </c>
      <c r="AF328" s="36"/>
      <c r="AG328" s="180" t="s">
        <v>384</v>
      </c>
      <c r="AH328" s="170"/>
      <c r="AI328" s="6"/>
      <c r="AJ328" s="6"/>
      <c r="AK328" s="77"/>
      <c r="AL328" s="77"/>
      <c r="AM328" s="77"/>
      <c r="AN328" s="77"/>
      <c r="AO328" s="77"/>
      <c r="AP328" s="77"/>
      <c r="AQ328" s="77"/>
      <c r="AR328" s="77"/>
    </row>
    <row r="329" spans="1:44" ht="38.25" customHeight="1" x14ac:dyDescent="0.25">
      <c r="A329" s="611">
        <v>5</v>
      </c>
      <c r="B329" s="573" t="s">
        <v>61</v>
      </c>
      <c r="C329" s="573" t="s">
        <v>61</v>
      </c>
      <c r="D329" s="573" t="s">
        <v>61</v>
      </c>
      <c r="E329" s="563"/>
      <c r="F329" s="603" t="s">
        <v>445</v>
      </c>
      <c r="G329" s="573" t="s">
        <v>959</v>
      </c>
      <c r="H329" s="573" t="str">
        <f>IF(G329=0,"",VLOOKUP(G329,'[4]PROCESOS Y OBJETIVOS'!$C$2:$H$19,3,FALSE))</f>
        <v xml:space="preserve">Ejercer la defensa oportuna de los intereses de la Entidad, por medio de la representación judicial y extrajudicial, las actuaciones administrativas, buenas prácticas normativas y lineamientos jurídicos, con el fin de disminuir los riesgos e impactos jurídicos, absolver las consultas jurídicas realizadas por los grupos de valor en los temas de competencia de la Superintendencia de Transporte, lograr la recuperación de créditos a favor de la Entidad, que consten en títulos ejecutivos o haciéndose parte de los procesos de reorganización y liquidación de los supervisados, así como garantizar el acceso al Centro de Arbitraje, Conciliación y Amigable Composición del sector de infraestructura y transporte </v>
      </c>
      <c r="I329" s="582" t="str">
        <f>IF(G329=0,"",VLOOKUP(G329,'[4]PROCESOS Y OBJETIVOS'!$C$2:$H$19,4,FALSE))</f>
        <v>Dimensión 3ra: Gestión con valores para resultados
Dimensión 4ta –Evaluación de Resultados
Dimensión 5ta: Información y Comunicación: Política de Gestión de la Información Estadística</v>
      </c>
      <c r="J329" s="601" t="s">
        <v>1023</v>
      </c>
      <c r="K329" s="600" t="s">
        <v>1024</v>
      </c>
      <c r="L329" s="22" t="s">
        <v>1241</v>
      </c>
      <c r="M329" s="22" t="s">
        <v>1025</v>
      </c>
      <c r="N329" s="65" t="s">
        <v>992</v>
      </c>
      <c r="O329" s="3" t="s">
        <v>1295</v>
      </c>
      <c r="P329" s="15">
        <v>45660</v>
      </c>
      <c r="Q329" s="120">
        <v>46022</v>
      </c>
      <c r="R329" s="26"/>
      <c r="S329" s="84"/>
      <c r="T329" s="35"/>
      <c r="U329" s="60"/>
      <c r="V329" s="153"/>
      <c r="W329" s="526" t="s">
        <v>1026</v>
      </c>
      <c r="X329" s="527" t="s">
        <v>1027</v>
      </c>
      <c r="Y329" s="524" t="s">
        <v>1028</v>
      </c>
      <c r="Z329" s="524" t="s">
        <v>122</v>
      </c>
      <c r="AA329" s="524" t="s">
        <v>66</v>
      </c>
      <c r="AB329" s="524" t="s">
        <v>1029</v>
      </c>
      <c r="AC329" s="524" t="s">
        <v>1030</v>
      </c>
      <c r="AD329" s="524" t="s">
        <v>1031</v>
      </c>
      <c r="AE329" s="169" t="s">
        <v>125</v>
      </c>
      <c r="AF329" s="22"/>
      <c r="AG329" s="180"/>
      <c r="AH329" s="170"/>
      <c r="AI329" s="6"/>
      <c r="AJ329" s="6"/>
      <c r="AK329" s="77"/>
      <c r="AL329" s="77"/>
      <c r="AM329" s="77"/>
      <c r="AN329" s="77"/>
      <c r="AO329" s="77"/>
      <c r="AP329" s="77"/>
      <c r="AQ329" s="77"/>
      <c r="AR329" s="77"/>
    </row>
    <row r="330" spans="1:44" ht="34.5" customHeight="1" x14ac:dyDescent="0.25">
      <c r="A330" s="612"/>
      <c r="B330" s="574"/>
      <c r="C330" s="574"/>
      <c r="D330" s="574"/>
      <c r="E330" s="564"/>
      <c r="F330" s="604"/>
      <c r="G330" s="574"/>
      <c r="H330" s="574"/>
      <c r="I330" s="582"/>
      <c r="J330" s="600"/>
      <c r="K330" s="600"/>
      <c r="L330" s="100" t="s">
        <v>1032</v>
      </c>
      <c r="M330" s="3" t="s">
        <v>1033</v>
      </c>
      <c r="N330" s="65" t="s">
        <v>992</v>
      </c>
      <c r="O330" s="3" t="s">
        <v>1034</v>
      </c>
      <c r="P330" s="15">
        <v>45660</v>
      </c>
      <c r="Q330" s="61">
        <v>46022</v>
      </c>
      <c r="R330" s="26"/>
      <c r="S330" s="84"/>
      <c r="T330" s="35"/>
      <c r="U330" s="60"/>
      <c r="V330" s="153"/>
      <c r="W330" s="526"/>
      <c r="X330" s="527"/>
      <c r="Y330" s="524"/>
      <c r="Z330" s="524"/>
      <c r="AA330" s="524"/>
      <c r="AB330" s="524"/>
      <c r="AC330" s="524"/>
      <c r="AD330" s="524"/>
      <c r="AE330" s="169" t="s">
        <v>127</v>
      </c>
      <c r="AF330" s="22"/>
      <c r="AG330" s="180"/>
      <c r="AH330" s="170"/>
      <c r="AI330" s="6"/>
      <c r="AJ330" s="6"/>
      <c r="AK330" s="77"/>
      <c r="AL330" s="77"/>
      <c r="AM330" s="77"/>
      <c r="AN330" s="77"/>
      <c r="AO330" s="77"/>
      <c r="AP330" s="77"/>
      <c r="AQ330" s="77"/>
      <c r="AR330" s="77"/>
    </row>
    <row r="331" spans="1:44" ht="49.5" customHeight="1" x14ac:dyDescent="0.25">
      <c r="A331" s="612"/>
      <c r="B331" s="574"/>
      <c r="C331" s="574"/>
      <c r="D331" s="574"/>
      <c r="E331" s="564"/>
      <c r="F331" s="604"/>
      <c r="G331" s="574"/>
      <c r="H331" s="574"/>
      <c r="I331" s="582"/>
      <c r="J331" s="600"/>
      <c r="K331" s="600"/>
      <c r="L331" s="100" t="s">
        <v>1035</v>
      </c>
      <c r="M331" s="3" t="s">
        <v>1036</v>
      </c>
      <c r="N331" s="65" t="s">
        <v>992</v>
      </c>
      <c r="O331" s="3" t="s">
        <v>59</v>
      </c>
      <c r="P331" s="15">
        <v>45660</v>
      </c>
      <c r="Q331" s="61">
        <v>46022</v>
      </c>
      <c r="R331" s="26"/>
      <c r="S331" s="84"/>
      <c r="T331" s="35"/>
      <c r="U331" s="60"/>
      <c r="V331" s="153"/>
      <c r="W331" s="526"/>
      <c r="X331" s="527"/>
      <c r="Y331" s="524"/>
      <c r="Z331" s="524"/>
      <c r="AA331" s="524"/>
      <c r="AB331" s="524"/>
      <c r="AC331" s="524"/>
      <c r="AD331" s="524"/>
      <c r="AE331" s="169" t="s">
        <v>130</v>
      </c>
      <c r="AF331" s="36"/>
      <c r="AG331" s="180"/>
      <c r="AH331" s="170"/>
      <c r="AI331" s="6"/>
      <c r="AJ331" s="6"/>
      <c r="AK331" s="77"/>
      <c r="AL331" s="77"/>
      <c r="AM331" s="77"/>
      <c r="AN331" s="77"/>
      <c r="AO331" s="77"/>
      <c r="AP331" s="77"/>
      <c r="AQ331" s="77"/>
      <c r="AR331" s="77"/>
    </row>
    <row r="332" spans="1:44" ht="50.25" customHeight="1" x14ac:dyDescent="0.25">
      <c r="A332" s="612"/>
      <c r="B332" s="574"/>
      <c r="C332" s="574"/>
      <c r="D332" s="574"/>
      <c r="E332" s="564"/>
      <c r="F332" s="604"/>
      <c r="G332" s="574"/>
      <c r="H332" s="574"/>
      <c r="I332" s="582"/>
      <c r="J332" s="600"/>
      <c r="K332" s="600"/>
      <c r="L332" s="100" t="s">
        <v>1037</v>
      </c>
      <c r="M332" s="3" t="s">
        <v>1036</v>
      </c>
      <c r="N332" s="65" t="s">
        <v>992</v>
      </c>
      <c r="O332" s="3" t="s">
        <v>59</v>
      </c>
      <c r="P332" s="15">
        <v>45660</v>
      </c>
      <c r="Q332" s="61">
        <v>46022</v>
      </c>
      <c r="R332" s="26"/>
      <c r="S332" s="84"/>
      <c r="T332" s="35"/>
      <c r="U332" s="60"/>
      <c r="V332" s="153"/>
      <c r="W332" s="526"/>
      <c r="X332" s="527"/>
      <c r="Y332" s="524"/>
      <c r="Z332" s="524"/>
      <c r="AA332" s="524"/>
      <c r="AB332" s="524"/>
      <c r="AC332" s="524"/>
      <c r="AD332" s="524"/>
      <c r="AE332" s="169" t="s">
        <v>134</v>
      </c>
      <c r="AF332" s="36"/>
      <c r="AG332" s="180"/>
      <c r="AH332" s="170"/>
      <c r="AI332" s="6"/>
      <c r="AJ332" s="6"/>
      <c r="AK332" s="77"/>
      <c r="AL332" s="77"/>
      <c r="AM332" s="77"/>
      <c r="AN332" s="77"/>
      <c r="AO332" s="77"/>
      <c r="AP332" s="77"/>
      <c r="AQ332" s="77"/>
      <c r="AR332" s="77"/>
    </row>
    <row r="333" spans="1:44" ht="11.25" x14ac:dyDescent="0.25">
      <c r="A333" s="72"/>
      <c r="B333" s="73"/>
      <c r="C333" s="73"/>
      <c r="D333" s="73"/>
      <c r="E333" s="74"/>
      <c r="F333" s="88"/>
      <c r="G333" s="73"/>
      <c r="H333" s="73"/>
      <c r="I333" s="73"/>
      <c r="J333" s="73"/>
      <c r="K333" s="73"/>
      <c r="L333" s="73"/>
      <c r="M333" s="73"/>
      <c r="N333" s="73"/>
      <c r="O333" s="73"/>
      <c r="P333" s="73"/>
      <c r="Q333" s="73"/>
      <c r="R333" s="73"/>
      <c r="S333" s="73"/>
      <c r="T333" s="73"/>
      <c r="U333" s="73"/>
      <c r="V333" s="73"/>
      <c r="W333" s="294"/>
      <c r="X333" s="74"/>
      <c r="Y333" s="74"/>
      <c r="Z333" s="74"/>
      <c r="AA333" s="74"/>
      <c r="AB333" s="74"/>
      <c r="AC333" s="74"/>
      <c r="AD333" s="74"/>
      <c r="AE333" s="74"/>
      <c r="AF333" s="74"/>
      <c r="AG333" s="178"/>
      <c r="AH333" s="74"/>
      <c r="AI333" s="74"/>
      <c r="AJ333" s="74"/>
      <c r="AK333" s="75"/>
      <c r="AL333" s="75"/>
      <c r="AM333" s="75"/>
      <c r="AN333" s="75"/>
      <c r="AO333" s="75"/>
      <c r="AP333" s="75"/>
      <c r="AQ333" s="75"/>
      <c r="AR333" s="75"/>
    </row>
    <row r="334" spans="1:44" ht="37.5" customHeight="1" x14ac:dyDescent="0.25">
      <c r="A334" s="611">
        <v>1</v>
      </c>
      <c r="B334" s="573" t="s">
        <v>813</v>
      </c>
      <c r="C334" s="573" t="s">
        <v>259</v>
      </c>
      <c r="D334" s="573" t="s">
        <v>616</v>
      </c>
      <c r="E334" s="563" t="s">
        <v>815</v>
      </c>
      <c r="F334" s="609" t="s">
        <v>52</v>
      </c>
      <c r="G334" s="573" t="s">
        <v>1038</v>
      </c>
      <c r="H334" s="573" t="s">
        <v>1039</v>
      </c>
      <c r="I334" s="573" t="s">
        <v>115</v>
      </c>
      <c r="J334" s="573" t="s">
        <v>1040</v>
      </c>
      <c r="K334" s="636" t="s">
        <v>1041</v>
      </c>
      <c r="L334" s="524" t="s">
        <v>1331</v>
      </c>
      <c r="M334" s="582" t="s">
        <v>1042</v>
      </c>
      <c r="N334" s="634" t="s">
        <v>1043</v>
      </c>
      <c r="O334" s="582" t="s">
        <v>59</v>
      </c>
      <c r="P334" s="661">
        <v>45659</v>
      </c>
      <c r="Q334" s="661">
        <v>46006</v>
      </c>
      <c r="R334" s="662" t="s">
        <v>60</v>
      </c>
      <c r="S334" s="662" t="s">
        <v>61</v>
      </c>
      <c r="T334" s="662" t="s">
        <v>61</v>
      </c>
      <c r="U334" s="709"/>
      <c r="V334" s="153"/>
      <c r="W334" s="526" t="s">
        <v>1044</v>
      </c>
      <c r="X334" s="527" t="s">
        <v>1045</v>
      </c>
      <c r="Y334" s="524" t="s">
        <v>491</v>
      </c>
      <c r="Z334" s="524" t="s">
        <v>1046</v>
      </c>
      <c r="AA334" s="524" t="s">
        <v>66</v>
      </c>
      <c r="AB334" s="665" t="s">
        <v>1152</v>
      </c>
      <c r="AC334" s="524" t="s">
        <v>1153</v>
      </c>
      <c r="AD334" s="524" t="s">
        <v>1047</v>
      </c>
      <c r="AE334" s="335" t="s">
        <v>1048</v>
      </c>
      <c r="AF334" s="22"/>
      <c r="AG334" s="425">
        <v>1</v>
      </c>
      <c r="AH334" s="170"/>
      <c r="AI334" s="264">
        <v>0.02</v>
      </c>
      <c r="AJ334" s="48"/>
      <c r="AK334" s="77"/>
      <c r="AL334" s="77"/>
      <c r="AM334" s="77"/>
      <c r="AN334" s="77"/>
      <c r="AO334" s="77"/>
      <c r="AP334" s="77"/>
      <c r="AQ334" s="77"/>
      <c r="AR334" s="77"/>
    </row>
    <row r="335" spans="1:44" ht="26.25" customHeight="1" x14ac:dyDescent="0.25">
      <c r="A335" s="612"/>
      <c r="B335" s="574"/>
      <c r="C335" s="574"/>
      <c r="D335" s="574"/>
      <c r="E335" s="564"/>
      <c r="F335" s="678"/>
      <c r="G335" s="574"/>
      <c r="H335" s="574"/>
      <c r="I335" s="574"/>
      <c r="J335" s="574"/>
      <c r="K335" s="637"/>
      <c r="L335" s="524"/>
      <c r="M335" s="582"/>
      <c r="N335" s="582"/>
      <c r="O335" s="582"/>
      <c r="P335" s="661"/>
      <c r="Q335" s="661"/>
      <c r="R335" s="663"/>
      <c r="S335" s="663"/>
      <c r="T335" s="663"/>
      <c r="U335" s="637"/>
      <c r="V335" s="153"/>
      <c r="W335" s="526"/>
      <c r="X335" s="527"/>
      <c r="Y335" s="524"/>
      <c r="Z335" s="524"/>
      <c r="AA335" s="524"/>
      <c r="AB335" s="524"/>
      <c r="AC335" s="524"/>
      <c r="AD335" s="524"/>
      <c r="AE335" s="337" t="s">
        <v>1049</v>
      </c>
      <c r="AF335" s="22"/>
      <c r="AG335" s="426">
        <v>1</v>
      </c>
      <c r="AH335" s="170"/>
      <c r="AI335" s="264">
        <v>0.05</v>
      </c>
      <c r="AJ335" s="6"/>
      <c r="AK335" s="77"/>
      <c r="AL335" s="77"/>
      <c r="AM335" s="77"/>
      <c r="AN335" s="77"/>
      <c r="AO335" s="77"/>
      <c r="AP335" s="77"/>
      <c r="AQ335" s="77"/>
      <c r="AR335" s="77"/>
    </row>
    <row r="336" spans="1:44" ht="43.5" customHeight="1" x14ac:dyDescent="0.25">
      <c r="A336" s="612"/>
      <c r="B336" s="574"/>
      <c r="C336" s="574"/>
      <c r="D336" s="574"/>
      <c r="E336" s="564"/>
      <c r="F336" s="678"/>
      <c r="G336" s="574"/>
      <c r="H336" s="574"/>
      <c r="I336" s="574"/>
      <c r="J336" s="574"/>
      <c r="K336" s="637"/>
      <c r="L336" s="524" t="s">
        <v>1238</v>
      </c>
      <c r="M336" s="582" t="s">
        <v>1050</v>
      </c>
      <c r="N336" s="634" t="s">
        <v>1043</v>
      </c>
      <c r="O336" s="582" t="s">
        <v>1051</v>
      </c>
      <c r="P336" s="661">
        <v>45691</v>
      </c>
      <c r="Q336" s="661">
        <v>46006</v>
      </c>
      <c r="R336" s="662" t="s">
        <v>60</v>
      </c>
      <c r="S336" s="573" t="s">
        <v>61</v>
      </c>
      <c r="T336" s="573" t="s">
        <v>61</v>
      </c>
      <c r="U336" s="637"/>
      <c r="V336" s="153"/>
      <c r="W336" s="526"/>
      <c r="X336" s="527"/>
      <c r="Y336" s="524"/>
      <c r="Z336" s="524"/>
      <c r="AA336" s="524"/>
      <c r="AB336" s="524"/>
      <c r="AC336" s="524"/>
      <c r="AD336" s="524"/>
      <c r="AE336" s="337" t="s">
        <v>1052</v>
      </c>
      <c r="AF336" s="22"/>
      <c r="AG336" s="426">
        <v>1</v>
      </c>
      <c r="AH336" s="170"/>
      <c r="AI336" s="264">
        <v>0.03</v>
      </c>
      <c r="AJ336" s="6"/>
      <c r="AK336" s="77"/>
      <c r="AL336" s="77"/>
      <c r="AM336" s="77"/>
      <c r="AN336" s="77"/>
      <c r="AO336" s="77"/>
      <c r="AP336" s="77"/>
      <c r="AQ336" s="77"/>
      <c r="AR336" s="77"/>
    </row>
    <row r="337" spans="1:44" ht="17.25" customHeight="1" x14ac:dyDescent="0.25">
      <c r="A337" s="612"/>
      <c r="B337" s="574"/>
      <c r="C337" s="574"/>
      <c r="D337" s="574"/>
      <c r="E337" s="564"/>
      <c r="F337" s="678"/>
      <c r="G337" s="574"/>
      <c r="H337" s="574"/>
      <c r="I337" s="574"/>
      <c r="J337" s="574"/>
      <c r="K337" s="637"/>
      <c r="L337" s="524"/>
      <c r="M337" s="582"/>
      <c r="N337" s="582"/>
      <c r="O337" s="582"/>
      <c r="P337" s="661"/>
      <c r="Q337" s="661"/>
      <c r="R337" s="663"/>
      <c r="S337" s="572"/>
      <c r="T337" s="572"/>
      <c r="U337" s="637"/>
      <c r="V337" s="153"/>
      <c r="W337" s="526"/>
      <c r="X337" s="527"/>
      <c r="Y337" s="524"/>
      <c r="Z337" s="524"/>
      <c r="AA337" s="524"/>
      <c r="AB337" s="524"/>
      <c r="AC337" s="524"/>
      <c r="AD337" s="524"/>
      <c r="AE337" s="337" t="s">
        <v>1053</v>
      </c>
      <c r="AF337" s="22"/>
      <c r="AG337" s="426">
        <v>1</v>
      </c>
      <c r="AH337" s="170"/>
      <c r="AI337" s="264">
        <v>0.03</v>
      </c>
      <c r="AJ337" s="6"/>
      <c r="AK337" s="77"/>
      <c r="AL337" s="77"/>
      <c r="AM337" s="77"/>
      <c r="AN337" s="77"/>
      <c r="AO337" s="77"/>
      <c r="AP337" s="77"/>
      <c r="AQ337" s="77"/>
      <c r="AR337" s="77"/>
    </row>
    <row r="338" spans="1:44" ht="42" customHeight="1" x14ac:dyDescent="0.25">
      <c r="A338" s="612"/>
      <c r="B338" s="574"/>
      <c r="C338" s="574"/>
      <c r="D338" s="574"/>
      <c r="E338" s="564"/>
      <c r="F338" s="678"/>
      <c r="G338" s="574"/>
      <c r="H338" s="574"/>
      <c r="I338" s="574"/>
      <c r="J338" s="574"/>
      <c r="K338" s="637"/>
      <c r="L338" s="22" t="s">
        <v>1332</v>
      </c>
      <c r="M338" s="3" t="s">
        <v>1054</v>
      </c>
      <c r="N338" s="119" t="s">
        <v>1043</v>
      </c>
      <c r="O338" s="3" t="s">
        <v>59</v>
      </c>
      <c r="P338" s="15">
        <v>45691</v>
      </c>
      <c r="Q338" s="15">
        <v>46006</v>
      </c>
      <c r="R338" s="31" t="s">
        <v>60</v>
      </c>
      <c r="S338" s="35" t="s">
        <v>61</v>
      </c>
      <c r="T338" s="35" t="s">
        <v>61</v>
      </c>
      <c r="U338" s="637"/>
      <c r="V338" s="153"/>
      <c r="W338" s="526"/>
      <c r="X338" s="527"/>
      <c r="Y338" s="524"/>
      <c r="Z338" s="524"/>
      <c r="AA338" s="524"/>
      <c r="AB338" s="524"/>
      <c r="AC338" s="524"/>
      <c r="AD338" s="524"/>
      <c r="AE338" s="337" t="s">
        <v>1055</v>
      </c>
      <c r="AF338" s="22"/>
      <c r="AG338" s="426">
        <v>1</v>
      </c>
      <c r="AH338" s="170"/>
      <c r="AI338" s="264">
        <v>0.03</v>
      </c>
      <c r="AJ338" s="6"/>
      <c r="AK338" s="77"/>
      <c r="AL338" s="77"/>
      <c r="AM338" s="77"/>
      <c r="AN338" s="77"/>
      <c r="AO338" s="77"/>
      <c r="AP338" s="77"/>
      <c r="AQ338" s="77"/>
      <c r="AR338" s="77"/>
    </row>
    <row r="339" spans="1:44" ht="51.75" customHeight="1" x14ac:dyDescent="0.25">
      <c r="A339" s="612"/>
      <c r="B339" s="574"/>
      <c r="C339" s="574"/>
      <c r="D339" s="574"/>
      <c r="E339" s="564"/>
      <c r="F339" s="678"/>
      <c r="G339" s="574"/>
      <c r="H339" s="574"/>
      <c r="I339" s="574"/>
      <c r="J339" s="574"/>
      <c r="K339" s="637"/>
      <c r="L339" s="22" t="s">
        <v>1239</v>
      </c>
      <c r="M339" s="31" t="s">
        <v>1056</v>
      </c>
      <c r="N339" s="131" t="s">
        <v>1043</v>
      </c>
      <c r="O339" s="19" t="s">
        <v>59</v>
      </c>
      <c r="P339" s="482">
        <v>45689</v>
      </c>
      <c r="Q339" s="482">
        <v>46006</v>
      </c>
      <c r="R339" s="3" t="s">
        <v>60</v>
      </c>
      <c r="S339" s="35" t="s">
        <v>61</v>
      </c>
      <c r="T339" s="35" t="s">
        <v>61</v>
      </c>
      <c r="U339" s="710"/>
      <c r="V339" s="153"/>
      <c r="W339" s="526"/>
      <c r="X339" s="527"/>
      <c r="Y339" s="524"/>
      <c r="Z339" s="524"/>
      <c r="AA339" s="524"/>
      <c r="AB339" s="524"/>
      <c r="AC339" s="524"/>
      <c r="AD339" s="524"/>
      <c r="AE339" s="337" t="s">
        <v>1057</v>
      </c>
      <c r="AF339" s="22"/>
      <c r="AG339" s="426">
        <v>1</v>
      </c>
      <c r="AH339" s="170"/>
      <c r="AI339" s="264">
        <v>0.04</v>
      </c>
      <c r="AJ339" s="6"/>
      <c r="AK339" s="77"/>
      <c r="AL339" s="77"/>
      <c r="AM339" s="77"/>
      <c r="AN339" s="77"/>
      <c r="AO339" s="77"/>
      <c r="AP339" s="77"/>
      <c r="AQ339" s="77"/>
      <c r="AR339" s="77"/>
    </row>
    <row r="340" spans="1:44" ht="59.25" customHeight="1" x14ac:dyDescent="0.25">
      <c r="A340" s="632">
        <v>2</v>
      </c>
      <c r="B340" s="524" t="s">
        <v>61</v>
      </c>
      <c r="C340" s="524" t="s">
        <v>61</v>
      </c>
      <c r="D340" s="633"/>
      <c r="E340" s="563" t="s">
        <v>61</v>
      </c>
      <c r="F340" s="676" t="s">
        <v>52</v>
      </c>
      <c r="G340" s="524" t="s">
        <v>1038</v>
      </c>
      <c r="H340" s="524" t="s">
        <v>1039</v>
      </c>
      <c r="I340" s="524" t="s">
        <v>115</v>
      </c>
      <c r="J340" s="524" t="s">
        <v>1237</v>
      </c>
      <c r="K340" s="524" t="s">
        <v>1058</v>
      </c>
      <c r="L340" s="166" t="s">
        <v>1059</v>
      </c>
      <c r="M340" s="171" t="s">
        <v>1060</v>
      </c>
      <c r="N340" s="172" t="s">
        <v>1043</v>
      </c>
      <c r="O340" s="63" t="s">
        <v>1061</v>
      </c>
      <c r="P340" s="167">
        <v>45809</v>
      </c>
      <c r="Q340" s="167" t="s">
        <v>1296</v>
      </c>
      <c r="R340" s="22" t="s">
        <v>60</v>
      </c>
      <c r="S340" s="70" t="s">
        <v>61</v>
      </c>
      <c r="T340" s="70" t="s">
        <v>61</v>
      </c>
      <c r="U340" s="646"/>
      <c r="V340" s="168"/>
      <c r="W340" s="526" t="s">
        <v>1154</v>
      </c>
      <c r="X340" s="527" t="s">
        <v>1062</v>
      </c>
      <c r="Y340" s="524" t="s">
        <v>491</v>
      </c>
      <c r="Z340" s="524" t="s">
        <v>372</v>
      </c>
      <c r="AA340" s="524" t="s">
        <v>66</v>
      </c>
      <c r="AB340" s="665" t="s">
        <v>1155</v>
      </c>
      <c r="AC340" s="524" t="s">
        <v>1063</v>
      </c>
      <c r="AD340" s="524" t="s">
        <v>1064</v>
      </c>
      <c r="AE340" s="169" t="s">
        <v>195</v>
      </c>
      <c r="AF340" s="22"/>
      <c r="AG340" s="426">
        <v>1</v>
      </c>
      <c r="AH340" s="170">
        <v>1</v>
      </c>
      <c r="AI340" s="6"/>
      <c r="AJ340" s="6"/>
      <c r="AK340" s="77"/>
      <c r="AL340" s="77"/>
      <c r="AM340" s="77"/>
      <c r="AN340" s="77"/>
      <c r="AO340" s="77"/>
      <c r="AP340" s="77"/>
      <c r="AQ340" s="77"/>
      <c r="AR340" s="77"/>
    </row>
    <row r="341" spans="1:44" ht="34.5" customHeight="1" x14ac:dyDescent="0.25">
      <c r="A341" s="632"/>
      <c r="B341" s="524"/>
      <c r="C341" s="524"/>
      <c r="D341" s="564"/>
      <c r="E341" s="564"/>
      <c r="F341" s="676"/>
      <c r="G341" s="524"/>
      <c r="H341" s="524"/>
      <c r="I341" s="524"/>
      <c r="J341" s="524"/>
      <c r="K341" s="524"/>
      <c r="L341" s="166" t="s">
        <v>1065</v>
      </c>
      <c r="M341" s="171" t="s">
        <v>1066</v>
      </c>
      <c r="N341" s="172" t="s">
        <v>1043</v>
      </c>
      <c r="O341" s="63" t="s">
        <v>1067</v>
      </c>
      <c r="P341" s="173">
        <v>45930</v>
      </c>
      <c r="Q341" s="173">
        <v>45960</v>
      </c>
      <c r="R341" s="22" t="s">
        <v>60</v>
      </c>
      <c r="S341" s="70" t="s">
        <v>61</v>
      </c>
      <c r="T341" s="70" t="s">
        <v>61</v>
      </c>
      <c r="U341" s="647"/>
      <c r="V341" s="168"/>
      <c r="W341" s="526"/>
      <c r="X341" s="527"/>
      <c r="Y341" s="524"/>
      <c r="Z341" s="524"/>
      <c r="AA341" s="524"/>
      <c r="AB341" s="665"/>
      <c r="AC341" s="524"/>
      <c r="AD341" s="524"/>
      <c r="AE341" s="169" t="s">
        <v>198</v>
      </c>
      <c r="AF341" s="22"/>
      <c r="AG341" s="426">
        <v>1</v>
      </c>
      <c r="AH341" s="170">
        <v>1</v>
      </c>
      <c r="AI341" s="6"/>
      <c r="AJ341" s="6"/>
      <c r="AK341" s="77"/>
      <c r="AL341" s="77"/>
      <c r="AM341" s="77"/>
      <c r="AN341" s="77"/>
      <c r="AO341" s="77"/>
      <c r="AP341" s="77"/>
      <c r="AQ341" s="77"/>
      <c r="AR341" s="77"/>
    </row>
    <row r="342" spans="1:44" ht="91.5" customHeight="1" x14ac:dyDescent="0.25">
      <c r="A342" s="632"/>
      <c r="B342" s="524"/>
      <c r="C342" s="524"/>
      <c r="D342" s="565"/>
      <c r="E342" s="565"/>
      <c r="F342" s="676"/>
      <c r="G342" s="524"/>
      <c r="H342" s="524"/>
      <c r="I342" s="524"/>
      <c r="J342" s="524"/>
      <c r="K342" s="524"/>
      <c r="L342" s="100" t="s">
        <v>1068</v>
      </c>
      <c r="M342" s="22" t="s">
        <v>1069</v>
      </c>
      <c r="N342" s="13" t="s">
        <v>1070</v>
      </c>
      <c r="O342" s="22" t="s">
        <v>1067</v>
      </c>
      <c r="P342" s="167">
        <v>45691</v>
      </c>
      <c r="Q342" s="167">
        <v>46022</v>
      </c>
      <c r="R342" s="22" t="s">
        <v>60</v>
      </c>
      <c r="S342" s="70" t="s">
        <v>61</v>
      </c>
      <c r="T342" s="70" t="s">
        <v>61</v>
      </c>
      <c r="U342" s="648"/>
      <c r="V342" s="168"/>
      <c r="W342" s="526"/>
      <c r="X342" s="527"/>
      <c r="Y342" s="524"/>
      <c r="Z342" s="524"/>
      <c r="AA342" s="524"/>
      <c r="AB342" s="665"/>
      <c r="AC342" s="524"/>
      <c r="AD342" s="524"/>
      <c r="AE342" s="169" t="s">
        <v>201</v>
      </c>
      <c r="AF342" s="22"/>
      <c r="AG342" s="426">
        <v>1</v>
      </c>
      <c r="AH342" s="170">
        <v>1</v>
      </c>
      <c r="AI342" s="6"/>
      <c r="AJ342" s="6" t="s">
        <v>59</v>
      </c>
      <c r="AK342" s="77"/>
      <c r="AL342" s="77"/>
      <c r="AM342" s="77"/>
      <c r="AN342" s="77"/>
      <c r="AO342" s="77"/>
      <c r="AP342" s="77"/>
      <c r="AQ342" s="77"/>
      <c r="AR342" s="77"/>
    </row>
    <row r="343" spans="1:44" ht="11.25" customHeight="1" x14ac:dyDescent="0.25">
      <c r="A343" s="72"/>
      <c r="B343" s="73"/>
      <c r="C343" s="73"/>
      <c r="D343" s="73"/>
      <c r="E343" s="74"/>
      <c r="F343" s="88"/>
      <c r="G343" s="73"/>
      <c r="H343" s="73"/>
      <c r="I343" s="73"/>
      <c r="J343" s="73"/>
      <c r="K343" s="73"/>
      <c r="L343" s="73"/>
      <c r="M343" s="73"/>
      <c r="N343" s="73"/>
      <c r="O343" s="73"/>
      <c r="P343" s="73"/>
      <c r="Q343" s="73"/>
      <c r="R343" s="73"/>
      <c r="S343" s="73"/>
      <c r="T343" s="73"/>
      <c r="U343" s="73"/>
      <c r="V343" s="73"/>
      <c r="W343" s="294"/>
      <c r="X343" s="74"/>
      <c r="Y343" s="74"/>
      <c r="Z343" s="74"/>
      <c r="AA343" s="74"/>
      <c r="AB343" s="74"/>
      <c r="AC343" s="74"/>
      <c r="AD343" s="74"/>
      <c r="AE343" s="74"/>
      <c r="AF343" s="74"/>
      <c r="AG343" s="178"/>
      <c r="AH343" s="74"/>
      <c r="AI343" s="74"/>
      <c r="AJ343" s="74"/>
      <c r="AK343" s="75"/>
      <c r="AL343" s="75"/>
      <c r="AM343" s="75"/>
      <c r="AN343" s="75"/>
      <c r="AO343" s="75"/>
      <c r="AP343" s="75"/>
      <c r="AQ343" s="75"/>
      <c r="AR343" s="75"/>
    </row>
    <row r="344" spans="1:44" ht="60.75" customHeight="1" x14ac:dyDescent="0.25">
      <c r="A344" s="612">
        <v>1</v>
      </c>
      <c r="B344" s="573" t="s">
        <v>135</v>
      </c>
      <c r="C344" s="573" t="s">
        <v>259</v>
      </c>
      <c r="D344" s="573" t="s">
        <v>260</v>
      </c>
      <c r="E344" s="563" t="s">
        <v>1071</v>
      </c>
      <c r="F344" s="609" t="s">
        <v>52</v>
      </c>
      <c r="G344" s="573" t="s">
        <v>1072</v>
      </c>
      <c r="H344" s="573" t="s">
        <v>1073</v>
      </c>
      <c r="I344" s="573" t="s">
        <v>1074</v>
      </c>
      <c r="J344" s="635" t="s">
        <v>1075</v>
      </c>
      <c r="K344" s="573" t="s">
        <v>1076</v>
      </c>
      <c r="L344" s="270" t="s">
        <v>1227</v>
      </c>
      <c r="M344" s="22" t="s">
        <v>1077</v>
      </c>
      <c r="N344" s="22" t="s">
        <v>1078</v>
      </c>
      <c r="O344" s="22" t="s">
        <v>59</v>
      </c>
      <c r="P344" s="66">
        <v>45689</v>
      </c>
      <c r="Q344" s="66">
        <v>45747</v>
      </c>
      <c r="R344" s="3" t="s">
        <v>61</v>
      </c>
      <c r="S344" s="35" t="s">
        <v>1079</v>
      </c>
      <c r="T344" s="85">
        <v>2018011000653</v>
      </c>
      <c r="U344" s="113" t="s">
        <v>1077</v>
      </c>
      <c r="V344" s="153"/>
      <c r="W344" s="526" t="s">
        <v>1226</v>
      </c>
      <c r="X344" s="527" t="s">
        <v>1225</v>
      </c>
      <c r="Y344" s="524" t="s">
        <v>491</v>
      </c>
      <c r="Z344" s="524" t="s">
        <v>65</v>
      </c>
      <c r="AA344" s="524" t="s">
        <v>66</v>
      </c>
      <c r="AB344" s="524" t="s">
        <v>1223</v>
      </c>
      <c r="AC344" s="524" t="s">
        <v>1080</v>
      </c>
      <c r="AD344" s="630">
        <v>1</v>
      </c>
      <c r="AE344" s="639" t="s">
        <v>107</v>
      </c>
      <c r="AF344" s="563"/>
      <c r="AG344" s="641">
        <v>0.3</v>
      </c>
      <c r="AH344" s="563"/>
      <c r="AI344" s="644">
        <v>1</v>
      </c>
      <c r="AJ344" s="644">
        <v>0.75</v>
      </c>
      <c r="AK344" s="77"/>
      <c r="AL344" s="77"/>
      <c r="AM344" s="77"/>
      <c r="AN344" s="77"/>
      <c r="AO344" s="77"/>
      <c r="AP344" s="77"/>
      <c r="AQ344" s="77"/>
      <c r="AR344" s="77"/>
    </row>
    <row r="345" spans="1:44" ht="38.25" customHeight="1" x14ac:dyDescent="0.25">
      <c r="A345" s="612"/>
      <c r="B345" s="574"/>
      <c r="C345" s="574"/>
      <c r="D345" s="574"/>
      <c r="E345" s="564"/>
      <c r="F345" s="610"/>
      <c r="G345" s="574"/>
      <c r="H345" s="574"/>
      <c r="I345" s="574"/>
      <c r="J345" s="577"/>
      <c r="K345" s="574"/>
      <c r="L345" s="22" t="s">
        <v>1228</v>
      </c>
      <c r="M345" s="22" t="s">
        <v>1081</v>
      </c>
      <c r="N345" s="22" t="s">
        <v>1078</v>
      </c>
      <c r="O345" s="22" t="s">
        <v>1082</v>
      </c>
      <c r="P345" s="66">
        <v>45717</v>
      </c>
      <c r="Q345" s="66">
        <v>46022</v>
      </c>
      <c r="R345" s="3"/>
      <c r="S345" s="35" t="s">
        <v>1079</v>
      </c>
      <c r="T345" s="85">
        <v>2018011000653</v>
      </c>
      <c r="U345" s="113" t="s">
        <v>1081</v>
      </c>
      <c r="V345" s="153"/>
      <c r="W345" s="526"/>
      <c r="X345" s="527"/>
      <c r="Y345" s="524"/>
      <c r="Z345" s="524"/>
      <c r="AA345" s="524"/>
      <c r="AB345" s="524"/>
      <c r="AC345" s="524"/>
      <c r="AD345" s="524"/>
      <c r="AE345" s="640"/>
      <c r="AF345" s="565"/>
      <c r="AG345" s="642"/>
      <c r="AH345" s="565"/>
      <c r="AI345" s="645"/>
      <c r="AJ345" s="645"/>
      <c r="AK345" s="77"/>
      <c r="AL345" s="77"/>
      <c r="AM345" s="77"/>
      <c r="AN345" s="77"/>
      <c r="AO345" s="77"/>
      <c r="AP345" s="77"/>
      <c r="AQ345" s="77"/>
      <c r="AR345" s="77"/>
    </row>
    <row r="346" spans="1:44" ht="53.25" customHeight="1" x14ac:dyDescent="0.25">
      <c r="A346" s="631"/>
      <c r="B346" s="574"/>
      <c r="C346" s="574"/>
      <c r="D346" s="572"/>
      <c r="E346" s="565"/>
      <c r="F346" s="610"/>
      <c r="G346" s="574"/>
      <c r="H346" s="574"/>
      <c r="I346" s="574"/>
      <c r="J346" s="577"/>
      <c r="K346" s="574"/>
      <c r="L346" s="22" t="s">
        <v>1229</v>
      </c>
      <c r="M346" s="22" t="s">
        <v>1230</v>
      </c>
      <c r="N346" s="22" t="s">
        <v>1078</v>
      </c>
      <c r="O346" s="22" t="s">
        <v>59</v>
      </c>
      <c r="P346" s="66">
        <v>45778</v>
      </c>
      <c r="Q346" s="66">
        <v>46022</v>
      </c>
      <c r="R346" s="3"/>
      <c r="S346" s="35" t="s">
        <v>1079</v>
      </c>
      <c r="T346" s="85">
        <v>2018011000653</v>
      </c>
      <c r="U346" s="113" t="s">
        <v>1083</v>
      </c>
      <c r="V346" s="153"/>
      <c r="W346" s="526"/>
      <c r="X346" s="527"/>
      <c r="Y346" s="524"/>
      <c r="Z346" s="524"/>
      <c r="AA346" s="524"/>
      <c r="AB346" s="524"/>
      <c r="AC346" s="524"/>
      <c r="AD346" s="524"/>
      <c r="AE346" s="288"/>
      <c r="AF346" s="13"/>
      <c r="AG346" s="309"/>
      <c r="AH346" s="13"/>
      <c r="AI346" s="269"/>
      <c r="AJ346" s="269"/>
      <c r="AK346" s="77"/>
      <c r="AL346" s="77"/>
      <c r="AM346" s="77"/>
      <c r="AN346" s="77"/>
      <c r="AO346" s="77"/>
      <c r="AP346" s="77"/>
      <c r="AQ346" s="77"/>
      <c r="AR346" s="77"/>
    </row>
    <row r="347" spans="1:44" ht="48.75" customHeight="1" x14ac:dyDescent="0.25">
      <c r="A347" s="611">
        <v>2</v>
      </c>
      <c r="B347" s="573">
        <v>0</v>
      </c>
      <c r="C347" s="573" t="s">
        <v>259</v>
      </c>
      <c r="D347" s="573" t="s">
        <v>260</v>
      </c>
      <c r="E347" s="563" t="s">
        <v>1166</v>
      </c>
      <c r="F347" s="609" t="s">
        <v>52</v>
      </c>
      <c r="G347" s="573" t="s">
        <v>1084</v>
      </c>
      <c r="H347" s="573" t="s">
        <v>1073</v>
      </c>
      <c r="I347" s="573" t="s">
        <v>1074</v>
      </c>
      <c r="J347" s="677" t="s">
        <v>1085</v>
      </c>
      <c r="K347" s="573" t="s">
        <v>1086</v>
      </c>
      <c r="L347" s="117" t="s">
        <v>1087</v>
      </c>
      <c r="M347" s="59" t="s">
        <v>250</v>
      </c>
      <c r="N347" s="3" t="s">
        <v>1078</v>
      </c>
      <c r="O347" s="3" t="s">
        <v>1088</v>
      </c>
      <c r="P347" s="114">
        <v>45748</v>
      </c>
      <c r="Q347" s="114">
        <v>45777</v>
      </c>
      <c r="R347" s="3"/>
      <c r="S347" s="35" t="s">
        <v>1079</v>
      </c>
      <c r="T347" s="85">
        <v>2018011000653</v>
      </c>
      <c r="U347" s="195" t="s">
        <v>250</v>
      </c>
      <c r="V347" s="153"/>
      <c r="W347" s="673" t="s">
        <v>1156</v>
      </c>
      <c r="X347" s="527" t="s">
        <v>1157</v>
      </c>
      <c r="Y347" s="524" t="s">
        <v>491</v>
      </c>
      <c r="Z347" s="524" t="s">
        <v>122</v>
      </c>
      <c r="AA347" s="524" t="s">
        <v>66</v>
      </c>
      <c r="AB347" s="524" t="s">
        <v>1224</v>
      </c>
      <c r="AC347" s="524" t="s">
        <v>1089</v>
      </c>
      <c r="AD347" s="630">
        <v>1</v>
      </c>
      <c r="AE347" s="169" t="s">
        <v>125</v>
      </c>
      <c r="AF347" s="22"/>
      <c r="AG347" s="176">
        <v>0</v>
      </c>
      <c r="AH347" s="170"/>
      <c r="AI347" s="6">
        <v>1</v>
      </c>
      <c r="AJ347" s="37">
        <v>3</v>
      </c>
      <c r="AK347" s="77"/>
      <c r="AL347" s="77"/>
      <c r="AM347" s="77"/>
      <c r="AN347" s="77"/>
      <c r="AO347" s="77"/>
      <c r="AP347" s="77"/>
      <c r="AQ347" s="77"/>
      <c r="AR347" s="77"/>
    </row>
    <row r="348" spans="1:44" ht="113.25" customHeight="1" x14ac:dyDescent="0.25">
      <c r="A348" s="612"/>
      <c r="B348" s="574"/>
      <c r="C348" s="574"/>
      <c r="D348" s="574"/>
      <c r="E348" s="564"/>
      <c r="F348" s="610"/>
      <c r="G348" s="574"/>
      <c r="H348" s="574"/>
      <c r="I348" s="574"/>
      <c r="J348" s="574"/>
      <c r="K348" s="574"/>
      <c r="L348" s="22" t="s">
        <v>1232</v>
      </c>
      <c r="M348" s="3" t="s">
        <v>1090</v>
      </c>
      <c r="N348" s="3" t="s">
        <v>1078</v>
      </c>
      <c r="O348" s="3" t="s">
        <v>1091</v>
      </c>
      <c r="P348" s="66" t="s">
        <v>1231</v>
      </c>
      <c r="Q348" s="66">
        <v>46022</v>
      </c>
      <c r="R348" s="3"/>
      <c r="S348" s="35" t="s">
        <v>1079</v>
      </c>
      <c r="T348" s="85">
        <v>2018011000653</v>
      </c>
      <c r="U348" s="33" t="s">
        <v>1090</v>
      </c>
      <c r="V348" s="153"/>
      <c r="W348" s="673"/>
      <c r="X348" s="527"/>
      <c r="Y348" s="524"/>
      <c r="Z348" s="524"/>
      <c r="AA348" s="524"/>
      <c r="AB348" s="524"/>
      <c r="AC348" s="524"/>
      <c r="AD348" s="524"/>
      <c r="AE348" s="169" t="s">
        <v>127</v>
      </c>
      <c r="AF348" s="22"/>
      <c r="AG348" s="176">
        <v>0.3</v>
      </c>
      <c r="AH348" s="170"/>
      <c r="AI348" s="6">
        <v>1</v>
      </c>
      <c r="AJ348" s="37">
        <v>3</v>
      </c>
      <c r="AK348" s="77"/>
      <c r="AL348" s="77"/>
      <c r="AM348" s="77"/>
      <c r="AN348" s="77"/>
      <c r="AO348" s="77"/>
      <c r="AP348" s="77"/>
      <c r="AQ348" s="77"/>
      <c r="AR348" s="77"/>
    </row>
    <row r="349" spans="1:44" ht="151.5" customHeight="1" x14ac:dyDescent="0.25">
      <c r="A349" s="612"/>
      <c r="B349" s="574"/>
      <c r="C349" s="574"/>
      <c r="D349" s="574"/>
      <c r="E349" s="564"/>
      <c r="F349" s="610"/>
      <c r="G349" s="574"/>
      <c r="H349" s="574"/>
      <c r="I349" s="574"/>
      <c r="J349" s="574"/>
      <c r="K349" s="574"/>
      <c r="L349" s="22" t="s">
        <v>1234</v>
      </c>
      <c r="M349" s="22" t="s">
        <v>1233</v>
      </c>
      <c r="N349" s="3" t="s">
        <v>1078</v>
      </c>
      <c r="O349" s="3" t="s">
        <v>1091</v>
      </c>
      <c r="P349" s="66" t="s">
        <v>1231</v>
      </c>
      <c r="Q349" s="66">
        <v>46022</v>
      </c>
      <c r="R349" s="3"/>
      <c r="S349" s="35" t="s">
        <v>1079</v>
      </c>
      <c r="T349" s="85">
        <v>2018011000653</v>
      </c>
      <c r="U349" s="33" t="s">
        <v>1092</v>
      </c>
      <c r="V349" s="153"/>
      <c r="W349" s="673"/>
      <c r="X349" s="527"/>
      <c r="Y349" s="524"/>
      <c r="Z349" s="524"/>
      <c r="AA349" s="524"/>
      <c r="AB349" s="524"/>
      <c r="AC349" s="524"/>
      <c r="AD349" s="524"/>
      <c r="AE349" s="169" t="s">
        <v>130</v>
      </c>
      <c r="AF349" s="36"/>
      <c r="AG349" s="176">
        <v>0.3</v>
      </c>
      <c r="AH349" s="170"/>
      <c r="AI349" s="6">
        <v>1</v>
      </c>
      <c r="AJ349" s="37">
        <v>3</v>
      </c>
      <c r="AK349" s="77"/>
      <c r="AL349" s="77"/>
      <c r="AM349" s="77"/>
      <c r="AN349" s="77"/>
      <c r="AO349" s="77"/>
      <c r="AP349" s="77"/>
      <c r="AQ349" s="77"/>
      <c r="AR349" s="77"/>
    </row>
    <row r="350" spans="1:44" ht="73.5" customHeight="1" x14ac:dyDescent="0.25">
      <c r="A350" s="612"/>
      <c r="B350" s="574"/>
      <c r="C350" s="574"/>
      <c r="D350" s="574"/>
      <c r="E350" s="564"/>
      <c r="F350" s="610"/>
      <c r="G350" s="574"/>
      <c r="H350" s="574"/>
      <c r="I350" s="574"/>
      <c r="J350" s="574"/>
      <c r="K350" s="574"/>
      <c r="L350" s="22" t="s">
        <v>1235</v>
      </c>
      <c r="M350" s="3" t="s">
        <v>1081</v>
      </c>
      <c r="N350" s="3" t="s">
        <v>1078</v>
      </c>
      <c r="O350" s="3" t="s">
        <v>59</v>
      </c>
      <c r="P350" s="114">
        <v>45809</v>
      </c>
      <c r="Q350" s="66">
        <v>46022</v>
      </c>
      <c r="R350" s="3"/>
      <c r="S350" s="35" t="s">
        <v>1079</v>
      </c>
      <c r="T350" s="85">
        <v>2018011000653</v>
      </c>
      <c r="U350" s="33" t="s">
        <v>1081</v>
      </c>
      <c r="V350" s="153"/>
      <c r="W350" s="673"/>
      <c r="X350" s="527"/>
      <c r="Y350" s="524"/>
      <c r="Z350" s="524"/>
      <c r="AA350" s="524"/>
      <c r="AB350" s="524"/>
      <c r="AC350" s="524"/>
      <c r="AD350" s="524"/>
      <c r="AE350" s="169" t="s">
        <v>134</v>
      </c>
      <c r="AF350" s="36"/>
      <c r="AG350" s="176">
        <v>0.4</v>
      </c>
      <c r="AH350" s="170"/>
      <c r="AI350" s="6">
        <v>1</v>
      </c>
      <c r="AJ350" s="37">
        <v>3</v>
      </c>
      <c r="AK350" s="77"/>
      <c r="AL350" s="77"/>
      <c r="AM350" s="77"/>
      <c r="AN350" s="77"/>
      <c r="AO350" s="77"/>
      <c r="AP350" s="77"/>
      <c r="AQ350" s="77"/>
      <c r="AR350" s="77"/>
    </row>
    <row r="351" spans="1:44" ht="120" customHeight="1" x14ac:dyDescent="0.25">
      <c r="A351" s="664"/>
      <c r="B351" s="575"/>
      <c r="C351" s="575"/>
      <c r="D351" s="575"/>
      <c r="E351" s="567"/>
      <c r="F351" s="610"/>
      <c r="G351" s="575"/>
      <c r="H351" s="575"/>
      <c r="I351" s="575"/>
      <c r="J351" s="575"/>
      <c r="K351" s="575"/>
      <c r="L351" s="52" t="s">
        <v>1236</v>
      </c>
      <c r="M351" s="3" t="s">
        <v>1083</v>
      </c>
      <c r="N351" s="3" t="s">
        <v>1078</v>
      </c>
      <c r="O351" s="3" t="s">
        <v>59</v>
      </c>
      <c r="P351" s="115">
        <v>45748</v>
      </c>
      <c r="Q351" s="66">
        <v>46022</v>
      </c>
      <c r="R351" s="19"/>
      <c r="S351" s="35" t="s">
        <v>1079</v>
      </c>
      <c r="T351" s="85">
        <v>2018011000653</v>
      </c>
      <c r="U351" s="33" t="s">
        <v>1083</v>
      </c>
      <c r="V351" s="153"/>
      <c r="W351" s="673"/>
      <c r="X351" s="566"/>
      <c r="Y351" s="525"/>
      <c r="Z351" s="525"/>
      <c r="AA351" s="525"/>
      <c r="AB351" s="525"/>
      <c r="AC351" s="525"/>
      <c r="AD351" s="525"/>
      <c r="AE351" s="298" t="s">
        <v>204</v>
      </c>
      <c r="AF351" s="14"/>
      <c r="AG351" s="179"/>
      <c r="AH351" s="14"/>
      <c r="AI351" s="6">
        <v>1</v>
      </c>
      <c r="AJ351" s="40"/>
      <c r="AK351" s="77"/>
      <c r="AL351" s="77"/>
      <c r="AM351" s="77"/>
      <c r="AN351" s="77"/>
      <c r="AO351" s="77"/>
      <c r="AP351" s="77"/>
      <c r="AQ351" s="77"/>
      <c r="AR351" s="77"/>
    </row>
    <row r="352" spans="1:44" ht="11.25" x14ac:dyDescent="0.25">
      <c r="A352" s="72"/>
      <c r="B352" s="73"/>
      <c r="C352" s="73"/>
      <c r="D352" s="73"/>
      <c r="E352" s="74"/>
      <c r="F352" s="88"/>
      <c r="G352" s="73"/>
      <c r="H352" s="73"/>
      <c r="I352" s="73"/>
      <c r="J352" s="73"/>
      <c r="K352" s="73"/>
      <c r="L352" s="73"/>
      <c r="M352" s="73"/>
      <c r="N352" s="73"/>
      <c r="O352" s="73"/>
      <c r="P352" s="73"/>
      <c r="Q352" s="73"/>
      <c r="R352" s="73"/>
      <c r="S352" s="73"/>
      <c r="T352" s="73"/>
      <c r="U352" s="73"/>
      <c r="V352" s="73"/>
      <c r="W352" s="294"/>
      <c r="X352" s="74"/>
      <c r="Y352" s="74"/>
      <c r="Z352" s="74"/>
      <c r="AA352" s="74"/>
      <c r="AB352" s="74"/>
      <c r="AC352" s="74"/>
      <c r="AD352" s="74"/>
      <c r="AE352" s="74"/>
      <c r="AF352" s="74"/>
      <c r="AG352" s="178"/>
      <c r="AH352" s="74"/>
      <c r="AI352" s="74"/>
      <c r="AJ352" s="74"/>
      <c r="AK352" s="75"/>
      <c r="AL352" s="75"/>
      <c r="AM352" s="75"/>
      <c r="AN352" s="75"/>
      <c r="AO352" s="75"/>
      <c r="AP352" s="75"/>
      <c r="AQ352" s="75"/>
      <c r="AR352" s="75"/>
    </row>
    <row r="353" spans="1:44" ht="46.5" customHeight="1" x14ac:dyDescent="0.25">
      <c r="A353" s="666">
        <v>1</v>
      </c>
      <c r="B353" s="668" t="s">
        <v>135</v>
      </c>
      <c r="C353" s="670" t="s">
        <v>259</v>
      </c>
      <c r="D353" s="670" t="s">
        <v>616</v>
      </c>
      <c r="E353" s="523" t="s">
        <v>1174</v>
      </c>
      <c r="F353" s="671" t="s">
        <v>52</v>
      </c>
      <c r="G353" s="523" t="s">
        <v>1093</v>
      </c>
      <c r="H353" s="523"/>
      <c r="I353" s="674"/>
      <c r="J353" s="674" t="s">
        <v>1094</v>
      </c>
      <c r="K353" s="523" t="s">
        <v>1095</v>
      </c>
      <c r="L353" s="41" t="s">
        <v>1096</v>
      </c>
      <c r="M353" s="41" t="s">
        <v>1097</v>
      </c>
      <c r="N353" s="41" t="s">
        <v>1098</v>
      </c>
      <c r="O353" s="41" t="s">
        <v>1099</v>
      </c>
      <c r="P353" s="43">
        <v>45660</v>
      </c>
      <c r="Q353" s="43">
        <v>45839</v>
      </c>
      <c r="R353" s="41" t="s">
        <v>1100</v>
      </c>
      <c r="S353" s="42"/>
      <c r="T353" s="42"/>
      <c r="U353" s="107"/>
      <c r="V353" s="153"/>
      <c r="W353" s="526" t="s">
        <v>1101</v>
      </c>
      <c r="X353" s="643" t="s">
        <v>1102</v>
      </c>
      <c r="Y353" s="523" t="s">
        <v>491</v>
      </c>
      <c r="Z353" s="523" t="s">
        <v>122</v>
      </c>
      <c r="AA353" s="523" t="s">
        <v>66</v>
      </c>
      <c r="AB353" s="523" t="s">
        <v>1103</v>
      </c>
      <c r="AC353" s="523" t="s">
        <v>1104</v>
      </c>
      <c r="AD353" s="638" t="s">
        <v>1105</v>
      </c>
      <c r="AE353" s="310" t="s">
        <v>125</v>
      </c>
      <c r="AF353" s="44"/>
      <c r="AG353" s="184"/>
      <c r="AH353" s="311"/>
      <c r="AI353" s="46"/>
      <c r="AJ353" s="55"/>
      <c r="AK353" s="77"/>
      <c r="AL353" s="77"/>
      <c r="AM353" s="77"/>
      <c r="AN353" s="77"/>
      <c r="AO353" s="77"/>
      <c r="AP353" s="77"/>
      <c r="AQ353" s="77"/>
      <c r="AR353" s="77"/>
    </row>
    <row r="354" spans="1:44" ht="63.75" customHeight="1" x14ac:dyDescent="0.25">
      <c r="A354" s="667"/>
      <c r="B354" s="669"/>
      <c r="C354" s="582"/>
      <c r="D354" s="582"/>
      <c r="E354" s="524"/>
      <c r="F354" s="672"/>
      <c r="G354" s="524"/>
      <c r="H354" s="524"/>
      <c r="I354" s="675"/>
      <c r="J354" s="675"/>
      <c r="K354" s="524"/>
      <c r="L354" s="3" t="s">
        <v>1106</v>
      </c>
      <c r="M354" s="3" t="s">
        <v>1107</v>
      </c>
      <c r="N354" s="41" t="s">
        <v>1098</v>
      </c>
      <c r="O354" s="3" t="s">
        <v>1099</v>
      </c>
      <c r="P354" s="47">
        <v>45660</v>
      </c>
      <c r="Q354" s="47">
        <v>45839</v>
      </c>
      <c r="R354" s="3" t="s">
        <v>1100</v>
      </c>
      <c r="S354" s="35"/>
      <c r="T354" s="35"/>
      <c r="U354" s="60"/>
      <c r="V354" s="153"/>
      <c r="W354" s="526"/>
      <c r="X354" s="527"/>
      <c r="Y354" s="524"/>
      <c r="Z354" s="524"/>
      <c r="AA354" s="524"/>
      <c r="AB354" s="524"/>
      <c r="AC354" s="524"/>
      <c r="AD354" s="524"/>
      <c r="AE354" s="169" t="s">
        <v>127</v>
      </c>
      <c r="AF354" s="22"/>
      <c r="AG354" s="185">
        <v>0.3</v>
      </c>
      <c r="AH354" s="170"/>
      <c r="AI354" s="6">
        <v>0.3</v>
      </c>
      <c r="AJ354" s="39"/>
      <c r="AK354" s="77"/>
      <c r="AL354" s="77"/>
      <c r="AM354" s="77"/>
      <c r="AN354" s="77"/>
      <c r="AO354" s="77"/>
      <c r="AP354" s="77"/>
      <c r="AQ354" s="77"/>
      <c r="AR354" s="77"/>
    </row>
    <row r="355" spans="1:44" ht="42" customHeight="1" thickBot="1" x14ac:dyDescent="0.3">
      <c r="A355" s="667"/>
      <c r="B355" s="669"/>
      <c r="C355" s="582"/>
      <c r="D355" s="582"/>
      <c r="E355" s="524"/>
      <c r="F355" s="672"/>
      <c r="G355" s="524"/>
      <c r="H355" s="524"/>
      <c r="I355" s="675"/>
      <c r="J355" s="675"/>
      <c r="K355" s="524"/>
      <c r="L355" s="3" t="s">
        <v>1108</v>
      </c>
      <c r="M355" s="3" t="s">
        <v>1109</v>
      </c>
      <c r="N355" s="41" t="s">
        <v>1110</v>
      </c>
      <c r="O355" s="3" t="s">
        <v>1099</v>
      </c>
      <c r="P355" s="15">
        <v>45839</v>
      </c>
      <c r="Q355" s="15">
        <v>46022</v>
      </c>
      <c r="R355" s="3" t="s">
        <v>1100</v>
      </c>
      <c r="S355" s="35"/>
      <c r="T355" s="35"/>
      <c r="U355" s="60"/>
      <c r="V355" s="153"/>
      <c r="W355" s="526"/>
      <c r="X355" s="527"/>
      <c r="Y355" s="524"/>
      <c r="Z355" s="524"/>
      <c r="AA355" s="524"/>
      <c r="AB355" s="524"/>
      <c r="AC355" s="524"/>
      <c r="AD355" s="524"/>
      <c r="AE355" s="310" t="s">
        <v>130</v>
      </c>
      <c r="AF355" s="36"/>
      <c r="AG355" s="185">
        <v>0.3</v>
      </c>
      <c r="AH355" s="170"/>
      <c r="AI355" s="6">
        <v>0.3</v>
      </c>
      <c r="AJ355" s="39"/>
      <c r="AK355" s="77"/>
      <c r="AL355" s="77"/>
      <c r="AM355" s="77"/>
      <c r="AN355" s="77"/>
      <c r="AO355" s="77"/>
      <c r="AP355" s="77"/>
      <c r="AQ355" s="77"/>
      <c r="AR355" s="77"/>
    </row>
    <row r="356" spans="1:44" ht="12.75" x14ac:dyDescent="0.25">
      <c r="AE356" s="310"/>
    </row>
    <row r="358" spans="1:44" ht="15" hidden="1" customHeight="1" x14ac:dyDescent="0.25"/>
    <row r="359" spans="1:44" ht="15" hidden="1" customHeight="1" x14ac:dyDescent="0.25"/>
    <row r="360" spans="1:44" ht="15" hidden="1" customHeight="1" x14ac:dyDescent="0.25"/>
    <row r="361" spans="1:44" ht="15" hidden="1" customHeight="1" x14ac:dyDescent="0.25"/>
    <row r="362" spans="1:44" ht="15" hidden="1" customHeight="1" x14ac:dyDescent="0.25"/>
    <row r="363" spans="1:44" ht="15" hidden="1" customHeight="1" x14ac:dyDescent="0.25"/>
    <row r="364" spans="1:44" ht="15" hidden="1" customHeight="1" x14ac:dyDescent="0.25"/>
    <row r="365" spans="1:44" ht="15" hidden="1" customHeight="1" x14ac:dyDescent="0.25"/>
    <row r="366" spans="1:44" ht="15" hidden="1" customHeight="1" x14ac:dyDescent="0.25"/>
    <row r="367" spans="1:44" ht="15" hidden="1" customHeight="1" x14ac:dyDescent="0.25"/>
    <row r="368" spans="1:44" ht="15" hidden="1" customHeight="1" x14ac:dyDescent="0.25"/>
    <row r="369" ht="15" hidden="1" customHeight="1" x14ac:dyDescent="0.25"/>
    <row r="370" ht="15" hidden="1" customHeight="1" x14ac:dyDescent="0.25"/>
    <row r="371" ht="15" hidden="1" customHeight="1" x14ac:dyDescent="0.25"/>
    <row r="372" ht="15" hidden="1" customHeight="1" x14ac:dyDescent="0.25"/>
    <row r="373" ht="15" hidden="1" customHeight="1" x14ac:dyDescent="0.25"/>
    <row r="374" ht="15" hidden="1" customHeight="1" x14ac:dyDescent="0.25"/>
    <row r="375" ht="15" hidden="1" customHeight="1" x14ac:dyDescent="0.25"/>
    <row r="376" ht="15" hidden="1" customHeight="1" x14ac:dyDescent="0.25"/>
    <row r="377" ht="15" hidden="1" customHeight="1" x14ac:dyDescent="0.25"/>
    <row r="378" ht="15" hidden="1" customHeight="1" x14ac:dyDescent="0.25"/>
    <row r="379" ht="15" hidden="1" customHeight="1" x14ac:dyDescent="0.25"/>
    <row r="380" ht="15" hidden="1" customHeight="1" x14ac:dyDescent="0.25"/>
    <row r="381" ht="15" hidden="1" customHeight="1" x14ac:dyDescent="0.25"/>
    <row r="382" ht="15" hidden="1" customHeight="1" x14ac:dyDescent="0.25"/>
    <row r="383" ht="15" hidden="1" customHeight="1" x14ac:dyDescent="0.25"/>
    <row r="384" ht="15" hidden="1" customHeight="1" x14ac:dyDescent="0.25"/>
    <row r="385" ht="15" hidden="1" customHeight="1" x14ac:dyDescent="0.25"/>
    <row r="386" ht="15" hidden="1" customHeight="1" x14ac:dyDescent="0.25"/>
    <row r="387" ht="15" hidden="1" customHeight="1" x14ac:dyDescent="0.25"/>
    <row r="388" ht="15" hidden="1" customHeight="1" x14ac:dyDescent="0.25"/>
    <row r="389" ht="15" hidden="1" customHeight="1" x14ac:dyDescent="0.25"/>
    <row r="390" ht="15" hidden="1" customHeight="1" x14ac:dyDescent="0.25"/>
    <row r="391" ht="15" hidden="1" customHeight="1" x14ac:dyDescent="0.25"/>
    <row r="392" ht="15" hidden="1" customHeight="1" x14ac:dyDescent="0.25"/>
    <row r="393" ht="15" hidden="1" customHeight="1" x14ac:dyDescent="0.25"/>
    <row r="394" ht="15" hidden="1" customHeight="1" x14ac:dyDescent="0.25"/>
    <row r="395" ht="15" hidden="1" customHeight="1" x14ac:dyDescent="0.25"/>
    <row r="396" ht="15" hidden="1" customHeight="1" x14ac:dyDescent="0.25"/>
    <row r="397" ht="15" hidden="1" customHeight="1" x14ac:dyDescent="0.25"/>
    <row r="398" ht="15" hidden="1" customHeight="1" x14ac:dyDescent="0.25"/>
    <row r="399" ht="15" hidden="1" customHeight="1" x14ac:dyDescent="0.25"/>
    <row r="400" ht="15" hidden="1" customHeight="1" x14ac:dyDescent="0.25"/>
    <row r="401" ht="15" hidden="1" customHeight="1" x14ac:dyDescent="0.25"/>
    <row r="402" ht="15" hidden="1" customHeight="1" x14ac:dyDescent="0.25"/>
    <row r="403" ht="15" hidden="1" customHeight="1" x14ac:dyDescent="0.25"/>
    <row r="404" ht="15" hidden="1" customHeight="1" x14ac:dyDescent="0.25"/>
    <row r="405" ht="15" hidden="1" customHeight="1" x14ac:dyDescent="0.25"/>
    <row r="406" ht="15" hidden="1" customHeight="1" x14ac:dyDescent="0.25"/>
    <row r="407" ht="15" hidden="1" customHeight="1" x14ac:dyDescent="0.25"/>
    <row r="408" ht="15" hidden="1" customHeight="1" x14ac:dyDescent="0.25"/>
    <row r="409" ht="15" hidden="1" customHeight="1" x14ac:dyDescent="0.25"/>
    <row r="410" ht="15" hidden="1" customHeight="1" x14ac:dyDescent="0.25"/>
    <row r="411" ht="15" hidden="1" customHeight="1" x14ac:dyDescent="0.25"/>
    <row r="412" ht="15" hidden="1" customHeight="1" x14ac:dyDescent="0.25"/>
    <row r="413" ht="15" hidden="1" customHeight="1" x14ac:dyDescent="0.25"/>
    <row r="414" ht="15" hidden="1" customHeight="1" x14ac:dyDescent="0.25"/>
    <row r="415" ht="15" hidden="1" customHeight="1" x14ac:dyDescent="0.25"/>
    <row r="416" ht="15" hidden="1" customHeight="1" x14ac:dyDescent="0.25"/>
    <row r="417" ht="15" hidden="1" customHeight="1" x14ac:dyDescent="0.25"/>
    <row r="418" ht="15" hidden="1" customHeight="1" x14ac:dyDescent="0.25"/>
    <row r="419" ht="15" hidden="1" customHeight="1" x14ac:dyDescent="0.25"/>
    <row r="420" ht="15" hidden="1" customHeight="1" x14ac:dyDescent="0.25"/>
    <row r="421" ht="15" hidden="1" customHeight="1" x14ac:dyDescent="0.25"/>
    <row r="422" ht="15" hidden="1" customHeight="1" x14ac:dyDescent="0.25"/>
    <row r="423" ht="15" hidden="1" customHeight="1" x14ac:dyDescent="0.25"/>
    <row r="424" ht="15" hidden="1" customHeight="1" x14ac:dyDescent="0.25"/>
    <row r="425" ht="15" hidden="1" customHeight="1" x14ac:dyDescent="0.25"/>
    <row r="426" ht="15" hidden="1" customHeight="1" x14ac:dyDescent="0.25"/>
    <row r="427" ht="15" hidden="1" customHeight="1" x14ac:dyDescent="0.25"/>
    <row r="428" ht="15" hidden="1" customHeight="1" x14ac:dyDescent="0.25"/>
    <row r="429" ht="15" hidden="1" customHeight="1" x14ac:dyDescent="0.25"/>
    <row r="430" ht="15" hidden="1" customHeight="1" x14ac:dyDescent="0.25"/>
    <row r="431" ht="15" hidden="1" customHeight="1" x14ac:dyDescent="0.25"/>
    <row r="432" ht="15" hidden="1" customHeight="1" x14ac:dyDescent="0.25"/>
    <row r="433" ht="15" hidden="1" customHeight="1" x14ac:dyDescent="0.25"/>
    <row r="434" ht="15" hidden="1" customHeight="1" x14ac:dyDescent="0.25"/>
    <row r="435" ht="15" hidden="1" customHeight="1" x14ac:dyDescent="0.25"/>
    <row r="436" ht="15" hidden="1" customHeight="1" x14ac:dyDescent="0.25"/>
    <row r="437" ht="15" hidden="1" customHeight="1" x14ac:dyDescent="0.25"/>
    <row r="438" ht="15" hidden="1" customHeight="1" x14ac:dyDescent="0.25"/>
    <row r="439" ht="15" hidden="1" customHeight="1" x14ac:dyDescent="0.25"/>
    <row r="440" ht="15" hidden="1" customHeight="1" x14ac:dyDescent="0.25"/>
    <row r="441" ht="15" hidden="1" customHeight="1" x14ac:dyDescent="0.25"/>
  </sheetData>
  <sheetProtection algorithmName="SHA-512" hashValue="bGHUHdco5NtnEgGbi4DmqLiJhRfqQfdWwKTOICvmAyBKlUafhs4krm7KONNYwG1aLxcza2ywzpUDvJJhmy+GJQ==" saltValue="srhypNjIOm8SccmMTqn6Qg==" spinCount="100000" sheet="1" formatCells="0" formatColumns="0" formatRows="0" insertColumns="0" insertRows="0" insertHyperlinks="0" deleteColumns="0" deleteRows="0" sort="0" autoFilter="0" pivotTables="0"/>
  <autoFilter ref="A7:AR37" xr:uid="{A7F23BEE-16AA-4786-A4E9-109502B52174}"/>
  <mergeCells count="1741">
    <mergeCell ref="I4:J4"/>
    <mergeCell ref="D4:E4"/>
    <mergeCell ref="A1:AD1"/>
    <mergeCell ref="A3:AD3"/>
    <mergeCell ref="A2:AF2"/>
    <mergeCell ref="A267:A270"/>
    <mergeCell ref="E94:E97"/>
    <mergeCell ref="A94:A97"/>
    <mergeCell ref="B94:B97"/>
    <mergeCell ref="A295:A297"/>
    <mergeCell ref="B295:B297"/>
    <mergeCell ref="C295:C297"/>
    <mergeCell ref="D295:D297"/>
    <mergeCell ref="E295:E297"/>
    <mergeCell ref="F295:F297"/>
    <mergeCell ref="G295:G297"/>
    <mergeCell ref="H295:H297"/>
    <mergeCell ref="I295:I297"/>
    <mergeCell ref="J295:J297"/>
    <mergeCell ref="K295:K297"/>
    <mergeCell ref="K157:K159"/>
    <mergeCell ref="A152:A156"/>
    <mergeCell ref="B152:B156"/>
    <mergeCell ref="C152:C156"/>
    <mergeCell ref="D152:D155"/>
    <mergeCell ref="E152:E155"/>
    <mergeCell ref="A172:A185"/>
    <mergeCell ref="D267:D270"/>
    <mergeCell ref="C267:C270"/>
    <mergeCell ref="B267:B270"/>
    <mergeCell ref="D238:D242"/>
    <mergeCell ref="E238:E242"/>
    <mergeCell ref="AD317:AD320"/>
    <mergeCell ref="F238:F242"/>
    <mergeCell ref="G238:G242"/>
    <mergeCell ref="H238:H242"/>
    <mergeCell ref="F228:F230"/>
    <mergeCell ref="G228:G230"/>
    <mergeCell ref="A272:A276"/>
    <mergeCell ref="B272:B276"/>
    <mergeCell ref="C272:C276"/>
    <mergeCell ref="D272:D276"/>
    <mergeCell ref="M318:M319"/>
    <mergeCell ref="N318:N319"/>
    <mergeCell ref="E325:E328"/>
    <mergeCell ref="F325:F328"/>
    <mergeCell ref="G325:G328"/>
    <mergeCell ref="U326:U327"/>
    <mergeCell ref="K277:K290"/>
    <mergeCell ref="W277:W290"/>
    <mergeCell ref="A277:A290"/>
    <mergeCell ref="E317:E320"/>
    <mergeCell ref="F317:F320"/>
    <mergeCell ref="G317:G320"/>
    <mergeCell ref="I298:I301"/>
    <mergeCell ref="J298:J301"/>
    <mergeCell ref="K298:K301"/>
    <mergeCell ref="A228:A230"/>
    <mergeCell ref="B228:B230"/>
    <mergeCell ref="C228:C230"/>
    <mergeCell ref="D228:D230"/>
    <mergeCell ref="E228:E230"/>
    <mergeCell ref="W233:W237"/>
    <mergeCell ref="W254:W256"/>
    <mergeCell ref="AD325:AD328"/>
    <mergeCell ref="L326:L327"/>
    <mergeCell ref="M326:M327"/>
    <mergeCell ref="N326:N327"/>
    <mergeCell ref="O326:O327"/>
    <mergeCell ref="P326:P327"/>
    <mergeCell ref="Q326:Q327"/>
    <mergeCell ref="H321:H324"/>
    <mergeCell ref="I321:I324"/>
    <mergeCell ref="J321:J324"/>
    <mergeCell ref="K321:K324"/>
    <mergeCell ref="W321:W324"/>
    <mergeCell ref="X321:X324"/>
    <mergeCell ref="Y321:Y324"/>
    <mergeCell ref="Z321:Z324"/>
    <mergeCell ref="AA321:AA324"/>
    <mergeCell ref="AD321:AD324"/>
    <mergeCell ref="AA325:AA328"/>
    <mergeCell ref="I325:I328"/>
    <mergeCell ref="A325:A328"/>
    <mergeCell ref="A292:A294"/>
    <mergeCell ref="B292:B294"/>
    <mergeCell ref="B325:B328"/>
    <mergeCell ref="C325:C328"/>
    <mergeCell ref="D325:D328"/>
    <mergeCell ref="J325:J328"/>
    <mergeCell ref="W325:W328"/>
    <mergeCell ref="X325:X328"/>
    <mergeCell ref="Y325:Y328"/>
    <mergeCell ref="Z325:Z328"/>
    <mergeCell ref="R326:R327"/>
    <mergeCell ref="B277:B290"/>
    <mergeCell ref="C277:C290"/>
    <mergeCell ref="D277:D290"/>
    <mergeCell ref="E277:E290"/>
    <mergeCell ref="F277:F290"/>
    <mergeCell ref="G277:G290"/>
    <mergeCell ref="H313:H316"/>
    <mergeCell ref="I313:I316"/>
    <mergeCell ref="J313:J316"/>
    <mergeCell ref="K313:K316"/>
    <mergeCell ref="C292:C294"/>
    <mergeCell ref="D292:D294"/>
    <mergeCell ref="E292:E294"/>
    <mergeCell ref="F292:F294"/>
    <mergeCell ref="G292:G294"/>
    <mergeCell ref="H292:H294"/>
    <mergeCell ref="J302:J306"/>
    <mergeCell ref="K302:K306"/>
    <mergeCell ref="H298:H301"/>
    <mergeCell ref="H317:H320"/>
    <mergeCell ref="B238:B242"/>
    <mergeCell ref="C238:C242"/>
    <mergeCell ref="A216:A227"/>
    <mergeCell ref="L224:L227"/>
    <mergeCell ref="M224:M227"/>
    <mergeCell ref="N224:N227"/>
    <mergeCell ref="O224:O227"/>
    <mergeCell ref="P224:P227"/>
    <mergeCell ref="Q224:Q227"/>
    <mergeCell ref="B216:B227"/>
    <mergeCell ref="C216:C227"/>
    <mergeCell ref="D216:D227"/>
    <mergeCell ref="E216:E227"/>
    <mergeCell ref="F216:F227"/>
    <mergeCell ref="G216:G227"/>
    <mergeCell ref="F248:F252"/>
    <mergeCell ref="F243:F247"/>
    <mergeCell ref="A248:A252"/>
    <mergeCell ref="B248:B252"/>
    <mergeCell ref="A233:A237"/>
    <mergeCell ref="B233:B237"/>
    <mergeCell ref="C233:C237"/>
    <mergeCell ref="D233:D237"/>
    <mergeCell ref="E233:E237"/>
    <mergeCell ref="F233:F237"/>
    <mergeCell ref="G233:G237"/>
    <mergeCell ref="K233:K237"/>
    <mergeCell ref="A238:A242"/>
    <mergeCell ref="AE183:AE185"/>
    <mergeCell ref="L216:L219"/>
    <mergeCell ref="M216:M219"/>
    <mergeCell ref="N216:N219"/>
    <mergeCell ref="O216:O219"/>
    <mergeCell ref="P216:P219"/>
    <mergeCell ref="Q216:Q219"/>
    <mergeCell ref="R216:R219"/>
    <mergeCell ref="S216:S219"/>
    <mergeCell ref="T216:T219"/>
    <mergeCell ref="U216:U219"/>
    <mergeCell ref="AA187:AA190"/>
    <mergeCell ref="AB187:AB190"/>
    <mergeCell ref="AB202:AB205"/>
    <mergeCell ref="AC202:AC205"/>
    <mergeCell ref="AD202:AD205"/>
    <mergeCell ref="Y216:Y227"/>
    <mergeCell ref="Z216:Z227"/>
    <mergeCell ref="AA216:AA227"/>
    <mergeCell ref="AB216:AB227"/>
    <mergeCell ref="L220:L223"/>
    <mergeCell ref="M220:M223"/>
    <mergeCell ref="N220:N223"/>
    <mergeCell ref="O220:O223"/>
    <mergeCell ref="P220:P223"/>
    <mergeCell ref="Q220:Q223"/>
    <mergeCell ref="R220:R223"/>
    <mergeCell ref="U220:U223"/>
    <mergeCell ref="AD197:AD201"/>
    <mergeCell ref="AD207:AD210"/>
    <mergeCell ref="AD211:AD215"/>
    <mergeCell ref="AD192:AD196"/>
    <mergeCell ref="AC152:AC156"/>
    <mergeCell ref="AD152:AD156"/>
    <mergeCell ref="W157:W159"/>
    <mergeCell ref="X157:X159"/>
    <mergeCell ref="Y157:Y159"/>
    <mergeCell ref="Z157:Z159"/>
    <mergeCell ref="AA157:AA159"/>
    <mergeCell ref="AB157:AB159"/>
    <mergeCell ref="AC157:AC159"/>
    <mergeCell ref="AD157:AD159"/>
    <mergeCell ref="W160:W171"/>
    <mergeCell ref="X160:X171"/>
    <mergeCell ref="Y160:Y171"/>
    <mergeCell ref="Z160:Z171"/>
    <mergeCell ref="AA160:AA171"/>
    <mergeCell ref="AB160:AB171"/>
    <mergeCell ref="AC160:AC171"/>
    <mergeCell ref="AD160:AD171"/>
    <mergeCell ref="AB152:AB156"/>
    <mergeCell ref="AB197:AB201"/>
    <mergeCell ref="AC197:AC201"/>
    <mergeCell ref="W197:W201"/>
    <mergeCell ref="X197:X201"/>
    <mergeCell ref="W172:W185"/>
    <mergeCell ref="X172:X185"/>
    <mergeCell ref="Y172:Y185"/>
    <mergeCell ref="Z172:Z185"/>
    <mergeCell ref="AA172:AA185"/>
    <mergeCell ref="D43:D45"/>
    <mergeCell ref="F61:F64"/>
    <mergeCell ref="G61:G64"/>
    <mergeCell ref="Q63:Q64"/>
    <mergeCell ref="F79:F82"/>
    <mergeCell ref="G79:G82"/>
    <mergeCell ref="H79:H82"/>
    <mergeCell ref="I79:I82"/>
    <mergeCell ref="J79:J82"/>
    <mergeCell ref="I98:I100"/>
    <mergeCell ref="J98:J100"/>
    <mergeCell ref="K98:K100"/>
    <mergeCell ref="M162:M171"/>
    <mergeCell ref="E43:E45"/>
    <mergeCell ref="K61:K64"/>
    <mergeCell ref="H61:H64"/>
    <mergeCell ref="I61:I64"/>
    <mergeCell ref="L162:L171"/>
    <mergeCell ref="K50:K53"/>
    <mergeCell ref="AA57:AA60"/>
    <mergeCell ref="K75:K78"/>
    <mergeCell ref="X75:X78"/>
    <mergeCell ref="AH32:AH33"/>
    <mergeCell ref="AI32:AI33"/>
    <mergeCell ref="AJ32:AJ33"/>
    <mergeCell ref="AA34:AA37"/>
    <mergeCell ref="AB34:AB37"/>
    <mergeCell ref="AC34:AC37"/>
    <mergeCell ref="AD34:AD37"/>
    <mergeCell ref="AE34:AE35"/>
    <mergeCell ref="AF34:AF35"/>
    <mergeCell ref="AG34:AG35"/>
    <mergeCell ref="AH34:AH35"/>
    <mergeCell ref="AI34:AI35"/>
    <mergeCell ref="AJ34:AJ35"/>
    <mergeCell ref="AE36:AE37"/>
    <mergeCell ref="F43:F45"/>
    <mergeCell ref="O162:O171"/>
    <mergeCell ref="AE98:AE99"/>
    <mergeCell ref="AF98:AF99"/>
    <mergeCell ref="AG98:AG99"/>
    <mergeCell ref="AH98:AH99"/>
    <mergeCell ref="AI98:AI99"/>
    <mergeCell ref="F123:F126"/>
    <mergeCell ref="AD123:AD126"/>
    <mergeCell ref="AF36:AF37"/>
    <mergeCell ref="AG36:AG37"/>
    <mergeCell ref="AH36:AH37"/>
    <mergeCell ref="F157:F159"/>
    <mergeCell ref="AJ36:AJ37"/>
    <mergeCell ref="F39:F42"/>
    <mergeCell ref="J50:J53"/>
    <mergeCell ref="W75:W78"/>
    <mergeCell ref="AE89:AE90"/>
    <mergeCell ref="AF89:AF90"/>
    <mergeCell ref="AG89:AG90"/>
    <mergeCell ref="AH89:AH90"/>
    <mergeCell ref="AI89:AI90"/>
    <mergeCell ref="AJ89:AJ90"/>
    <mergeCell ref="AE91:AE92"/>
    <mergeCell ref="AF91:AF92"/>
    <mergeCell ref="AG91:AG92"/>
    <mergeCell ref="AH91:AH92"/>
    <mergeCell ref="AI91:AI92"/>
    <mergeCell ref="AJ91:AJ92"/>
    <mergeCell ref="AI36:AI37"/>
    <mergeCell ref="AB39:AB42"/>
    <mergeCell ref="AC39:AC42"/>
    <mergeCell ref="AD39:AD42"/>
    <mergeCell ref="X43:X45"/>
    <mergeCell ref="Y43:Y45"/>
    <mergeCell ref="Z43:Z45"/>
    <mergeCell ref="AA43:AA45"/>
    <mergeCell ref="AB43:AB45"/>
    <mergeCell ref="AC43:AC45"/>
    <mergeCell ref="AC50:AC53"/>
    <mergeCell ref="AD50:AD53"/>
    <mergeCell ref="AB65:AB68"/>
    <mergeCell ref="AC65:AC68"/>
    <mergeCell ref="AD65:AD68"/>
    <mergeCell ref="AD57:AD60"/>
    <mergeCell ref="AA61:AA64"/>
    <mergeCell ref="AB61:AB64"/>
    <mergeCell ref="AA39:AA42"/>
    <mergeCell ref="K54:K56"/>
    <mergeCell ref="W39:W42"/>
    <mergeCell ref="X39:X42"/>
    <mergeCell ref="Y39:Y42"/>
    <mergeCell ref="Z39:Z42"/>
    <mergeCell ref="G39:G42"/>
    <mergeCell ref="AB28:AB30"/>
    <mergeCell ref="AC28:AC30"/>
    <mergeCell ref="AD28:AD30"/>
    <mergeCell ref="AE29:AE30"/>
    <mergeCell ref="AG29:AG30"/>
    <mergeCell ref="A31:A33"/>
    <mergeCell ref="B31:B33"/>
    <mergeCell ref="C31:C33"/>
    <mergeCell ref="D31:D33"/>
    <mergeCell ref="E31:E33"/>
    <mergeCell ref="F31:F33"/>
    <mergeCell ref="G31:G33"/>
    <mergeCell ref="H31:H33"/>
    <mergeCell ref="I31:I33"/>
    <mergeCell ref="J31:J33"/>
    <mergeCell ref="K31:K33"/>
    <mergeCell ref="W31:W33"/>
    <mergeCell ref="X31:X33"/>
    <mergeCell ref="Y31:Y33"/>
    <mergeCell ref="Z31:Z33"/>
    <mergeCell ref="AA31:AA33"/>
    <mergeCell ref="AB31:AB33"/>
    <mergeCell ref="AC31:AC33"/>
    <mergeCell ref="AD31:AD33"/>
    <mergeCell ref="AE32:AE33"/>
    <mergeCell ref="AF32:AF33"/>
    <mergeCell ref="AG32:AG33"/>
    <mergeCell ref="AA28:AA30"/>
    <mergeCell ref="AI19:AI20"/>
    <mergeCell ref="AJ19:AJ20"/>
    <mergeCell ref="Q20:Q21"/>
    <mergeCell ref="AE21:AE23"/>
    <mergeCell ref="AF21:AF23"/>
    <mergeCell ref="AG21:AG23"/>
    <mergeCell ref="AH21:AH23"/>
    <mergeCell ref="P22:P23"/>
    <mergeCell ref="Q22:Q23"/>
    <mergeCell ref="A24:A27"/>
    <mergeCell ref="B24:B27"/>
    <mergeCell ref="C24:C27"/>
    <mergeCell ref="D24:D27"/>
    <mergeCell ref="E24:E27"/>
    <mergeCell ref="F24:F27"/>
    <mergeCell ref="G24:G27"/>
    <mergeCell ref="H24:H27"/>
    <mergeCell ref="I24:I27"/>
    <mergeCell ref="J24:J27"/>
    <mergeCell ref="K24:K27"/>
    <mergeCell ref="L24:L25"/>
    <mergeCell ref="M24:M25"/>
    <mergeCell ref="N24:N25"/>
    <mergeCell ref="O24:O25"/>
    <mergeCell ref="P24:P25"/>
    <mergeCell ref="Q24:Q25"/>
    <mergeCell ref="D19:D23"/>
    <mergeCell ref="L22:L23"/>
    <mergeCell ref="M22:M23"/>
    <mergeCell ref="N22:N23"/>
    <mergeCell ref="AA19:AA23"/>
    <mergeCell ref="AB19:AB23"/>
    <mergeCell ref="AC19:AC23"/>
    <mergeCell ref="AD19:AD23"/>
    <mergeCell ref="AE19:AE20"/>
    <mergeCell ref="AF19:AF20"/>
    <mergeCell ref="AG19:AG20"/>
    <mergeCell ref="AH19:AH20"/>
    <mergeCell ref="L15:L16"/>
    <mergeCell ref="M15:M16"/>
    <mergeCell ref="N15:N16"/>
    <mergeCell ref="O15:O16"/>
    <mergeCell ref="P15:P16"/>
    <mergeCell ref="Q15:Q16"/>
    <mergeCell ref="O22:O23"/>
    <mergeCell ref="R22:R23"/>
    <mergeCell ref="S22:S23"/>
    <mergeCell ref="T22:T23"/>
    <mergeCell ref="L20:L21"/>
    <mergeCell ref="M20:M21"/>
    <mergeCell ref="S20:S21"/>
    <mergeCell ref="N20:N21"/>
    <mergeCell ref="O20:O21"/>
    <mergeCell ref="R20:R21"/>
    <mergeCell ref="AH10:AH12"/>
    <mergeCell ref="AI10:AI12"/>
    <mergeCell ref="AJ10:AJ12"/>
    <mergeCell ref="F13:F18"/>
    <mergeCell ref="R13:R16"/>
    <mergeCell ref="S13:S16"/>
    <mergeCell ref="T13:T16"/>
    <mergeCell ref="W13:W18"/>
    <mergeCell ref="X13:X18"/>
    <mergeCell ref="Y13:Y18"/>
    <mergeCell ref="Z13:Z18"/>
    <mergeCell ref="AA13:AA18"/>
    <mergeCell ref="AB13:AB18"/>
    <mergeCell ref="AC13:AC18"/>
    <mergeCell ref="AD13:AD18"/>
    <mergeCell ref="AE13:AE14"/>
    <mergeCell ref="AF13:AF14"/>
    <mergeCell ref="AG13:AG14"/>
    <mergeCell ref="AH13:AH14"/>
    <mergeCell ref="AI13:AI14"/>
    <mergeCell ref="AJ13:AJ14"/>
    <mergeCell ref="AE15:AE18"/>
    <mergeCell ref="AF15:AF18"/>
    <mergeCell ref="AG15:AG18"/>
    <mergeCell ref="AH15:AH18"/>
    <mergeCell ref="AD8:AD12"/>
    <mergeCell ref="G13:G18"/>
    <mergeCell ref="AI15:AI17"/>
    <mergeCell ref="AJ15:AJ17"/>
    <mergeCell ref="U15:U16"/>
    <mergeCell ref="AK6:AR6"/>
    <mergeCell ref="N6:Q6"/>
    <mergeCell ref="A8:A12"/>
    <mergeCell ref="B8:B12"/>
    <mergeCell ref="C8:C12"/>
    <mergeCell ref="D8:D12"/>
    <mergeCell ref="E8:E12"/>
    <mergeCell ref="H8:H12"/>
    <mergeCell ref="I8:I12"/>
    <mergeCell ref="G6:M6"/>
    <mergeCell ref="R6:U6"/>
    <mergeCell ref="W6:AD6"/>
    <mergeCell ref="AE6:AJ6"/>
    <mergeCell ref="F8:F12"/>
    <mergeCell ref="W8:W12"/>
    <mergeCell ref="X8:X12"/>
    <mergeCell ref="Y8:Y12"/>
    <mergeCell ref="Z8:Z12"/>
    <mergeCell ref="AA8:AA12"/>
    <mergeCell ref="AB8:AB12"/>
    <mergeCell ref="AC8:AC12"/>
    <mergeCell ref="J8:J12"/>
    <mergeCell ref="K8:K12"/>
    <mergeCell ref="AE8:AE9"/>
    <mergeCell ref="AF8:AF9"/>
    <mergeCell ref="AG8:AG9"/>
    <mergeCell ref="AH8:AH9"/>
    <mergeCell ref="AI8:AI9"/>
    <mergeCell ref="AJ8:AJ9"/>
    <mergeCell ref="AE10:AE12"/>
    <mergeCell ref="AF10:AF12"/>
    <mergeCell ref="AG10:AG12"/>
    <mergeCell ref="A19:A23"/>
    <mergeCell ref="B19:B23"/>
    <mergeCell ref="C19:C23"/>
    <mergeCell ref="L11:L12"/>
    <mergeCell ref="M11:M12"/>
    <mergeCell ref="N11:N12"/>
    <mergeCell ref="O11:O12"/>
    <mergeCell ref="P11:P12"/>
    <mergeCell ref="Q11:Q12"/>
    <mergeCell ref="R11:R12"/>
    <mergeCell ref="S11:S12"/>
    <mergeCell ref="T11:T12"/>
    <mergeCell ref="U8:U9"/>
    <mergeCell ref="O8:O9"/>
    <mergeCell ref="P8:P9"/>
    <mergeCell ref="Q8:Q9"/>
    <mergeCell ref="R8:R9"/>
    <mergeCell ref="S8:S9"/>
    <mergeCell ref="T8:T9"/>
    <mergeCell ref="A13:A18"/>
    <mergeCell ref="B13:B18"/>
    <mergeCell ref="C13:C18"/>
    <mergeCell ref="D13:D18"/>
    <mergeCell ref="E13:E18"/>
    <mergeCell ref="F19:F23"/>
    <mergeCell ref="E19:E23"/>
    <mergeCell ref="L8:L9"/>
    <mergeCell ref="M8:M9"/>
    <mergeCell ref="N8:N9"/>
    <mergeCell ref="G8:G12"/>
    <mergeCell ref="G19:G23"/>
    <mergeCell ref="T20:T21"/>
    <mergeCell ref="AC24:AC27"/>
    <mergeCell ref="AD24:AD27"/>
    <mergeCell ref="W24:W27"/>
    <mergeCell ref="X24:X27"/>
    <mergeCell ref="Y24:Y27"/>
    <mergeCell ref="Z24:Z27"/>
    <mergeCell ref="AA24:AA27"/>
    <mergeCell ref="AB24:AB27"/>
    <mergeCell ref="O13:O14"/>
    <mergeCell ref="P13:P14"/>
    <mergeCell ref="Q13:Q14"/>
    <mergeCell ref="U11:U12"/>
    <mergeCell ref="L13:L14"/>
    <mergeCell ref="M13:M14"/>
    <mergeCell ref="N13:N14"/>
    <mergeCell ref="H19:H23"/>
    <mergeCell ref="I19:I23"/>
    <mergeCell ref="J19:J23"/>
    <mergeCell ref="K19:K23"/>
    <mergeCell ref="L17:L18"/>
    <mergeCell ref="M17:M18"/>
    <mergeCell ref="N17:N18"/>
    <mergeCell ref="O17:O18"/>
    <mergeCell ref="P17:P18"/>
    <mergeCell ref="Q17:Q18"/>
    <mergeCell ref="R17:R18"/>
    <mergeCell ref="S17:S18"/>
    <mergeCell ref="W19:W23"/>
    <mergeCell ref="X19:X23"/>
    <mergeCell ref="Y19:Y23"/>
    <mergeCell ref="Z19:Z23"/>
    <mergeCell ref="R24:R27"/>
    <mergeCell ref="S24:S27"/>
    <mergeCell ref="T24:T27"/>
    <mergeCell ref="T17:T18"/>
    <mergeCell ref="H13:H18"/>
    <mergeCell ref="I13:I18"/>
    <mergeCell ref="J13:J18"/>
    <mergeCell ref="K13:K18"/>
    <mergeCell ref="G28:G30"/>
    <mergeCell ref="H28:H30"/>
    <mergeCell ref="I28:I30"/>
    <mergeCell ref="J28:J30"/>
    <mergeCell ref="K28:K30"/>
    <mergeCell ref="G34:G37"/>
    <mergeCell ref="H34:H37"/>
    <mergeCell ref="I34:I37"/>
    <mergeCell ref="J34:J37"/>
    <mergeCell ref="K34:K37"/>
    <mergeCell ref="A39:A42"/>
    <mergeCell ref="B39:B42"/>
    <mergeCell ref="C39:C42"/>
    <mergeCell ref="D39:D42"/>
    <mergeCell ref="E39:E42"/>
    <mergeCell ref="A28:A30"/>
    <mergeCell ref="B28:B30"/>
    <mergeCell ref="C28:C30"/>
    <mergeCell ref="D28:D30"/>
    <mergeCell ref="E28:E30"/>
    <mergeCell ref="F28:F30"/>
    <mergeCell ref="W28:W30"/>
    <mergeCell ref="X28:X30"/>
    <mergeCell ref="Y28:Y30"/>
    <mergeCell ref="Z28:Z30"/>
    <mergeCell ref="W43:W45"/>
    <mergeCell ref="A34:A37"/>
    <mergeCell ref="B34:B37"/>
    <mergeCell ref="C34:C37"/>
    <mergeCell ref="D34:D37"/>
    <mergeCell ref="E34:E37"/>
    <mergeCell ref="F34:F37"/>
    <mergeCell ref="W34:W37"/>
    <mergeCell ref="X34:X37"/>
    <mergeCell ref="Y34:Y37"/>
    <mergeCell ref="C43:C45"/>
    <mergeCell ref="Z34:Z37"/>
    <mergeCell ref="H39:H42"/>
    <mergeCell ref="I39:I42"/>
    <mergeCell ref="J39:J42"/>
    <mergeCell ref="K39:K42"/>
    <mergeCell ref="W54:W56"/>
    <mergeCell ref="X54:X56"/>
    <mergeCell ref="Y54:Y56"/>
    <mergeCell ref="Z54:Z56"/>
    <mergeCell ref="AA54:AA56"/>
    <mergeCell ref="AB54:AB56"/>
    <mergeCell ref="AD43:AD45"/>
    <mergeCell ref="W46:W49"/>
    <mergeCell ref="X46:X49"/>
    <mergeCell ref="Y46:Y49"/>
    <mergeCell ref="Z46:Z49"/>
    <mergeCell ref="AA46:AA49"/>
    <mergeCell ref="AB46:AB49"/>
    <mergeCell ref="AC46:AC49"/>
    <mergeCell ref="AD46:AD49"/>
    <mergeCell ref="AC54:AC56"/>
    <mergeCell ref="AD54:AD56"/>
    <mergeCell ref="W50:W53"/>
    <mergeCell ref="X50:X53"/>
    <mergeCell ref="Y50:Y53"/>
    <mergeCell ref="Z50:Z53"/>
    <mergeCell ref="AA50:AA53"/>
    <mergeCell ref="AB50:AB53"/>
    <mergeCell ref="G57:G60"/>
    <mergeCell ref="X57:X60"/>
    <mergeCell ref="W65:W68"/>
    <mergeCell ref="X65:X68"/>
    <mergeCell ref="Y65:Y68"/>
    <mergeCell ref="Z65:Z68"/>
    <mergeCell ref="J61:J64"/>
    <mergeCell ref="P67:P68"/>
    <mergeCell ref="Q67:Q68"/>
    <mergeCell ref="W61:W64"/>
    <mergeCell ref="X61:X64"/>
    <mergeCell ref="Y61:Y64"/>
    <mergeCell ref="Z61:Z64"/>
    <mergeCell ref="A50:A53"/>
    <mergeCell ref="B50:B53"/>
    <mergeCell ref="C50:C53"/>
    <mergeCell ref="D50:D53"/>
    <mergeCell ref="E50:E53"/>
    <mergeCell ref="G50:G53"/>
    <mergeCell ref="H50:H53"/>
    <mergeCell ref="I50:I53"/>
    <mergeCell ref="H57:H60"/>
    <mergeCell ref="I57:I60"/>
    <mergeCell ref="J57:J60"/>
    <mergeCell ref="K57:K60"/>
    <mergeCell ref="Y57:Y60"/>
    <mergeCell ref="Z57:Z60"/>
    <mergeCell ref="P53:P54"/>
    <mergeCell ref="Q53:Q54"/>
    <mergeCell ref="F50:F53"/>
    <mergeCell ref="B54:B56"/>
    <mergeCell ref="C54:C56"/>
    <mergeCell ref="AD70:AD74"/>
    <mergeCell ref="Q65:Q66"/>
    <mergeCell ref="W70:W74"/>
    <mergeCell ref="X70:X74"/>
    <mergeCell ref="AB57:AB60"/>
    <mergeCell ref="A70:A74"/>
    <mergeCell ref="B70:B74"/>
    <mergeCell ref="C70:C74"/>
    <mergeCell ref="D70:D74"/>
    <mergeCell ref="E70:E74"/>
    <mergeCell ref="F65:F68"/>
    <mergeCell ref="G65:G68"/>
    <mergeCell ref="H65:H68"/>
    <mergeCell ref="I65:I68"/>
    <mergeCell ref="J65:J68"/>
    <mergeCell ref="A65:A68"/>
    <mergeCell ref="B65:B68"/>
    <mergeCell ref="C65:C68"/>
    <mergeCell ref="D65:D68"/>
    <mergeCell ref="E65:E68"/>
    <mergeCell ref="AC57:AC60"/>
    <mergeCell ref="A61:A64"/>
    <mergeCell ref="B61:B64"/>
    <mergeCell ref="C61:C64"/>
    <mergeCell ref="D61:D64"/>
    <mergeCell ref="E61:E64"/>
    <mergeCell ref="A57:A60"/>
    <mergeCell ref="B57:B60"/>
    <mergeCell ref="C57:C60"/>
    <mergeCell ref="D57:D60"/>
    <mergeCell ref="E57:E60"/>
    <mergeCell ref="F57:F60"/>
    <mergeCell ref="K65:K68"/>
    <mergeCell ref="W57:W60"/>
    <mergeCell ref="P65:P66"/>
    <mergeCell ref="AA65:AA68"/>
    <mergeCell ref="K70:K74"/>
    <mergeCell ref="P72:P73"/>
    <mergeCell ref="Q72:Q73"/>
    <mergeCell ref="AD83:AD87"/>
    <mergeCell ref="AD79:AD82"/>
    <mergeCell ref="P70:P71"/>
    <mergeCell ref="P84:P85"/>
    <mergeCell ref="Q84:Q85"/>
    <mergeCell ref="K79:K81"/>
    <mergeCell ref="K83:K85"/>
    <mergeCell ref="W79:W81"/>
    <mergeCell ref="X79:X81"/>
    <mergeCell ref="Y79:Y81"/>
    <mergeCell ref="Z79:Z81"/>
    <mergeCell ref="AA79:AA81"/>
    <mergeCell ref="AB79:AB81"/>
    <mergeCell ref="AC79:AC81"/>
    <mergeCell ref="Q70:Q71"/>
    <mergeCell ref="AC61:AC64"/>
    <mergeCell ref="AD61:AD64"/>
    <mergeCell ref="P57:P58"/>
    <mergeCell ref="Q57:Q58"/>
    <mergeCell ref="P59:P60"/>
    <mergeCell ref="Q59:Q60"/>
    <mergeCell ref="P61:P62"/>
    <mergeCell ref="Q61:Q62"/>
    <mergeCell ref="P63:P64"/>
    <mergeCell ref="AC70:AC74"/>
    <mergeCell ref="I75:I78"/>
    <mergeCell ref="J75:J78"/>
    <mergeCell ref="A75:A78"/>
    <mergeCell ref="B75:B78"/>
    <mergeCell ref="C75:C78"/>
    <mergeCell ref="D75:D78"/>
    <mergeCell ref="E75:E78"/>
    <mergeCell ref="F83:F87"/>
    <mergeCell ref="G83:G87"/>
    <mergeCell ref="H83:H87"/>
    <mergeCell ref="J83:J87"/>
    <mergeCell ref="A83:A87"/>
    <mergeCell ref="B83:B87"/>
    <mergeCell ref="C83:C87"/>
    <mergeCell ref="D83:D87"/>
    <mergeCell ref="E83:E87"/>
    <mergeCell ref="F70:F74"/>
    <mergeCell ref="G70:G74"/>
    <mergeCell ref="H70:H74"/>
    <mergeCell ref="I70:I74"/>
    <mergeCell ref="J70:J74"/>
    <mergeCell ref="A89:A93"/>
    <mergeCell ref="B89:B93"/>
    <mergeCell ref="C89:C93"/>
    <mergeCell ref="D89:D93"/>
    <mergeCell ref="E89:E93"/>
    <mergeCell ref="F89:F93"/>
    <mergeCell ref="G89:G93"/>
    <mergeCell ref="H89:H93"/>
    <mergeCell ref="F94:F97"/>
    <mergeCell ref="G94:G97"/>
    <mergeCell ref="H94:H97"/>
    <mergeCell ref="A79:A82"/>
    <mergeCell ref="B79:B82"/>
    <mergeCell ref="C79:C82"/>
    <mergeCell ref="D79:D82"/>
    <mergeCell ref="E79:E82"/>
    <mergeCell ref="F75:F78"/>
    <mergeCell ref="G75:G78"/>
    <mergeCell ref="H75:H78"/>
    <mergeCell ref="I94:I97"/>
    <mergeCell ref="J94:J97"/>
    <mergeCell ref="A104:A107"/>
    <mergeCell ref="B104:B107"/>
    <mergeCell ref="C104:C107"/>
    <mergeCell ref="D104:D107"/>
    <mergeCell ref="E104:E107"/>
    <mergeCell ref="F104:F107"/>
    <mergeCell ref="G104:G107"/>
    <mergeCell ref="H104:H107"/>
    <mergeCell ref="F101:F103"/>
    <mergeCell ref="G101:G103"/>
    <mergeCell ref="H101:H103"/>
    <mergeCell ref="I101:I103"/>
    <mergeCell ref="J101:J103"/>
    <mergeCell ref="A101:A103"/>
    <mergeCell ref="B101:B103"/>
    <mergeCell ref="C101:C103"/>
    <mergeCell ref="D101:D103"/>
    <mergeCell ref="E101:E103"/>
    <mergeCell ref="I104:I107"/>
    <mergeCell ref="J104:J107"/>
    <mergeCell ref="A98:A100"/>
    <mergeCell ref="B98:B100"/>
    <mergeCell ref="C98:C100"/>
    <mergeCell ref="D98:D100"/>
    <mergeCell ref="E98:E100"/>
    <mergeCell ref="F98:F100"/>
    <mergeCell ref="G98:G100"/>
    <mergeCell ref="H98:H100"/>
    <mergeCell ref="A117:A121"/>
    <mergeCell ref="B117:B121"/>
    <mergeCell ref="C117:C121"/>
    <mergeCell ref="D117:D121"/>
    <mergeCell ref="E117:E121"/>
    <mergeCell ref="K108:K111"/>
    <mergeCell ref="A112:A116"/>
    <mergeCell ref="B112:B116"/>
    <mergeCell ref="C112:C116"/>
    <mergeCell ref="D112:D116"/>
    <mergeCell ref="E112:E116"/>
    <mergeCell ref="F112:F116"/>
    <mergeCell ref="G112:G116"/>
    <mergeCell ref="H112:H116"/>
    <mergeCell ref="F108:F111"/>
    <mergeCell ref="G108:G111"/>
    <mergeCell ref="H108:H111"/>
    <mergeCell ref="I108:I111"/>
    <mergeCell ref="J108:J111"/>
    <mergeCell ref="A108:A111"/>
    <mergeCell ref="B108:B111"/>
    <mergeCell ref="C108:C111"/>
    <mergeCell ref="D108:D111"/>
    <mergeCell ref="E108:E111"/>
    <mergeCell ref="F117:F121"/>
    <mergeCell ref="G117:G121"/>
    <mergeCell ref="H117:H121"/>
    <mergeCell ref="I117:I121"/>
    <mergeCell ref="J117:J121"/>
    <mergeCell ref="I112:I116"/>
    <mergeCell ref="J112:J116"/>
    <mergeCell ref="K112:K116"/>
    <mergeCell ref="Z104:Z107"/>
    <mergeCell ref="AA104:AA107"/>
    <mergeCell ref="AB104:AB107"/>
    <mergeCell ref="W101:W103"/>
    <mergeCell ref="X101:X103"/>
    <mergeCell ref="Y101:Y103"/>
    <mergeCell ref="Z101:Z103"/>
    <mergeCell ref="W98:W100"/>
    <mergeCell ref="X98:X100"/>
    <mergeCell ref="Y98:Y100"/>
    <mergeCell ref="Z98:Z100"/>
    <mergeCell ref="AA98:AA100"/>
    <mergeCell ref="AB98:AB100"/>
    <mergeCell ref="AD98:AD100"/>
    <mergeCell ref="AB89:AB93"/>
    <mergeCell ref="AC89:AC93"/>
    <mergeCell ref="AD89:AD93"/>
    <mergeCell ref="AC98:AC100"/>
    <mergeCell ref="W89:W93"/>
    <mergeCell ref="X89:X93"/>
    <mergeCell ref="Y89:Y93"/>
    <mergeCell ref="Z89:Z93"/>
    <mergeCell ref="AA89:AA93"/>
    <mergeCell ref="AC104:AC107"/>
    <mergeCell ref="AD104:AD107"/>
    <mergeCell ref="AD94:AD97"/>
    <mergeCell ref="K104:K107"/>
    <mergeCell ref="K101:K103"/>
    <mergeCell ref="AC112:AC116"/>
    <mergeCell ref="AD112:AD116"/>
    <mergeCell ref="W117:W121"/>
    <mergeCell ref="X117:X121"/>
    <mergeCell ref="Y117:Y121"/>
    <mergeCell ref="Z117:Z121"/>
    <mergeCell ref="AA117:AA121"/>
    <mergeCell ref="AB117:AB121"/>
    <mergeCell ref="AC117:AC121"/>
    <mergeCell ref="AD117:AD121"/>
    <mergeCell ref="W112:W116"/>
    <mergeCell ref="X112:X116"/>
    <mergeCell ref="Y112:Y116"/>
    <mergeCell ref="Z112:Z116"/>
    <mergeCell ref="AA112:AA116"/>
    <mergeCell ref="AB112:AB116"/>
    <mergeCell ref="K117:K121"/>
    <mergeCell ref="Y108:Y111"/>
    <mergeCell ref="Z108:Z111"/>
    <mergeCell ref="AA108:AA111"/>
    <mergeCell ref="AB108:AB111"/>
    <mergeCell ref="AC108:AC111"/>
    <mergeCell ref="AD108:AD111"/>
    <mergeCell ref="AA101:AA103"/>
    <mergeCell ref="AB101:AB103"/>
    <mergeCell ref="AC101:AC103"/>
    <mergeCell ref="AD101:AD103"/>
    <mergeCell ref="W104:W107"/>
    <mergeCell ref="X104:X107"/>
    <mergeCell ref="Y104:Y107"/>
    <mergeCell ref="AA123:AA126"/>
    <mergeCell ref="AB123:AB126"/>
    <mergeCell ref="AC123:AC126"/>
    <mergeCell ref="W127:W129"/>
    <mergeCell ref="X127:X129"/>
    <mergeCell ref="Y127:Y129"/>
    <mergeCell ref="Z127:Z129"/>
    <mergeCell ref="AA127:AA129"/>
    <mergeCell ref="AB127:AB129"/>
    <mergeCell ref="AC127:AC129"/>
    <mergeCell ref="K123:K126"/>
    <mergeCell ref="A127:A129"/>
    <mergeCell ref="B127:B129"/>
    <mergeCell ref="C127:C129"/>
    <mergeCell ref="D127:D129"/>
    <mergeCell ref="E127:E129"/>
    <mergeCell ref="F127:F129"/>
    <mergeCell ref="G127:G129"/>
    <mergeCell ref="W123:W126"/>
    <mergeCell ref="K127:K129"/>
    <mergeCell ref="X123:X126"/>
    <mergeCell ref="Y123:Y126"/>
    <mergeCell ref="Z123:Z126"/>
    <mergeCell ref="H127:H129"/>
    <mergeCell ref="I127:I129"/>
    <mergeCell ref="J127:J129"/>
    <mergeCell ref="G123:G126"/>
    <mergeCell ref="H123:H126"/>
    <mergeCell ref="I123:I126"/>
    <mergeCell ref="J123:J126"/>
    <mergeCell ref="B123:B124"/>
    <mergeCell ref="X136:X140"/>
    <mergeCell ref="Y136:Y140"/>
    <mergeCell ref="Z136:Z140"/>
    <mergeCell ref="Z131:Z135"/>
    <mergeCell ref="AA131:AA135"/>
    <mergeCell ref="AB131:AB135"/>
    <mergeCell ref="H136:H140"/>
    <mergeCell ref="I136:I140"/>
    <mergeCell ref="J136:J140"/>
    <mergeCell ref="F141:F145"/>
    <mergeCell ref="R138:R139"/>
    <mergeCell ref="S138:S139"/>
    <mergeCell ref="T138:T139"/>
    <mergeCell ref="U138:U139"/>
    <mergeCell ref="U143:U144"/>
    <mergeCell ref="AD127:AD129"/>
    <mergeCell ref="AD131:AD135"/>
    <mergeCell ref="A136:A140"/>
    <mergeCell ref="B136:B140"/>
    <mergeCell ref="C136:C140"/>
    <mergeCell ref="D136:D140"/>
    <mergeCell ref="E136:E140"/>
    <mergeCell ref="F136:F140"/>
    <mergeCell ref="G136:G140"/>
    <mergeCell ref="S131:S134"/>
    <mergeCell ref="T131:T134"/>
    <mergeCell ref="U131:U134"/>
    <mergeCell ref="W131:W135"/>
    <mergeCell ref="X131:X135"/>
    <mergeCell ref="Y131:Y135"/>
    <mergeCell ref="M131:M134"/>
    <mergeCell ref="N131:N134"/>
    <mergeCell ref="O131:O134"/>
    <mergeCell ref="P131:P134"/>
    <mergeCell ref="Q131:Q134"/>
    <mergeCell ref="R131:R134"/>
    <mergeCell ref="H131:H135"/>
    <mergeCell ref="I131:I135"/>
    <mergeCell ref="J131:J135"/>
    <mergeCell ref="K131:K135"/>
    <mergeCell ref="L131:L134"/>
    <mergeCell ref="A131:A135"/>
    <mergeCell ref="B131:B135"/>
    <mergeCell ref="C131:C135"/>
    <mergeCell ref="D131:D135"/>
    <mergeCell ref="E131:E135"/>
    <mergeCell ref="F131:F135"/>
    <mergeCell ref="G131:G135"/>
    <mergeCell ref="W136:W140"/>
    <mergeCell ref="B141:B145"/>
    <mergeCell ref="C141:C145"/>
    <mergeCell ref="D141:D145"/>
    <mergeCell ref="E141:E145"/>
    <mergeCell ref="AA136:AA140"/>
    <mergeCell ref="AB136:AB140"/>
    <mergeCell ref="AC136:AC140"/>
    <mergeCell ref="AD136:AD140"/>
    <mergeCell ref="L138:L139"/>
    <mergeCell ref="M138:M139"/>
    <mergeCell ref="N138:N139"/>
    <mergeCell ref="O138:O139"/>
    <mergeCell ref="P138:P139"/>
    <mergeCell ref="Q138:Q139"/>
    <mergeCell ref="P136:P137"/>
    <mergeCell ref="Q136:Q137"/>
    <mergeCell ref="R136:R137"/>
    <mergeCell ref="S136:S137"/>
    <mergeCell ref="T136:T137"/>
    <mergeCell ref="U136:U137"/>
    <mergeCell ref="K136:K140"/>
    <mergeCell ref="L136:L137"/>
    <mergeCell ref="M136:M137"/>
    <mergeCell ref="N136:N137"/>
    <mergeCell ref="O136:O137"/>
    <mergeCell ref="R143:R144"/>
    <mergeCell ref="S143:S144"/>
    <mergeCell ref="T143:T144"/>
    <mergeCell ref="W141:W145"/>
    <mergeCell ref="X141:X145"/>
    <mergeCell ref="Y141:Y145"/>
    <mergeCell ref="Z141:Z145"/>
    <mergeCell ref="A146:A150"/>
    <mergeCell ref="B146:B150"/>
    <mergeCell ref="C146:C150"/>
    <mergeCell ref="D146:D150"/>
    <mergeCell ref="E146:E150"/>
    <mergeCell ref="AA141:AA145"/>
    <mergeCell ref="AB141:AB145"/>
    <mergeCell ref="AC141:AC145"/>
    <mergeCell ref="AD141:AD145"/>
    <mergeCell ref="L143:L144"/>
    <mergeCell ref="M143:M144"/>
    <mergeCell ref="N143:N144"/>
    <mergeCell ref="O143:O144"/>
    <mergeCell ref="P143:P144"/>
    <mergeCell ref="Q143:Q144"/>
    <mergeCell ref="G141:G145"/>
    <mergeCell ref="H141:H145"/>
    <mergeCell ref="I141:I145"/>
    <mergeCell ref="J141:J145"/>
    <mergeCell ref="K141:K145"/>
    <mergeCell ref="AB146:AB150"/>
    <mergeCell ref="AC146:AC150"/>
    <mergeCell ref="AD146:AD150"/>
    <mergeCell ref="L147:L149"/>
    <mergeCell ref="M147:M149"/>
    <mergeCell ref="N147:N149"/>
    <mergeCell ref="O147:O149"/>
    <mergeCell ref="P147:P149"/>
    <mergeCell ref="Q147:Q149"/>
    <mergeCell ref="R147:R149"/>
    <mergeCell ref="A141:A145"/>
    <mergeCell ref="K146:K150"/>
    <mergeCell ref="W146:W150"/>
    <mergeCell ref="X146:X150"/>
    <mergeCell ref="Y146:Y150"/>
    <mergeCell ref="Z146:Z150"/>
    <mergeCell ref="AA146:AA150"/>
    <mergeCell ref="S147:S149"/>
    <mergeCell ref="T147:T149"/>
    <mergeCell ref="U147:U149"/>
    <mergeCell ref="F146:F150"/>
    <mergeCell ref="G146:G150"/>
    <mergeCell ref="H146:H150"/>
    <mergeCell ref="I146:I150"/>
    <mergeCell ref="J146:J150"/>
    <mergeCell ref="W152:W156"/>
    <mergeCell ref="X152:X156"/>
    <mergeCell ref="Y152:Y156"/>
    <mergeCell ref="Z152:Z156"/>
    <mergeCell ref="AA152:AA156"/>
    <mergeCell ref="F152:F156"/>
    <mergeCell ref="G152:G156"/>
    <mergeCell ref="H152:H156"/>
    <mergeCell ref="I152:I156"/>
    <mergeCell ref="J152:J156"/>
    <mergeCell ref="K152:K156"/>
    <mergeCell ref="AL182:AL184"/>
    <mergeCell ref="A187:A190"/>
    <mergeCell ref="B187:B190"/>
    <mergeCell ref="C187:C190"/>
    <mergeCell ref="D187:D190"/>
    <mergeCell ref="E187:E190"/>
    <mergeCell ref="F187:F190"/>
    <mergeCell ref="K192:K196"/>
    <mergeCell ref="W192:W196"/>
    <mergeCell ref="AC187:AC190"/>
    <mergeCell ref="AD187:AD190"/>
    <mergeCell ref="A192:A196"/>
    <mergeCell ref="B192:B196"/>
    <mergeCell ref="C192:C196"/>
    <mergeCell ref="D192:D196"/>
    <mergeCell ref="E192:E196"/>
    <mergeCell ref="F192:F196"/>
    <mergeCell ref="G192:G196"/>
    <mergeCell ref="W187:W190"/>
    <mergeCell ref="X187:X190"/>
    <mergeCell ref="Y187:Y190"/>
    <mergeCell ref="Z187:Z190"/>
    <mergeCell ref="AB172:AB185"/>
    <mergeCell ref="AC172:AC185"/>
    <mergeCell ref="AD172:AD185"/>
    <mergeCell ref="K172:K185"/>
    <mergeCell ref="L172:L183"/>
    <mergeCell ref="M172:M183"/>
    <mergeCell ref="O172:O183"/>
    <mergeCell ref="P172:P183"/>
    <mergeCell ref="Q172:Q183"/>
    <mergeCell ref="B172:B185"/>
    <mergeCell ref="A157:A159"/>
    <mergeCell ref="B157:B159"/>
    <mergeCell ref="C157:C159"/>
    <mergeCell ref="D157:D159"/>
    <mergeCell ref="E157:E159"/>
    <mergeCell ref="A160:A171"/>
    <mergeCell ref="B160:B171"/>
    <mergeCell ref="C160:C171"/>
    <mergeCell ref="D160:D171"/>
    <mergeCell ref="E160:E171"/>
    <mergeCell ref="F160:F171"/>
    <mergeCell ref="G160:G171"/>
    <mergeCell ref="H160:H171"/>
    <mergeCell ref="I160:I171"/>
    <mergeCell ref="J160:J171"/>
    <mergeCell ref="K160:K171"/>
    <mergeCell ref="P162:P171"/>
    <mergeCell ref="Q162:Q171"/>
    <mergeCell ref="C172:C185"/>
    <mergeCell ref="D172:D185"/>
    <mergeCell ref="E172:E185"/>
    <mergeCell ref="F172:F185"/>
    <mergeCell ref="G172:G185"/>
    <mergeCell ref="H172:H185"/>
    <mergeCell ref="I172:I185"/>
    <mergeCell ref="J172:J185"/>
    <mergeCell ref="G157:G159"/>
    <mergeCell ref="H157:H159"/>
    <mergeCell ref="I157:I159"/>
    <mergeCell ref="J157:J159"/>
    <mergeCell ref="F202:F205"/>
    <mergeCell ref="G202:G205"/>
    <mergeCell ref="H202:H205"/>
    <mergeCell ref="I202:I205"/>
    <mergeCell ref="J202:J205"/>
    <mergeCell ref="A202:A205"/>
    <mergeCell ref="B202:B205"/>
    <mergeCell ref="C202:C205"/>
    <mergeCell ref="D202:D205"/>
    <mergeCell ref="E202:E205"/>
    <mergeCell ref="K202:K205"/>
    <mergeCell ref="A197:A201"/>
    <mergeCell ref="B197:B201"/>
    <mergeCell ref="C197:C201"/>
    <mergeCell ref="D197:D201"/>
    <mergeCell ref="E197:E201"/>
    <mergeCell ref="F197:F201"/>
    <mergeCell ref="G197:G201"/>
    <mergeCell ref="H197:H201"/>
    <mergeCell ref="I197:I201"/>
    <mergeCell ref="J197:J201"/>
    <mergeCell ref="K197:K201"/>
    <mergeCell ref="A211:A215"/>
    <mergeCell ref="B211:B215"/>
    <mergeCell ref="C211:C215"/>
    <mergeCell ref="D211:D215"/>
    <mergeCell ref="E211:E215"/>
    <mergeCell ref="F211:F215"/>
    <mergeCell ref="G211:G215"/>
    <mergeCell ref="W207:W210"/>
    <mergeCell ref="X207:X210"/>
    <mergeCell ref="Y207:Y210"/>
    <mergeCell ref="Z207:Z210"/>
    <mergeCell ref="AA207:AA210"/>
    <mergeCell ref="AB207:AB210"/>
    <mergeCell ref="G207:G210"/>
    <mergeCell ref="H207:H210"/>
    <mergeCell ref="I207:I210"/>
    <mergeCell ref="J207:J210"/>
    <mergeCell ref="K207:K210"/>
    <mergeCell ref="A207:A210"/>
    <mergeCell ref="B207:B210"/>
    <mergeCell ref="C207:C210"/>
    <mergeCell ref="D207:D210"/>
    <mergeCell ref="E207:E210"/>
    <mergeCell ref="F207:F210"/>
    <mergeCell ref="X211:X215"/>
    <mergeCell ref="Y211:Y215"/>
    <mergeCell ref="H211:H215"/>
    <mergeCell ref="I211:I215"/>
    <mergeCell ref="J211:J215"/>
    <mergeCell ref="Z211:Z215"/>
    <mergeCell ref="AA211:AA215"/>
    <mergeCell ref="AB211:AB215"/>
    <mergeCell ref="AD228:AD230"/>
    <mergeCell ref="K228:K230"/>
    <mergeCell ref="W228:W230"/>
    <mergeCell ref="X228:X230"/>
    <mergeCell ref="Y228:Y230"/>
    <mergeCell ref="Z228:Z230"/>
    <mergeCell ref="AA228:AA230"/>
    <mergeCell ref="H228:H230"/>
    <mergeCell ref="I228:I230"/>
    <mergeCell ref="J228:J230"/>
    <mergeCell ref="R224:R227"/>
    <mergeCell ref="S224:S227"/>
    <mergeCell ref="T224:T227"/>
    <mergeCell ref="U224:U227"/>
    <mergeCell ref="AC216:AC227"/>
    <mergeCell ref="AD216:AD227"/>
    <mergeCell ref="I216:I227"/>
    <mergeCell ref="J216:J227"/>
    <mergeCell ref="K216:K227"/>
    <mergeCell ref="X216:X227"/>
    <mergeCell ref="W216:W227"/>
    <mergeCell ref="H216:H227"/>
    <mergeCell ref="S220:S223"/>
    <mergeCell ref="T220:T223"/>
    <mergeCell ref="AD233:AD237"/>
    <mergeCell ref="X233:X237"/>
    <mergeCell ref="Y233:Y237"/>
    <mergeCell ref="Z233:Z237"/>
    <mergeCell ref="AA233:AA237"/>
    <mergeCell ref="AB233:AB237"/>
    <mergeCell ref="H233:H237"/>
    <mergeCell ref="I233:I237"/>
    <mergeCell ref="C248:C252"/>
    <mergeCell ref="B254:B256"/>
    <mergeCell ref="C254:C256"/>
    <mergeCell ref="D254:D256"/>
    <mergeCell ref="E254:E256"/>
    <mergeCell ref="F254:F256"/>
    <mergeCell ref="G254:G256"/>
    <mergeCell ref="K254:K256"/>
    <mergeCell ref="AD238:AD242"/>
    <mergeCell ref="I238:I242"/>
    <mergeCell ref="J238:J242"/>
    <mergeCell ref="K238:K242"/>
    <mergeCell ref="W238:W242"/>
    <mergeCell ref="X238:X242"/>
    <mergeCell ref="G248:G252"/>
    <mergeCell ref="H248:H252"/>
    <mergeCell ref="I248:I252"/>
    <mergeCell ref="J248:J252"/>
    <mergeCell ref="K248:K252"/>
    <mergeCell ref="AD243:AD247"/>
    <mergeCell ref="K243:K247"/>
    <mergeCell ref="W243:W247"/>
    <mergeCell ref="X243:X247"/>
    <mergeCell ref="Y243:Y247"/>
    <mergeCell ref="Z243:Z247"/>
    <mergeCell ref="AA243:AA247"/>
    <mergeCell ref="G243:G247"/>
    <mergeCell ref="H243:H247"/>
    <mergeCell ref="I243:I247"/>
    <mergeCell ref="A243:A247"/>
    <mergeCell ref="B243:B247"/>
    <mergeCell ref="C243:C247"/>
    <mergeCell ref="Y254:Y256"/>
    <mergeCell ref="Z254:Z256"/>
    <mergeCell ref="AA254:AA256"/>
    <mergeCell ref="AB254:AB256"/>
    <mergeCell ref="AC254:AC256"/>
    <mergeCell ref="AD254:AD256"/>
    <mergeCell ref="AC248:AC252"/>
    <mergeCell ref="AD248:AD252"/>
    <mergeCell ref="Y257:Y260"/>
    <mergeCell ref="H257:H260"/>
    <mergeCell ref="X254:X256"/>
    <mergeCell ref="H254:H256"/>
    <mergeCell ref="W248:W252"/>
    <mergeCell ref="X248:X252"/>
    <mergeCell ref="Y248:Y252"/>
    <mergeCell ref="Z248:Z252"/>
    <mergeCell ref="AA248:AA252"/>
    <mergeCell ref="AB248:AB252"/>
    <mergeCell ref="A254:A256"/>
    <mergeCell ref="A264:A266"/>
    <mergeCell ref="B264:B266"/>
    <mergeCell ref="C264:C266"/>
    <mergeCell ref="D264:D266"/>
    <mergeCell ref="E264:E266"/>
    <mergeCell ref="F264:F266"/>
    <mergeCell ref="D243:D247"/>
    <mergeCell ref="E243:E247"/>
    <mergeCell ref="D248:D252"/>
    <mergeCell ref="E248:E252"/>
    <mergeCell ref="A257:A260"/>
    <mergeCell ref="B257:B260"/>
    <mergeCell ref="C257:C260"/>
    <mergeCell ref="D257:D260"/>
    <mergeCell ref="E257:E260"/>
    <mergeCell ref="F257:F260"/>
    <mergeCell ref="G257:G260"/>
    <mergeCell ref="A261:A263"/>
    <mergeCell ref="B261:B263"/>
    <mergeCell ref="C261:C263"/>
    <mergeCell ref="D261:D263"/>
    <mergeCell ref="E261:E263"/>
    <mergeCell ref="AD257:AD260"/>
    <mergeCell ref="I257:I260"/>
    <mergeCell ref="J257:J260"/>
    <mergeCell ref="K257:K260"/>
    <mergeCell ref="W257:W260"/>
    <mergeCell ref="X257:X260"/>
    <mergeCell ref="G264:G266"/>
    <mergeCell ref="H264:H266"/>
    <mergeCell ref="I264:I266"/>
    <mergeCell ref="J264:J266"/>
    <mergeCell ref="K264:K266"/>
    <mergeCell ref="F267:F270"/>
    <mergeCell ref="E267:E270"/>
    <mergeCell ref="AB261:AB263"/>
    <mergeCell ref="AC261:AC263"/>
    <mergeCell ref="AD261:AD263"/>
    <mergeCell ref="AC264:AC266"/>
    <mergeCell ref="AD264:AD266"/>
    <mergeCell ref="AB267:AB270"/>
    <mergeCell ref="W267:W270"/>
    <mergeCell ref="Z257:Z260"/>
    <mergeCell ref="AA257:AA260"/>
    <mergeCell ref="AB257:AB260"/>
    <mergeCell ref="AC257:AC260"/>
    <mergeCell ref="E272:E276"/>
    <mergeCell ref="F272:F276"/>
    <mergeCell ref="W272:W276"/>
    <mergeCell ref="X272:X276"/>
    <mergeCell ref="Y272:Y276"/>
    <mergeCell ref="AD267:AD270"/>
    <mergeCell ref="AC267:AC270"/>
    <mergeCell ref="AA267:AA270"/>
    <mergeCell ref="Z267:Z270"/>
    <mergeCell ref="Y267:Y270"/>
    <mergeCell ref="X267:X270"/>
    <mergeCell ref="K261:K263"/>
    <mergeCell ref="W261:W263"/>
    <mergeCell ref="X261:X263"/>
    <mergeCell ref="Y261:Y263"/>
    <mergeCell ref="Z261:Z263"/>
    <mergeCell ref="AA261:AA263"/>
    <mergeCell ref="F261:F263"/>
    <mergeCell ref="G261:G263"/>
    <mergeCell ref="H261:H263"/>
    <mergeCell ref="I261:I263"/>
    <mergeCell ref="J261:J263"/>
    <mergeCell ref="AD272:AD276"/>
    <mergeCell ref="K267:K270"/>
    <mergeCell ref="J267:J270"/>
    <mergeCell ref="Y264:Y266"/>
    <mergeCell ref="Z264:Z266"/>
    <mergeCell ref="AA264:AA266"/>
    <mergeCell ref="AB264:AB266"/>
    <mergeCell ref="W264:W266"/>
    <mergeCell ref="X264:X266"/>
    <mergeCell ref="AC272:AC276"/>
    <mergeCell ref="X277:X290"/>
    <mergeCell ref="Y277:Y290"/>
    <mergeCell ref="Z277:Z290"/>
    <mergeCell ref="AA277:AA290"/>
    <mergeCell ref="AB277:AB290"/>
    <mergeCell ref="AC277:AC290"/>
    <mergeCell ref="H277:H290"/>
    <mergeCell ref="I277:I290"/>
    <mergeCell ref="J277:J290"/>
    <mergeCell ref="I292:I294"/>
    <mergeCell ref="J292:J294"/>
    <mergeCell ref="K292:K294"/>
    <mergeCell ref="W292:W294"/>
    <mergeCell ref="X292:X294"/>
    <mergeCell ref="AD277:AD290"/>
    <mergeCell ref="W295:W297"/>
    <mergeCell ref="X295:X297"/>
    <mergeCell ref="Y295:Y297"/>
    <mergeCell ref="Z295:Z297"/>
    <mergeCell ref="AA295:AA297"/>
    <mergeCell ref="AB295:AB297"/>
    <mergeCell ref="AC295:AC297"/>
    <mergeCell ref="AD295:AD297"/>
    <mergeCell ref="Y292:Y294"/>
    <mergeCell ref="Z292:Z294"/>
    <mergeCell ref="AA292:AA294"/>
    <mergeCell ref="AB292:AB294"/>
    <mergeCell ref="AC292:AC294"/>
    <mergeCell ref="AD292:AD294"/>
    <mergeCell ref="Y329:Y332"/>
    <mergeCell ref="Z329:Z332"/>
    <mergeCell ref="AA334:AA339"/>
    <mergeCell ref="AB334:AB339"/>
    <mergeCell ref="H334:H339"/>
    <mergeCell ref="AC329:AC332"/>
    <mergeCell ref="AD329:AD332"/>
    <mergeCell ref="W329:W332"/>
    <mergeCell ref="X329:X332"/>
    <mergeCell ref="Q304:Q306"/>
    <mergeCell ref="R304:R306"/>
    <mergeCell ref="L318:L319"/>
    <mergeCell ref="F313:F316"/>
    <mergeCell ref="G313:G316"/>
    <mergeCell ref="G329:G332"/>
    <mergeCell ref="H329:H332"/>
    <mergeCell ref="Y334:Y339"/>
    <mergeCell ref="Q334:Q335"/>
    <mergeCell ref="R334:R335"/>
    <mergeCell ref="S334:S335"/>
    <mergeCell ref="T334:T335"/>
    <mergeCell ref="U334:U339"/>
    <mergeCell ref="AB329:AB332"/>
    <mergeCell ref="S326:S327"/>
    <mergeCell ref="T326:T327"/>
    <mergeCell ref="AB307:AB311"/>
    <mergeCell ref="R308:R309"/>
    <mergeCell ref="S308:S309"/>
    <mergeCell ref="T308:T309"/>
    <mergeCell ref="U308:U309"/>
    <mergeCell ref="R310:R311"/>
    <mergeCell ref="S310:S311"/>
    <mergeCell ref="AC298:AC301"/>
    <mergeCell ref="AD298:AD301"/>
    <mergeCell ref="E302:E306"/>
    <mergeCell ref="F302:F306"/>
    <mergeCell ref="G302:G306"/>
    <mergeCell ref="W298:W301"/>
    <mergeCell ref="X298:X301"/>
    <mergeCell ref="Y298:Y301"/>
    <mergeCell ref="Z298:Z301"/>
    <mergeCell ref="AA298:AA301"/>
    <mergeCell ref="AB298:AB301"/>
    <mergeCell ref="G298:G301"/>
    <mergeCell ref="O318:O319"/>
    <mergeCell ref="Z302:Z306"/>
    <mergeCell ref="AD313:AD316"/>
    <mergeCell ref="L304:L306"/>
    <mergeCell ref="M304:M306"/>
    <mergeCell ref="N304:N306"/>
    <mergeCell ref="O304:O306"/>
    <mergeCell ref="P304:P306"/>
    <mergeCell ref="W302:W306"/>
    <mergeCell ref="AB313:AB316"/>
    <mergeCell ref="AD302:AD306"/>
    <mergeCell ref="P318:P319"/>
    <mergeCell ref="Q318:Q319"/>
    <mergeCell ref="AC307:AC311"/>
    <mergeCell ref="AD307:AD311"/>
    <mergeCell ref="W307:W311"/>
    <mergeCell ref="X307:X311"/>
    <mergeCell ref="Y307:Y311"/>
    <mergeCell ref="Z307:Z311"/>
    <mergeCell ref="AA307:AA311"/>
    <mergeCell ref="A298:A301"/>
    <mergeCell ref="B298:B301"/>
    <mergeCell ref="D298:D301"/>
    <mergeCell ref="E298:E301"/>
    <mergeCell ref="F298:F301"/>
    <mergeCell ref="C298:C301"/>
    <mergeCell ref="A302:A306"/>
    <mergeCell ref="B302:B306"/>
    <mergeCell ref="C302:C306"/>
    <mergeCell ref="D302:D306"/>
    <mergeCell ref="X302:X306"/>
    <mergeCell ref="Y302:Y306"/>
    <mergeCell ref="A334:A339"/>
    <mergeCell ref="B334:B339"/>
    <mergeCell ref="C334:C339"/>
    <mergeCell ref="I329:I332"/>
    <mergeCell ref="J329:J332"/>
    <mergeCell ref="K329:K332"/>
    <mergeCell ref="A313:A316"/>
    <mergeCell ref="B313:B316"/>
    <mergeCell ref="C313:C316"/>
    <mergeCell ref="D313:D316"/>
    <mergeCell ref="E313:E316"/>
    <mergeCell ref="A329:A332"/>
    <mergeCell ref="E321:E324"/>
    <mergeCell ref="F321:F324"/>
    <mergeCell ref="G321:G324"/>
    <mergeCell ref="A317:A320"/>
    <mergeCell ref="B317:B320"/>
    <mergeCell ref="C317:C320"/>
    <mergeCell ref="D317:D320"/>
    <mergeCell ref="A321:A324"/>
    <mergeCell ref="K353:K355"/>
    <mergeCell ref="W353:W355"/>
    <mergeCell ref="W334:W339"/>
    <mergeCell ref="E347:E351"/>
    <mergeCell ref="F347:F351"/>
    <mergeCell ref="K344:K346"/>
    <mergeCell ref="W344:W346"/>
    <mergeCell ref="X344:X346"/>
    <mergeCell ref="Y344:Y346"/>
    <mergeCell ref="G347:G351"/>
    <mergeCell ref="H347:H351"/>
    <mergeCell ref="I347:I351"/>
    <mergeCell ref="J347:J351"/>
    <mergeCell ref="K347:K351"/>
    <mergeCell ref="F334:F339"/>
    <mergeCell ref="O334:O335"/>
    <mergeCell ref="P334:P335"/>
    <mergeCell ref="E334:E339"/>
    <mergeCell ref="O336:O337"/>
    <mergeCell ref="P336:P337"/>
    <mergeCell ref="A347:A351"/>
    <mergeCell ref="B347:B351"/>
    <mergeCell ref="C347:C351"/>
    <mergeCell ref="D347:D351"/>
    <mergeCell ref="P76:P77"/>
    <mergeCell ref="Q76:Q77"/>
    <mergeCell ref="AB340:AB342"/>
    <mergeCell ref="E344:E346"/>
    <mergeCell ref="A353:A355"/>
    <mergeCell ref="B353:B355"/>
    <mergeCell ref="C353:C355"/>
    <mergeCell ref="D353:D355"/>
    <mergeCell ref="E353:E355"/>
    <mergeCell ref="F353:F355"/>
    <mergeCell ref="G353:G355"/>
    <mergeCell ref="W347:W351"/>
    <mergeCell ref="X347:X351"/>
    <mergeCell ref="Y347:Y351"/>
    <mergeCell ref="Z347:Z351"/>
    <mergeCell ref="H340:H342"/>
    <mergeCell ref="I340:I342"/>
    <mergeCell ref="J340:J342"/>
    <mergeCell ref="E340:E342"/>
    <mergeCell ref="H353:H355"/>
    <mergeCell ref="A123:A126"/>
    <mergeCell ref="E123:E125"/>
    <mergeCell ref="D123:D126"/>
    <mergeCell ref="C123:C126"/>
    <mergeCell ref="Z344:Z346"/>
    <mergeCell ref="I353:I355"/>
    <mergeCell ref="J353:J355"/>
    <mergeCell ref="F340:F342"/>
    <mergeCell ref="AJ344:AJ345"/>
    <mergeCell ref="K340:K342"/>
    <mergeCell ref="U340:U342"/>
    <mergeCell ref="W340:W342"/>
    <mergeCell ref="X340:X342"/>
    <mergeCell ref="Y340:Y342"/>
    <mergeCell ref="D94:D97"/>
    <mergeCell ref="W94:W97"/>
    <mergeCell ref="X94:X97"/>
    <mergeCell ref="Y94:Y97"/>
    <mergeCell ref="Z94:Z97"/>
    <mergeCell ref="AA94:AA97"/>
    <mergeCell ref="AB94:AB97"/>
    <mergeCell ref="AC94:AC97"/>
    <mergeCell ref="Z334:Z339"/>
    <mergeCell ref="G334:G339"/>
    <mergeCell ref="S336:S337"/>
    <mergeCell ref="T336:T337"/>
    <mergeCell ref="X334:X339"/>
    <mergeCell ref="I334:I339"/>
    <mergeCell ref="J334:J339"/>
    <mergeCell ref="Q336:Q337"/>
    <mergeCell ref="R336:R337"/>
    <mergeCell ref="G340:G342"/>
    <mergeCell ref="AA302:AA306"/>
    <mergeCell ref="AB302:AB306"/>
    <mergeCell ref="AC302:AC306"/>
    <mergeCell ref="H302:H306"/>
    <mergeCell ref="I302:I306"/>
    <mergeCell ref="AA329:AA332"/>
    <mergeCell ref="Z340:Z342"/>
    <mergeCell ref="AI344:AI345"/>
    <mergeCell ref="AD353:AD355"/>
    <mergeCell ref="AE344:AE345"/>
    <mergeCell ref="AF344:AF345"/>
    <mergeCell ref="AG344:AG345"/>
    <mergeCell ref="AH344:AH345"/>
    <mergeCell ref="X353:X355"/>
    <mergeCell ref="Y353:Y355"/>
    <mergeCell ref="Z353:Z355"/>
    <mergeCell ref="AA353:AA355"/>
    <mergeCell ref="AB353:AB355"/>
    <mergeCell ref="AC353:AC355"/>
    <mergeCell ref="AB344:AB346"/>
    <mergeCell ref="AC344:AC346"/>
    <mergeCell ref="AD344:AD346"/>
    <mergeCell ref="AC347:AC351"/>
    <mergeCell ref="AD347:AD351"/>
    <mergeCell ref="AA347:AA351"/>
    <mergeCell ref="AB347:AB351"/>
    <mergeCell ref="AA344:AA346"/>
    <mergeCell ref="AC340:AC342"/>
    <mergeCell ref="AD340:AD342"/>
    <mergeCell ref="A344:A346"/>
    <mergeCell ref="B344:B346"/>
    <mergeCell ref="C344:C346"/>
    <mergeCell ref="D344:D346"/>
    <mergeCell ref="A340:A342"/>
    <mergeCell ref="B340:B342"/>
    <mergeCell ref="C340:C342"/>
    <mergeCell ref="D340:D342"/>
    <mergeCell ref="AD334:AD339"/>
    <mergeCell ref="L336:L337"/>
    <mergeCell ref="M336:M337"/>
    <mergeCell ref="N336:N337"/>
    <mergeCell ref="AC334:AC339"/>
    <mergeCell ref="F344:F346"/>
    <mergeCell ref="G344:G346"/>
    <mergeCell ref="H344:H346"/>
    <mergeCell ref="I344:I346"/>
    <mergeCell ref="J344:J346"/>
    <mergeCell ref="AA340:AA342"/>
    <mergeCell ref="K334:K339"/>
    <mergeCell ref="L334:L335"/>
    <mergeCell ref="M334:M335"/>
    <mergeCell ref="N334:N335"/>
    <mergeCell ref="D334:D339"/>
    <mergeCell ref="AK15:AK17"/>
    <mergeCell ref="AL15:AL17"/>
    <mergeCell ref="AO15:AO17"/>
    <mergeCell ref="AP15:AP17"/>
    <mergeCell ref="AK8:AK9"/>
    <mergeCell ref="AK10:AK12"/>
    <mergeCell ref="P74:P75"/>
    <mergeCell ref="Q74:Q75"/>
    <mergeCell ref="P39:P40"/>
    <mergeCell ref="Q39:Q40"/>
    <mergeCell ref="P43:P44"/>
    <mergeCell ref="Q43:Q44"/>
    <mergeCell ref="P45:P46"/>
    <mergeCell ref="Q45:Q46"/>
    <mergeCell ref="P47:P48"/>
    <mergeCell ref="Q47:Q48"/>
    <mergeCell ref="P49:P50"/>
    <mergeCell ref="Q49:Q50"/>
    <mergeCell ref="P51:P52"/>
    <mergeCell ref="Q51:Q52"/>
    <mergeCell ref="P55:P56"/>
    <mergeCell ref="Q55:Q56"/>
    <mergeCell ref="Y75:Y78"/>
    <mergeCell ref="Z75:Z78"/>
    <mergeCell ref="AA75:AA78"/>
    <mergeCell ref="AB75:AB78"/>
    <mergeCell ref="AC75:AC78"/>
    <mergeCell ref="AD75:AD78"/>
    <mergeCell ref="Y70:Y74"/>
    <mergeCell ref="Z70:Z74"/>
    <mergeCell ref="AA70:AA74"/>
    <mergeCell ref="AB70:AB74"/>
    <mergeCell ref="B321:B324"/>
    <mergeCell ref="C321:C324"/>
    <mergeCell ref="D321:D324"/>
    <mergeCell ref="AC313:AC316"/>
    <mergeCell ref="AB321:AB324"/>
    <mergeCell ref="AC321:AC324"/>
    <mergeCell ref="AA313:AA316"/>
    <mergeCell ref="X313:X316"/>
    <mergeCell ref="Y313:Y316"/>
    <mergeCell ref="Z313:Z316"/>
    <mergeCell ref="AB325:AB328"/>
    <mergeCell ref="H325:H328"/>
    <mergeCell ref="K325:K328"/>
    <mergeCell ref="R318:R319"/>
    <mergeCell ref="S318:S319"/>
    <mergeCell ref="T318:T319"/>
    <mergeCell ref="U318:U319"/>
    <mergeCell ref="W313:W316"/>
    <mergeCell ref="AC325:AC328"/>
    <mergeCell ref="I317:I320"/>
    <mergeCell ref="J317:J320"/>
    <mergeCell ref="K317:K320"/>
    <mergeCell ref="W317:W320"/>
    <mergeCell ref="X317:X320"/>
    <mergeCell ref="Y317:Y320"/>
    <mergeCell ref="Z317:Z320"/>
    <mergeCell ref="AA317:AA320"/>
    <mergeCell ref="AB317:AB320"/>
    <mergeCell ref="AC317:AC320"/>
    <mergeCell ref="B329:B332"/>
    <mergeCell ref="C329:C332"/>
    <mergeCell ref="D329:D332"/>
    <mergeCell ref="E329:E332"/>
    <mergeCell ref="F329:F332"/>
    <mergeCell ref="A6:F6"/>
    <mergeCell ref="G54:G56"/>
    <mergeCell ref="H54:H56"/>
    <mergeCell ref="I54:I56"/>
    <mergeCell ref="J54:J56"/>
    <mergeCell ref="G46:G49"/>
    <mergeCell ref="H46:H49"/>
    <mergeCell ref="I46:I49"/>
    <mergeCell ref="J46:J49"/>
    <mergeCell ref="K46:K49"/>
    <mergeCell ref="G43:G45"/>
    <mergeCell ref="H43:H45"/>
    <mergeCell ref="I43:I45"/>
    <mergeCell ref="J43:J45"/>
    <mergeCell ref="K43:K45"/>
    <mergeCell ref="D54:D56"/>
    <mergeCell ref="E54:E56"/>
    <mergeCell ref="F54:F56"/>
    <mergeCell ref="A46:A49"/>
    <mergeCell ref="B46:B49"/>
    <mergeCell ref="C46:C49"/>
    <mergeCell ref="D46:D49"/>
    <mergeCell ref="E46:E49"/>
    <mergeCell ref="F46:F49"/>
    <mergeCell ref="A43:A45"/>
    <mergeCell ref="B43:B45"/>
    <mergeCell ref="A54:A56"/>
    <mergeCell ref="K94:K97"/>
    <mergeCell ref="P78:P79"/>
    <mergeCell ref="Q78:Q79"/>
    <mergeCell ref="P80:P81"/>
    <mergeCell ref="Q80:Q81"/>
    <mergeCell ref="P82:P83"/>
    <mergeCell ref="Q82:Q83"/>
    <mergeCell ref="I89:I93"/>
    <mergeCell ref="J89:J93"/>
    <mergeCell ref="K89:K93"/>
    <mergeCell ref="G187:G190"/>
    <mergeCell ref="G267:G270"/>
    <mergeCell ref="H267:H270"/>
    <mergeCell ref="I267:I270"/>
    <mergeCell ref="G272:G276"/>
    <mergeCell ref="H272:H276"/>
    <mergeCell ref="I272:I276"/>
    <mergeCell ref="J272:J276"/>
    <mergeCell ref="K272:K276"/>
    <mergeCell ref="J233:J237"/>
    <mergeCell ref="I254:I256"/>
    <mergeCell ref="J254:J256"/>
    <mergeCell ref="J243:J247"/>
    <mergeCell ref="K211:K215"/>
    <mergeCell ref="H192:H196"/>
    <mergeCell ref="I192:I196"/>
    <mergeCell ref="J192:J196"/>
    <mergeCell ref="H187:H190"/>
    <mergeCell ref="I187:I190"/>
    <mergeCell ref="J187:J190"/>
    <mergeCell ref="K187:K190"/>
    <mergeCell ref="I83:I87"/>
    <mergeCell ref="AC233:AC237"/>
    <mergeCell ref="Y238:Y242"/>
    <mergeCell ref="Z238:Z242"/>
    <mergeCell ref="W83:W85"/>
    <mergeCell ref="X83:X85"/>
    <mergeCell ref="Z272:Z276"/>
    <mergeCell ref="AA272:AA276"/>
    <mergeCell ref="AB272:AB276"/>
    <mergeCell ref="AA238:AA242"/>
    <mergeCell ref="AB238:AB242"/>
    <mergeCell ref="AC238:AC242"/>
    <mergeCell ref="AC207:AC210"/>
    <mergeCell ref="W202:W205"/>
    <mergeCell ref="X202:X205"/>
    <mergeCell ref="Y202:Y205"/>
    <mergeCell ref="Z202:Z205"/>
    <mergeCell ref="AA202:AA205"/>
    <mergeCell ref="X192:X196"/>
    <mergeCell ref="Y192:Y196"/>
    <mergeCell ref="Z192:Z196"/>
    <mergeCell ref="AB243:AB247"/>
    <mergeCell ref="AC243:AC247"/>
    <mergeCell ref="W211:W215"/>
    <mergeCell ref="AC211:AC215"/>
    <mergeCell ref="AA192:AA196"/>
    <mergeCell ref="AB192:AB196"/>
    <mergeCell ref="AC192:AC196"/>
    <mergeCell ref="AB228:AB230"/>
    <mergeCell ref="AC228:AC230"/>
    <mergeCell ref="Y197:Y201"/>
    <mergeCell ref="Z197:Z201"/>
    <mergeCell ref="AA197:AA201"/>
    <mergeCell ref="T310:T311"/>
    <mergeCell ref="U310:U311"/>
    <mergeCell ref="A307:A311"/>
    <mergeCell ref="B307:B311"/>
    <mergeCell ref="C307:C311"/>
    <mergeCell ref="D307:D311"/>
    <mergeCell ref="E307:E311"/>
    <mergeCell ref="F307:F311"/>
    <mergeCell ref="G307:G311"/>
    <mergeCell ref="H307:H311"/>
    <mergeCell ref="I307:I311"/>
    <mergeCell ref="J307:J311"/>
    <mergeCell ref="K307:K311"/>
    <mergeCell ref="L308:L309"/>
    <mergeCell ref="M308:M309"/>
    <mergeCell ref="N308:N309"/>
    <mergeCell ref="O308:O309"/>
    <mergeCell ref="Q308:Q309"/>
    <mergeCell ref="L310:L311"/>
    <mergeCell ref="M310:M311"/>
    <mergeCell ref="N310:N311"/>
    <mergeCell ref="O310:O311"/>
    <mergeCell ref="Q310:Q311"/>
    <mergeCell ref="P308:P309"/>
    <mergeCell ref="P310:P311"/>
    <mergeCell ref="AK98:AK99"/>
    <mergeCell ref="AK34:AK35"/>
    <mergeCell ref="AK36:AK37"/>
    <mergeCell ref="AF29:AF30"/>
    <mergeCell ref="AH29:AH30"/>
    <mergeCell ref="AJ29:AJ30"/>
    <mergeCell ref="AK29:AK30"/>
    <mergeCell ref="AJ157:AJ159"/>
    <mergeCell ref="AK183:AK184"/>
    <mergeCell ref="AJ183:AJ184"/>
    <mergeCell ref="AG183:AG184"/>
    <mergeCell ref="AH183:AH184"/>
    <mergeCell ref="AF183:AF184"/>
    <mergeCell ref="N172:N183"/>
    <mergeCell ref="N162:N171"/>
    <mergeCell ref="R172:R183"/>
    <mergeCell ref="S172:S183"/>
    <mergeCell ref="T172:T183"/>
    <mergeCell ref="U172:U183"/>
    <mergeCell ref="R162:R171"/>
    <mergeCell ref="S162:S171"/>
    <mergeCell ref="T162:T171"/>
    <mergeCell ref="U162:U171"/>
    <mergeCell ref="AI183:AI184"/>
    <mergeCell ref="Y83:Y85"/>
    <mergeCell ref="Z83:Z85"/>
    <mergeCell ref="AA83:AA85"/>
    <mergeCell ref="AB83:AB85"/>
    <mergeCell ref="AC83:AC85"/>
    <mergeCell ref="AC131:AC135"/>
    <mergeCell ref="W108:W111"/>
    <mergeCell ref="X108:X111"/>
  </mergeCells>
  <phoneticPr fontId="7" type="noConversion"/>
  <conditionalFormatting sqref="AF42:AI42 AJ93:AJ107 AI254:AJ270">
    <cfRule type="cellIs" dxfId="110" priority="66" operator="lessThan">
      <formula>0.7</formula>
    </cfRule>
    <cfRule type="cellIs" dxfId="109" priority="65" operator="between">
      <formula>0.7</formula>
      <formula>0.9</formula>
    </cfRule>
    <cfRule type="cellIs" dxfId="108" priority="64" operator="greaterThan">
      <formula>0.9</formula>
    </cfRule>
  </conditionalFormatting>
  <conditionalFormatting sqref="AF74:AJ74 AF87:AJ87 AL207:AN230">
    <cfRule type="cellIs" dxfId="107" priority="185" operator="between">
      <formula>0.7</formula>
      <formula>0.9</formula>
    </cfRule>
    <cfRule type="cellIs" dxfId="106" priority="186" operator="lessThan">
      <formula>0.7</formula>
    </cfRule>
    <cfRule type="cellIs" dxfId="105" priority="184" operator="greaterThan">
      <formula>0.9</formula>
    </cfRule>
  </conditionalFormatting>
  <conditionalFormatting sqref="AF232:AJ232 AF237:AJ237 AF242:AJ242 AF247:AJ247">
    <cfRule type="cellIs" dxfId="104" priority="121" operator="greaterThan">
      <formula>0.9</formula>
    </cfRule>
    <cfRule type="cellIs" dxfId="103" priority="122" operator="between">
      <formula>0.7</formula>
      <formula>0.9</formula>
    </cfRule>
    <cfRule type="cellIs" dxfId="102" priority="123" operator="lessThan">
      <formula>0.7</formula>
    </cfRule>
  </conditionalFormatting>
  <conditionalFormatting sqref="AF351:AJ351">
    <cfRule type="cellIs" dxfId="101" priority="81" operator="lessThan">
      <formula>0.7</formula>
    </cfRule>
    <cfRule type="cellIs" dxfId="100" priority="80" operator="between">
      <formula>0.7</formula>
      <formula>0.9</formula>
    </cfRule>
    <cfRule type="cellIs" dxfId="99" priority="79" operator="greaterThan">
      <formula>0.9</formula>
    </cfRule>
  </conditionalFormatting>
  <conditionalFormatting sqref="AF129:AK129">
    <cfRule type="cellIs" dxfId="98" priority="56" operator="between">
      <formula>0.7</formula>
      <formula>0.9</formula>
    </cfRule>
    <cfRule type="cellIs" dxfId="97" priority="57" operator="lessThan">
      <formula>0.7</formula>
    </cfRule>
    <cfRule type="cellIs" dxfId="96" priority="55" operator="greaterThan">
      <formula>0.9</formula>
    </cfRule>
  </conditionalFormatting>
  <conditionalFormatting sqref="AF196:AK196 AF201:AK201">
    <cfRule type="cellIs" dxfId="95" priority="139" operator="greaterThan">
      <formula>0.9</formula>
    </cfRule>
    <cfRule type="cellIs" dxfId="94" priority="140" operator="between">
      <formula>0.7</formula>
      <formula>0.9</formula>
    </cfRule>
    <cfRule type="cellIs" dxfId="93" priority="141" operator="lessThan">
      <formula>0.7</formula>
    </cfRule>
  </conditionalFormatting>
  <conditionalFormatting sqref="AF215:AK215">
    <cfRule type="cellIs" dxfId="92" priority="130" operator="greaterThan">
      <formula>0.9</formula>
    </cfRule>
    <cfRule type="cellIs" dxfId="91" priority="131" operator="between">
      <formula>0.7</formula>
      <formula>0.9</formula>
    </cfRule>
    <cfRule type="cellIs" dxfId="90" priority="132" operator="lessThan">
      <formula>0.7</formula>
    </cfRule>
  </conditionalFormatting>
  <conditionalFormatting sqref="AF276:AK276 AF290:AK290">
    <cfRule type="cellIs" dxfId="89" priority="113" operator="between">
      <formula>0.7</formula>
      <formula>0.9</formula>
    </cfRule>
    <cfRule type="cellIs" dxfId="88" priority="114" operator="lessThan">
      <formula>0.7</formula>
    </cfRule>
    <cfRule type="cellIs" dxfId="87" priority="112" operator="greaterThan">
      <formula>0.9</formula>
    </cfRule>
  </conditionalFormatting>
  <conditionalFormatting sqref="AI43:AI60">
    <cfRule type="cellIs" dxfId="86" priority="199" operator="greaterThan">
      <formula>0.9</formula>
    </cfRule>
    <cfRule type="cellIs" dxfId="85" priority="200" operator="between">
      <formula>0.7</formula>
      <formula>0.9</formula>
    </cfRule>
    <cfRule type="cellIs" dxfId="84" priority="201" operator="lessThan">
      <formula>0.7</formula>
    </cfRule>
  </conditionalFormatting>
  <conditionalFormatting sqref="AI152:AI183">
    <cfRule type="cellIs" dxfId="83" priority="6" operator="lessThan">
      <formula>0.7</formula>
    </cfRule>
    <cfRule type="cellIs" dxfId="82" priority="5" operator="between">
      <formula>0.7</formula>
      <formula>0.9</formula>
    </cfRule>
    <cfRule type="cellIs" dxfId="81" priority="4" operator="greaterThan">
      <formula>0.9</formula>
    </cfRule>
  </conditionalFormatting>
  <conditionalFormatting sqref="AI61:AJ68">
    <cfRule type="cellIs" dxfId="80" priority="187" operator="greaterThan">
      <formula>0.9</formula>
    </cfRule>
    <cfRule type="cellIs" dxfId="79" priority="188" operator="between">
      <formula>0.7</formula>
      <formula>0.9</formula>
    </cfRule>
    <cfRule type="cellIs" dxfId="78" priority="189" operator="lessThan">
      <formula>0.7</formula>
    </cfRule>
  </conditionalFormatting>
  <conditionalFormatting sqref="AI70:AJ73 AI75:AJ86">
    <cfRule type="cellIs" dxfId="77" priority="183" operator="lessThan">
      <formula>0.7</formula>
    </cfRule>
    <cfRule type="cellIs" dxfId="76" priority="181" operator="greaterThan">
      <formula>0.9</formula>
    </cfRule>
    <cfRule type="cellIs" dxfId="75" priority="182" operator="between">
      <formula>0.7</formula>
      <formula>0.9</formula>
    </cfRule>
  </conditionalFormatting>
  <conditionalFormatting sqref="AI89:AJ89 AI91:AJ91 AI93:AI98 AI100:AI107">
    <cfRule type="cellIs" dxfId="74" priority="48" operator="lessThan">
      <formula>0.7</formula>
    </cfRule>
    <cfRule type="cellIs" dxfId="73" priority="47" operator="between">
      <formula>0.7</formula>
      <formula>0.9</formula>
    </cfRule>
    <cfRule type="cellIs" dxfId="72" priority="46" operator="greaterThan">
      <formula>0.9</formula>
    </cfRule>
  </conditionalFormatting>
  <conditionalFormatting sqref="AI117:AJ121">
    <cfRule type="cellIs" dxfId="71" priority="49" operator="greaterThan">
      <formula>0.9</formula>
    </cfRule>
    <cfRule type="cellIs" dxfId="70" priority="51" operator="lessThan">
      <formula>0.7</formula>
    </cfRule>
    <cfRule type="cellIs" dxfId="69" priority="50" operator="between">
      <formula>0.7</formula>
      <formula>0.9</formula>
    </cfRule>
  </conditionalFormatting>
  <conditionalFormatting sqref="AI131:AJ150">
    <cfRule type="cellIs" dxfId="68" priority="44" operator="between">
      <formula>0.7</formula>
      <formula>0.9</formula>
    </cfRule>
    <cfRule type="cellIs" dxfId="67" priority="45" operator="lessThan">
      <formula>0.7</formula>
    </cfRule>
    <cfRule type="cellIs" dxfId="66" priority="43" operator="greaterThan">
      <formula>0.9</formula>
    </cfRule>
  </conditionalFormatting>
  <conditionalFormatting sqref="AI233:AJ236 AI238:AJ241 AI243:AJ246 AI248:AJ252">
    <cfRule type="cellIs" dxfId="65" priority="118" operator="greaterThan">
      <formula>0.9</formula>
    </cfRule>
    <cfRule type="cellIs" dxfId="64" priority="120" operator="lessThan">
      <formula>0.7</formula>
    </cfRule>
    <cfRule type="cellIs" dxfId="63" priority="119" operator="between">
      <formula>0.7</formula>
      <formula>0.9</formula>
    </cfRule>
  </conditionalFormatting>
  <conditionalFormatting sqref="AI313:AJ332">
    <cfRule type="cellIs" dxfId="62" priority="15" operator="lessThan">
      <formula>0.7</formula>
    </cfRule>
    <cfRule type="cellIs" dxfId="61" priority="14" operator="between">
      <formula>0.7</formula>
      <formula>0.9</formula>
    </cfRule>
    <cfRule type="cellIs" dxfId="60" priority="13" operator="greaterThan">
      <formula>0.9</formula>
    </cfRule>
  </conditionalFormatting>
  <conditionalFormatting sqref="AI334:AJ342">
    <cfRule type="cellIs" dxfId="59" priority="21" operator="lessThan">
      <formula>0.7</formula>
    </cfRule>
    <cfRule type="cellIs" dxfId="58" priority="20" operator="between">
      <formula>0.7</formula>
      <formula>0.9</formula>
    </cfRule>
    <cfRule type="cellIs" dxfId="57" priority="19" operator="greaterThan">
      <formula>0.9</formula>
    </cfRule>
  </conditionalFormatting>
  <conditionalFormatting sqref="AI344:AJ344 AI347:AJ350">
    <cfRule type="cellIs" dxfId="56" priority="89" operator="between">
      <formula>0.7</formula>
      <formula>0.9</formula>
    </cfRule>
    <cfRule type="cellIs" dxfId="55" priority="88" operator="greaterThan">
      <formula>0.9</formula>
    </cfRule>
    <cfRule type="cellIs" dxfId="54" priority="90" operator="lessThan">
      <formula>0.7</formula>
    </cfRule>
  </conditionalFormatting>
  <conditionalFormatting sqref="AI353:AJ355">
    <cfRule type="cellIs" dxfId="53" priority="83" operator="between">
      <formula>0.7</formula>
      <formula>0.9</formula>
    </cfRule>
    <cfRule type="cellIs" dxfId="52" priority="84" operator="lessThan">
      <formula>0.7</formula>
    </cfRule>
    <cfRule type="cellIs" dxfId="51" priority="82" operator="greaterThan">
      <formula>0.9</formula>
    </cfRule>
  </conditionalFormatting>
  <conditionalFormatting sqref="AI123:AK128">
    <cfRule type="cellIs" dxfId="50" priority="52" operator="greaterThan">
      <formula>0.9</formula>
    </cfRule>
    <cfRule type="cellIs" dxfId="49" priority="53" operator="between">
      <formula>0.7</formula>
      <formula>0.9</formula>
    </cfRule>
    <cfRule type="cellIs" dxfId="48" priority="54" operator="lessThan">
      <formula>0.7</formula>
    </cfRule>
  </conditionalFormatting>
  <conditionalFormatting sqref="AI207:AK214 AI216:AK230">
    <cfRule type="cellIs" dxfId="47" priority="127" operator="greaterThan">
      <formula>0.9</formula>
    </cfRule>
    <cfRule type="cellIs" dxfId="46" priority="128" operator="between">
      <formula>0.7</formula>
      <formula>0.9</formula>
    </cfRule>
    <cfRule type="cellIs" dxfId="45" priority="129" operator="lessThan">
      <formula>0.7</formula>
    </cfRule>
  </conditionalFormatting>
  <conditionalFormatting sqref="AI292:AK305">
    <cfRule type="cellIs" dxfId="44" priority="102" operator="lessThan">
      <formula>0.7</formula>
    </cfRule>
    <cfRule type="cellIs" dxfId="43" priority="101" operator="between">
      <formula>0.7</formula>
      <formula>0.9</formula>
    </cfRule>
    <cfRule type="cellIs" dxfId="42" priority="100" operator="greaterThan">
      <formula>0.9</formula>
    </cfRule>
  </conditionalFormatting>
  <conditionalFormatting sqref="AI187:AN190">
    <cfRule type="cellIs" dxfId="41" priority="142" operator="greaterThan">
      <formula>0.9</formula>
    </cfRule>
    <cfRule type="cellIs" dxfId="40" priority="144" operator="lessThan">
      <formula>0.7</formula>
    </cfRule>
    <cfRule type="cellIs" dxfId="39" priority="143" operator="between">
      <formula>0.7</formula>
      <formula>0.9</formula>
    </cfRule>
  </conditionalFormatting>
  <conditionalFormatting sqref="AJ57:AJ60">
    <cfRule type="cellIs" dxfId="38" priority="193" operator="greaterThan">
      <formula>0.9</formula>
    </cfRule>
    <cfRule type="cellIs" dxfId="37" priority="194" operator="between">
      <formula>0.7</formula>
      <formula>0.9</formula>
    </cfRule>
    <cfRule type="cellIs" dxfId="36" priority="195" operator="lessThan">
      <formula>0.7</formula>
    </cfRule>
  </conditionalFormatting>
  <conditionalFormatting sqref="AJ152:AK157">
    <cfRule type="cellIs" dxfId="35" priority="40" operator="greaterThan">
      <formula>0.9</formula>
    </cfRule>
    <cfRule type="cellIs" dxfId="34" priority="42" operator="lessThan">
      <formula>0.7</formula>
    </cfRule>
    <cfRule type="cellIs" dxfId="33" priority="41" operator="between">
      <formula>0.7</formula>
      <formula>0.9</formula>
    </cfRule>
  </conditionalFormatting>
  <conditionalFormatting sqref="AJ160:AK183">
    <cfRule type="cellIs" dxfId="32" priority="3" operator="lessThan">
      <formula>0.7</formula>
    </cfRule>
    <cfRule type="cellIs" dxfId="31" priority="1" operator="greaterThan">
      <formula>0.9</formula>
    </cfRule>
    <cfRule type="cellIs" dxfId="30" priority="2" operator="between">
      <formula>0.7</formula>
      <formula>0.9</formula>
    </cfRule>
  </conditionalFormatting>
  <conditionalFormatting sqref="AJ192:AK193 AI194:AK195 AJ197:AK198 AI199:AK200 AJ202:AK203 AI204:AK205">
    <cfRule type="cellIs" dxfId="29" priority="136" operator="greaterThan">
      <formula>0.9</formula>
    </cfRule>
    <cfRule type="cellIs" dxfId="28" priority="137" operator="between">
      <formula>0.7</formula>
      <formula>0.9</formula>
    </cfRule>
    <cfRule type="cellIs" dxfId="27" priority="138" operator="lessThan">
      <formula>0.7</formula>
    </cfRule>
  </conditionalFormatting>
  <conditionalFormatting sqref="AJ272:AK274 AI275:AK275 AI277:AK289">
    <cfRule type="cellIs" dxfId="26" priority="109" operator="greaterThan">
      <formula>0.9</formula>
    </cfRule>
    <cfRule type="cellIs" dxfId="25" priority="111" operator="lessThan">
      <formula>0.7</formula>
    </cfRule>
    <cfRule type="cellIs" dxfId="24" priority="110" operator="between">
      <formula>0.7</formula>
      <formula>0.9</formula>
    </cfRule>
  </conditionalFormatting>
  <conditionalFormatting sqref="AJ8:AN8 AJ10:AN10 AI15:AJ15 AI18:AJ18 AI21:AJ21 AI24:AJ28 AI31:AJ32 AI34:AJ34 AI36:AN36">
    <cfRule type="cellIs" dxfId="23" priority="69" operator="lessThan">
      <formula>0.7</formula>
    </cfRule>
    <cfRule type="cellIs" dxfId="22" priority="67" operator="greaterThan">
      <formula>0.9</formula>
    </cfRule>
    <cfRule type="cellIs" dxfId="21" priority="68" operator="between">
      <formula>0.7</formula>
      <formula>0.9</formula>
    </cfRule>
  </conditionalFormatting>
  <conditionalFormatting sqref="AK158:AK159">
    <cfRule type="cellIs" dxfId="20" priority="146" operator="between">
      <formula>0.7</formula>
      <formula>0.9</formula>
    </cfRule>
    <cfRule type="cellIs" dxfId="19" priority="147" operator="lessThan">
      <formula>0.7</formula>
    </cfRule>
    <cfRule type="cellIs" dxfId="18" priority="145" operator="greaterThan">
      <formula>0.9</formula>
    </cfRule>
  </conditionalFormatting>
  <conditionalFormatting sqref="AL307:AL311">
    <cfRule type="cellIs" dxfId="17" priority="9" operator="lessThan">
      <formula>0.7</formula>
    </cfRule>
    <cfRule type="cellIs" dxfId="16" priority="8" operator="between">
      <formula>0.7</formula>
      <formula>0.9</formula>
    </cfRule>
    <cfRule type="cellIs" dxfId="15" priority="7" operator="greaterThan">
      <formula>0.9</formula>
    </cfRule>
  </conditionalFormatting>
  <conditionalFormatting sqref="AL9:AN9 AL11:AN12 AK13:AN15 AK18:AN29 AL30:AN30 AK31:AN34 AL35:AN35 AL37:AN37 AF93:AH97 AF121:AH121">
    <cfRule type="cellIs" dxfId="14" priority="178" operator="greaterThan">
      <formula>0.9</formula>
    </cfRule>
    <cfRule type="cellIs" dxfId="13" priority="179" operator="between">
      <formula>0.7</formula>
      <formula>0.9</formula>
    </cfRule>
    <cfRule type="cellIs" dxfId="12" priority="180" operator="lessThan">
      <formula>0.7</formula>
    </cfRule>
  </conditionalFormatting>
  <conditionalFormatting sqref="AL152:AN182">
    <cfRule type="cellIs" dxfId="11" priority="148" operator="greaterThan">
      <formula>0.9</formula>
    </cfRule>
    <cfRule type="cellIs" dxfId="10" priority="149" operator="between">
      <formula>0.7</formula>
      <formula>0.9</formula>
    </cfRule>
    <cfRule type="cellIs" dxfId="9" priority="150" operator="lessThan">
      <formula>0.7</formula>
    </cfRule>
  </conditionalFormatting>
  <conditionalFormatting sqref="AL192:AN205">
    <cfRule type="cellIs" dxfId="8" priority="135" operator="lessThan">
      <formula>0.7</formula>
    </cfRule>
    <cfRule type="cellIs" dxfId="7" priority="134" operator="between">
      <formula>0.7</formula>
      <formula>0.9</formula>
    </cfRule>
    <cfRule type="cellIs" dxfId="6" priority="133" operator="greaterThan">
      <formula>0.9</formula>
    </cfRule>
  </conditionalFormatting>
  <conditionalFormatting sqref="AL272:AN290">
    <cfRule type="cellIs" dxfId="5" priority="106" operator="greaterThan">
      <formula>0.9</formula>
    </cfRule>
    <cfRule type="cellIs" dxfId="4" priority="108" operator="lessThan">
      <formula>0.7</formula>
    </cfRule>
    <cfRule type="cellIs" dxfId="3" priority="107" operator="between">
      <formula>0.7</formula>
      <formula>0.9</formula>
    </cfRule>
  </conditionalFormatting>
  <conditionalFormatting sqref="AL292:AN306 AF306:AK306">
    <cfRule type="cellIs" dxfId="2" priority="104" operator="between">
      <formula>0.7</formula>
      <formula>0.9</formula>
    </cfRule>
    <cfRule type="cellIs" dxfId="1" priority="105" operator="lessThan">
      <formula>0.7</formula>
    </cfRule>
    <cfRule type="cellIs" dxfId="0" priority="103" operator="greaterThan">
      <formula>0.9</formula>
    </cfRule>
  </conditionalFormatting>
  <dataValidations count="33">
    <dataValidation allowBlank="1" showErrorMessage="1" sqref="R7" xr:uid="{FBDF00DF-6647-4496-8E9F-3894066C0427}"/>
    <dataValidation allowBlank="1" showInputMessage="1" showErrorMessage="1" prompt="señale las dependencias con las cúales  va a desarrollar el producto _x000a_" sqref="O7" xr:uid="{03A71472-AE67-4964-820D-90876C3C4DFE}"/>
    <dataValidation allowBlank="1" showInputMessage="1" showErrorMessage="1" prompt="Señale la dependencia responsable de ejecutar la línea de acción" sqref="N7" xr:uid="{03B09516-5769-436F-B518-6ADC326FAFE6}"/>
    <dataValidation allowBlank="1" showInputMessage="1" showErrorMessage="1" prompt="Describa el objetivo de la línea de acción." sqref="K7" xr:uid="{AD67A07F-15CE-4E4A-8C87-EEAFE47A981E}"/>
    <dataValidation allowBlank="1" showInputMessage="1" showErrorMessage="1" promptTitle="Producto" prompt="Señale la dependencia, area de la cual necesita apoyo para cumplir con las actividades formuladas" sqref="O7" xr:uid="{8358FDD8-4429-4D66-BE2E-F04A32768494}"/>
    <dataValidation allowBlank="1" showInputMessage="1" showErrorMessage="1" promptTitle="Producto" prompt="Registre el producto que se obtendrá de cada una de las actividades.  Recuerde que estas evidencias serán motivo de verificación por parte de Control Interno y la OAP para el reporte de cumplimiento del PAI._x000a_" sqref="M7" xr:uid="{DC88DC0B-B546-466B-A709-118EE176B5EC}"/>
    <dataValidation allowBlank="1" showInputMessage="1" showErrorMessage="1" prompt="Antes de formular una linea de acción tenga presente las prioridades indicadas por la Señora Superintendente. _x000a_Así mismo tenga en cuenta los objetivos y metas estratégicas" sqref="H7:I7 F50 F31:F34 F43 F46 F54 F61 F57 F70 F75 F79 F83 F89 F98 F117 F101 F104 F123 F127 F13:F15 F24:F26 F39 F65 F131:F134 F136:F137 F141 F146:F148 F187 F192 F172 F202 F207 F211 F216 F228 F233 F238 F243 F248:F249 F197 F313:F315 F317 F321 F325 F329 F272 F292 F298 F302 F28 F152 F157:F158 F340 F334 F344 F353 F347 F160 F277 F8:F9 F19 F257:F258 F264 F261 F267 F254" xr:uid="{6031FC16-2B03-4A54-92A0-62C2D9F201D1}"/>
    <dataValidation allowBlank="1" showInputMessage="1" showErrorMessage="1" prompt="_x000a_" sqref="P7:Q7 A7" xr:uid="{1105B72D-BF6A-4C26-A93D-B8502AE41960}"/>
    <dataValidation allowBlank="1" showInputMessage="1" showErrorMessage="1" promptTitle="Objetivo" prompt="Describa cuál es el objetivo del indicador, es decir, lo que se pretende con él." sqref="R7 W7:X7" xr:uid="{1B295589-A0BE-4A25-8E45-642A2DC50AF8}"/>
    <dataValidation allowBlank="1" showInputMessage="1" showErrorMessage="1" promptTitle="Actividades" prompt="Registre las actividades que se requieren o se realizarán para cumplir con la meta, Esta debe estar redactadas en verbo " sqref="L7" xr:uid="{9FF9D5E3-4144-4DB9-8B71-2B4114901C3C}"/>
    <dataValidation allowBlank="1" showInputMessage="1" showErrorMessage="1" prompt="Registre las actividades que se requieren realizar para cumplir con la línea de acción, debe estar redactada en verbo " sqref="L7" xr:uid="{5E614F3D-8CA2-4037-B09A-B3394A5D51BF}"/>
    <dataValidation allowBlank="1" showInputMessage="1" showErrorMessage="1" promptTitle="LINEA DE ACCIÓN QUE SE PROPONE " prompt="Redacte la Línea de acción  teniendo en cuenta que se debe hacer uso de los verbos : Incrementar, Mantener, Disminuir, Lograr._x000a_Se debe dejar una línea de acción  específica para los Planes que son obligatorios _x000a__x000a_" sqref="J7" xr:uid="{792C34D4-7355-46FF-B292-2BCF84B5409D}"/>
    <dataValidation type="list" allowBlank="1" showInputMessage="1" showErrorMessage="1" sqref="Y7" xr:uid="{FE508885-B633-4CBB-8BF3-BC78E8DCC58A}">
      <formula1>"Eficacia,Eficiencia,Efectividad"</formula1>
    </dataValidation>
    <dataValidation allowBlank="1" showInputMessage="1" showErrorMessage="1" promptTitle="% de cumplimiento " prompt="con respecto a le meta:_x000a_Esta casilla muestra el resultado de cumplimiento del indicador con respecto a la meta y semaforiza: _x000a_Rojo: Menor a 70%_x000a_Amarillo: Entre 70% y 90%_x000a_Verde: Mayor a 90%" sqref="AL7:AO7" xr:uid="{2B5E88C5-F5DC-49BC-8D91-014542D4BE06}"/>
    <dataValidation allowBlank="1" showInputMessage="1" showErrorMessage="1" promptTitle="Fuente de Información" prompt="Registre el origen del dato que alimenta las variables del indicador (numerador y el denominador) indicando las exclusiones, excepciones o cualquier observación requerida para establecer su valor." sqref="AC7" xr:uid="{909D203D-B213-412A-9186-2043C009A590}"/>
    <dataValidation allowBlank="1" showInputMessage="1" showErrorMessage="1" promptTitle="Fuente de información" prompt="Registre el origen del dato que alimenta las variables de la formula (numerador o denominador) detallando si existe algun exclusión o delimitacion de éstas. " sqref="AC7" xr:uid="{B4407ADA-9C5C-44BB-9A22-BB6C7721A5AF}"/>
    <dataValidation allowBlank="1" showInputMessage="1" showErrorMessage="1" promptTitle="Tipo de Indicador" prompt="Seleccione en tipo de indicador segun corresponda:_x000a_Eficacia_x000a_Eficiencia_x000a_Efectividad" sqref="Y7" xr:uid="{B5BBC634-C2BB-4918-8AC1-CD214D4FD423}"/>
    <dataValidation allowBlank="1" showInputMessage="1" showErrorMessage="1" promptTitle="Elaboró y aprobó" prompt="Registre en esta casilla el nombre y apellido de la persona que elaboró y el nombre y apellido de la persona que aprobó el indicador o el líder del proceso." sqref="AR7 AK7" xr:uid="{DA04690F-076D-4636-80AD-9907373EE8DE}"/>
    <dataValidation allowBlank="1" showInputMessage="1" showErrorMessage="1" promptTitle="Análisis" prompt="Registre en esta casilla, el análisis del indicador, describiendo su resultado, el comportamiento y la tendencia observada.  Análice el porcentaje de cumplimiento con respecto a la meta, y si aplica, indique las acciónes para mantener y mejorar el resulta" sqref="AP7:AQ7" xr:uid="{892F3D90-F895-4CD5-AD29-CBFE838C22A0}"/>
    <dataValidation allowBlank="1" showInputMessage="1" showErrorMessage="1" promptTitle="Meta" prompt="Registre en esta casilla el valor de la meta para el periodo." sqref="AI7:AK7" xr:uid="{F0652543-58CF-43A5-A104-7D29576B5FD8}"/>
    <dataValidation allowBlank="1" showInputMessage="1" showErrorMessage="1" promptTitle="Resultado" prompt="Registre en esta casilla el resultado que se optiene de la formula matemática del indicador. " sqref="AH7" xr:uid="{91C260ED-C1B1-4B29-A51C-20F5E96A0E49}"/>
    <dataValidation allowBlank="1" showInputMessage="1" showErrorMessage="1" promptTitle="Denominador" prompt="Registre en esta casilla los datos del denominador." sqref="AG7" xr:uid="{4A1A4CFE-68A5-4EB2-AD31-AE6CD7D1EE9B}"/>
    <dataValidation allowBlank="1" showInputMessage="1" showErrorMessage="1" promptTitle="Numerador" prompt="Registre el dato del numerador. En caso de que la formula matemática sea solo un dato, este debe registrarse en el numerador." sqref="AF7" xr:uid="{B5A77B1C-1646-4DC1-9226-49481CA25B7F}"/>
    <dataValidation allowBlank="1" showInputMessage="1" showErrorMessage="1" promptTitle="Periodo" prompt="Registre el periodo que se reportará, ejemplo: enero, II trimestre, I semestre, año " sqref="AE7" xr:uid="{38C99369-6F56-455E-85B9-24B3804CBA2B}"/>
    <dataValidation allowBlank="1" showInputMessage="1" showErrorMessage="1" promptTitle="Fórmula" prompt="Registre en esta casilla la formula matemática del indicador " sqref="AB7" xr:uid="{E56D6F56-B30B-4BEC-9BD2-261E231E4F78}"/>
    <dataValidation allowBlank="1" showInputMessage="1" showErrorMessage="1" promptTitle="Unidad de Medida" prompt="Registre en esta casilla la unidad de medida del indicador, esta puede ser numerica, porcentaje, entre otros." sqref="AA7" xr:uid="{82BD0461-DB61-4963-B1C3-4CB011B46B3E}"/>
    <dataValidation allowBlank="1" showInputMessage="1" showErrorMessage="1" promptTitle="Periodicidad" prompt="Registre la periodicidad del indicador teniendo en cuenta que este puede ser diaria, quincenal, mensual, bimestral, trimestral, semestral, anual, entre otros." sqref="Z7" xr:uid="{5623D07C-E8E6-4D67-8793-27D0C62C21D4}"/>
    <dataValidation allowBlank="1" showInputMessage="1" showErrorMessage="1" promptTitle="Meta" prompt="Registre la meta del indicador " sqref="AD7 W7:X7" xr:uid="{1BAB70B4-9D29-49C7-9C5C-C35DE82FDF3C}"/>
    <dataValidation allowBlank="1" showInputMessage="1" showErrorMessage="1" promptTitle="Nombre del Indicador " prompt="Registre el nombre del indicador " sqref="W7:X7" xr:uid="{0A07008D-139F-4D2A-89DC-2956FF0BDEBC}"/>
    <dataValidation allowBlank="1" showInputMessage="1" showErrorMessage="1" promptTitle="OBJETIVO PEI" prompt="Despliegue y seleccione el Objetivo Estratégico" sqref="D156:D160 B117:D121 B70:D87 B131:D150 B187:D190 B192:D205 B207:D230 B272:D290 B8:D34 B313:D332 B353:D355 B39:D68 D238:D252 B172:D172 B123:B129 C123:D123 C127:D129 B292:D296 C334:D342 C298 D89:D94 B89:B94 B307:D311 D152 D298:D306 B298:B306 C302:C306 B152:B160 C152:C157 B98:B107 D98:D107 C89:C107 D232 B232:C252 B344:D351 B257:C267 D257:D270 B254:D256" xr:uid="{59BEE8BE-5FDF-406B-8567-BA992FF9089A}"/>
    <dataValidation type="list" allowBlank="1" showInputMessage="1" showErrorMessage="1" sqref="S329 S334:T334 S313:S315 S317 S321 S325 S123:V123 S307:T307 S187:V190 S131:V131 S138:S143 S145:S147 S135:S136 S298 S302 S292 S277 S272 T124:V126 S233 S238 S243 S248:S249 S211 S216 S228 S207 S197 S202 S192 S34:S37 S10:S11 S8 S19 S24 S353:S355 T135:V147 S150:V150 S336:T342 S184:U185 V152:V185 S152:U162 S172:U172 U267:V268 S254:V266" xr:uid="{344A82F8-BD88-4E59-9863-11ABCF34E3A8}">
      <formula1>INDIRECT(#REF!)</formula1>
    </dataValidation>
    <dataValidation allowBlank="1" showInputMessage="1" showErrorMessage="1" sqref="S28:S30 S89:V106 S108:V121" xr:uid="{8EA366D3-E75C-425E-882C-1FF6B66AFC3D}"/>
    <dataValidation allowBlank="1" showInputMessage="1" showErrorMessage="1" prompt="Despliegue la lista y seleccione el proceso" sqref="F7:G7" xr:uid="{207F44D8-2193-4D10-8934-4EC40CB6FC8A}"/>
  </dataValidations>
  <pageMargins left="0.28999999999999998" right="0.18" top="0.39" bottom="0.21" header="0.31496062992125984" footer="0.12"/>
  <pageSetup paperSize="5" scale="47" orientation="landscape" horizontalDpi="300" verticalDpi="300" r:id="rId1"/>
  <rowBreaks count="9" manualBreakCount="9">
    <brk id="30" max="30" man="1"/>
    <brk id="53" max="30" man="1"/>
    <brk id="78" max="30" man="1"/>
    <brk id="103" max="30" man="1"/>
    <brk id="121" max="30" man="1"/>
    <brk id="205" max="30" man="1"/>
    <brk id="227" max="30" man="1"/>
    <brk id="256" max="30" man="1"/>
    <brk id="343"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PAI2025 </vt:lpstr>
      <vt:lpstr>'PAI2025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Errol Mitchel Marugg Nuñez</dc:creator>
  <cp:keywords/>
  <dc:description/>
  <cp:lastModifiedBy>Janneth Cortés Martínez</cp:lastModifiedBy>
  <cp:revision/>
  <cp:lastPrinted>2025-05-30T21:12:11Z</cp:lastPrinted>
  <dcterms:created xsi:type="dcterms:W3CDTF">2025-01-28T14:21:58Z</dcterms:created>
  <dcterms:modified xsi:type="dcterms:W3CDTF">2025-06-03T17:13:55Z</dcterms:modified>
  <cp:category/>
  <cp:contentStatus/>
</cp:coreProperties>
</file>