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Z:\OCI_2020\200_31 PLANES\SEGUIMIENTO ALERTAS\Seguimientos Milena\"/>
    </mc:Choice>
  </mc:AlternateContent>
  <xr:revisionPtr revIDLastSave="0" documentId="13_ncr:1_{6D7CCA4A-AE09-4EA9-B08B-CC287159EB48}" xr6:coauthVersionLast="45" xr6:coauthVersionMax="45" xr10:uidLastSave="{00000000-0000-0000-0000-000000000000}"/>
  <bookViews>
    <workbookView xWindow="-120" yWindow="-120" windowWidth="15600" windowHeight="11310" xr2:uid="{2952815A-ADF8-4FDB-9441-7487CF93C58B}"/>
  </bookViews>
  <sheets>
    <sheet name="PAA-2020" sheetId="8" r:id="rId1"/>
    <sheet name="Estadistica" sheetId="12" r:id="rId2"/>
    <sheet name="Seguimiento Marzo-Abril" sheetId="10" state="hidden" r:id="rId3"/>
    <sheet name="Seguimiento Abril" sheetId="11" state="hidden" r:id="rId4"/>
    <sheet name="Seguimiento Mayo" sheetId="13" state="hidden" r:id="rId5"/>
    <sheet name="Seguimiento Mayo 15 de 2020" sheetId="14" state="hidden" r:id="rId6"/>
    <sheet name="Seguimiento 01 Junio de 2020" sheetId="15" state="hidden" r:id="rId7"/>
    <sheet name="Seguimiento 11 Junio de 2020" sheetId="16" state="hidden" r:id="rId8"/>
  </sheets>
  <definedNames>
    <definedName name="_xlnm.Print_Titles" localSheetId="0">'PAA-2020'!$1:$14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2" i="12" l="1"/>
  <c r="D42" i="12"/>
  <c r="E41" i="12"/>
  <c r="D41" i="12"/>
  <c r="D38" i="12"/>
  <c r="D40" i="12"/>
  <c r="D39" i="12"/>
  <c r="D37" i="12"/>
  <c r="D36" i="12"/>
  <c r="D35" i="12"/>
  <c r="D34" i="12"/>
  <c r="J19" i="12"/>
  <c r="J20" i="12"/>
  <c r="J21" i="12"/>
  <c r="J22" i="12"/>
  <c r="J23" i="12"/>
  <c r="J24" i="12"/>
  <c r="BP15" i="8"/>
  <c r="C41" i="12"/>
  <c r="J26" i="12"/>
  <c r="J27" i="12" s="1"/>
  <c r="I26" i="12"/>
  <c r="H26" i="12"/>
  <c r="G26" i="12"/>
  <c r="F26" i="12"/>
  <c r="F27" i="12" s="1"/>
  <c r="E26" i="12"/>
  <c r="D26" i="12"/>
  <c r="D27" i="12" s="1"/>
  <c r="C26" i="12"/>
  <c r="H27" i="12" l="1"/>
  <c r="H11" i="12"/>
  <c r="G11" i="12"/>
  <c r="J5" i="12"/>
  <c r="J6" i="12"/>
  <c r="J7" i="12"/>
  <c r="J8" i="12"/>
  <c r="J9" i="12"/>
  <c r="J10" i="12"/>
  <c r="J4" i="12"/>
  <c r="F11" i="12"/>
  <c r="E11" i="12"/>
  <c r="I11" i="12"/>
  <c r="CC15" i="8"/>
  <c r="CD15" i="8"/>
  <c r="CE15" i="8"/>
  <c r="CF15" i="8"/>
  <c r="CG15" i="8"/>
  <c r="CH15" i="8"/>
  <c r="BQ15" i="8"/>
  <c r="BR15" i="8"/>
  <c r="BS15" i="8"/>
  <c r="BT15" i="8"/>
  <c r="BU15" i="8"/>
  <c r="BV15" i="8"/>
  <c r="BW15" i="8"/>
  <c r="BX15" i="8"/>
  <c r="BY15" i="8"/>
  <c r="BZ15" i="8"/>
  <c r="CA15" i="8"/>
  <c r="CB15" i="8"/>
  <c r="BM15" i="8"/>
  <c r="BN15" i="8"/>
  <c r="BO15" i="8"/>
  <c r="BK15" i="8"/>
  <c r="BL15" i="8"/>
  <c r="H12" i="12" l="1"/>
  <c r="J11" i="12"/>
  <c r="J12" i="12" s="1"/>
  <c r="F12" i="12"/>
  <c r="C11" i="12" l="1"/>
  <c r="D11" i="12"/>
  <c r="CH69" i="8"/>
  <c r="CG69" i="8"/>
  <c r="CF69" i="8"/>
  <c r="CE69" i="8"/>
  <c r="CD69" i="8"/>
  <c r="CC69" i="8"/>
  <c r="CB69" i="8"/>
  <c r="CA69" i="8"/>
  <c r="BZ69" i="8"/>
  <c r="BY69" i="8"/>
  <c r="BX69" i="8"/>
  <c r="BW69" i="8"/>
  <c r="BV69" i="8"/>
  <c r="BU69" i="8"/>
  <c r="BT69" i="8"/>
  <c r="BS69" i="8"/>
  <c r="BR69" i="8"/>
  <c r="BQ69" i="8"/>
  <c r="BP69" i="8"/>
  <c r="BO69" i="8"/>
  <c r="BN69" i="8"/>
  <c r="BM69" i="8"/>
  <c r="BL69" i="8"/>
  <c r="BK69" i="8"/>
  <c r="CH65" i="8"/>
  <c r="CG65" i="8"/>
  <c r="CF65" i="8"/>
  <c r="CE65" i="8"/>
  <c r="CD65" i="8"/>
  <c r="CC65" i="8"/>
  <c r="CB65" i="8"/>
  <c r="CA65" i="8"/>
  <c r="BZ65" i="8"/>
  <c r="BY65" i="8"/>
  <c r="BX65" i="8"/>
  <c r="BW65" i="8"/>
  <c r="BV65" i="8"/>
  <c r="BU65" i="8"/>
  <c r="BT65" i="8"/>
  <c r="BS65" i="8"/>
  <c r="BR65" i="8"/>
  <c r="BQ65" i="8"/>
  <c r="BP65" i="8"/>
  <c r="BO65" i="8"/>
  <c r="BN65" i="8"/>
  <c r="BM65" i="8"/>
  <c r="BL65" i="8"/>
  <c r="BK65" i="8"/>
  <c r="CH62" i="8"/>
  <c r="CH72" i="8" s="1"/>
  <c r="CG62" i="8"/>
  <c r="CG72" i="8" s="1"/>
  <c r="CF62" i="8"/>
  <c r="CF72" i="8" s="1"/>
  <c r="CE62" i="8"/>
  <c r="CE72" i="8" s="1"/>
  <c r="CD62" i="8"/>
  <c r="CD72" i="8" s="1"/>
  <c r="CC62" i="8"/>
  <c r="CC72" i="8" s="1"/>
  <c r="CB62" i="8"/>
  <c r="CB72" i="8" s="1"/>
  <c r="CA62" i="8"/>
  <c r="CA72" i="8" s="1"/>
  <c r="BZ62" i="8"/>
  <c r="BZ72" i="8" s="1"/>
  <c r="BY62" i="8"/>
  <c r="BY72" i="8" s="1"/>
  <c r="BX62" i="8"/>
  <c r="BX72" i="8" s="1"/>
  <c r="BW62" i="8"/>
  <c r="BW72" i="8" s="1"/>
  <c r="BV62" i="8"/>
  <c r="BV72" i="8" s="1"/>
  <c r="BU62" i="8"/>
  <c r="BU72" i="8" s="1"/>
  <c r="BT62" i="8"/>
  <c r="BT72" i="8" s="1"/>
  <c r="BS62" i="8"/>
  <c r="BS72" i="8" s="1"/>
  <c r="BR62" i="8"/>
  <c r="BR72" i="8" s="1"/>
  <c r="BQ62" i="8"/>
  <c r="BQ72" i="8" s="1"/>
  <c r="BP62" i="8"/>
  <c r="BP72" i="8" s="1"/>
  <c r="BO62" i="8"/>
  <c r="BO72" i="8" s="1"/>
  <c r="BN62" i="8"/>
  <c r="BN72" i="8" s="1"/>
  <c r="BM62" i="8"/>
  <c r="BM72" i="8" s="1"/>
  <c r="BL62" i="8"/>
  <c r="BL72" i="8" s="1"/>
  <c r="BK62" i="8"/>
  <c r="BK72" i="8" s="1"/>
  <c r="CH58" i="8"/>
  <c r="CG58" i="8"/>
  <c r="CF58" i="8"/>
  <c r="CE58" i="8"/>
  <c r="CD58" i="8"/>
  <c r="CC58" i="8"/>
  <c r="CB58" i="8"/>
  <c r="CA58" i="8"/>
  <c r="BZ58" i="8"/>
  <c r="BY58" i="8"/>
  <c r="BX58" i="8"/>
  <c r="BW58" i="8"/>
  <c r="BV58" i="8"/>
  <c r="BU58" i="8"/>
  <c r="BT58" i="8"/>
  <c r="BS58" i="8"/>
  <c r="BR58" i="8"/>
  <c r="BQ58" i="8"/>
  <c r="BP58" i="8"/>
  <c r="BO58" i="8"/>
  <c r="BN58" i="8"/>
  <c r="BM58" i="8"/>
  <c r="BL58" i="8"/>
  <c r="BK58" i="8"/>
  <c r="CH56" i="8"/>
  <c r="CG56" i="8"/>
  <c r="CF56" i="8"/>
  <c r="CE56" i="8"/>
  <c r="CD56" i="8"/>
  <c r="CC56" i="8"/>
  <c r="CB56" i="8"/>
  <c r="CA56" i="8"/>
  <c r="BZ56" i="8"/>
  <c r="BY56" i="8"/>
  <c r="BX56" i="8"/>
  <c r="BW56" i="8"/>
  <c r="BV56" i="8"/>
  <c r="BU56" i="8"/>
  <c r="BT56" i="8"/>
  <c r="BS56" i="8"/>
  <c r="BR56" i="8"/>
  <c r="BQ56" i="8"/>
  <c r="BP56" i="8"/>
  <c r="BO56" i="8"/>
  <c r="BN56" i="8"/>
  <c r="BM56" i="8"/>
  <c r="BL56" i="8"/>
  <c r="BK56" i="8"/>
  <c r="CH52" i="8"/>
  <c r="CG52" i="8"/>
  <c r="CF52" i="8"/>
  <c r="CE52" i="8"/>
  <c r="CD52" i="8"/>
  <c r="CC52" i="8"/>
  <c r="CB52" i="8"/>
  <c r="CA52" i="8"/>
  <c r="BZ52" i="8"/>
  <c r="BY52" i="8"/>
  <c r="BX52" i="8"/>
  <c r="BW52" i="8"/>
  <c r="BV52" i="8"/>
  <c r="BU52" i="8"/>
  <c r="BT52" i="8"/>
  <c r="BS52" i="8"/>
  <c r="BR52" i="8"/>
  <c r="BQ52" i="8"/>
  <c r="BP52" i="8"/>
  <c r="BO52" i="8"/>
  <c r="BN52" i="8"/>
  <c r="BM52" i="8"/>
  <c r="BL52" i="8"/>
  <c r="BK52" i="8"/>
  <c r="CH48" i="8"/>
  <c r="CG48" i="8"/>
  <c r="CF48" i="8"/>
  <c r="CE48" i="8"/>
  <c r="CD48" i="8"/>
  <c r="CC48" i="8"/>
  <c r="CB48" i="8"/>
  <c r="CA48" i="8"/>
  <c r="BZ48" i="8"/>
  <c r="BY48" i="8"/>
  <c r="BX48" i="8"/>
  <c r="BW48" i="8"/>
  <c r="BV48" i="8"/>
  <c r="BU48" i="8"/>
  <c r="BT48" i="8"/>
  <c r="BS48" i="8"/>
  <c r="BR48" i="8"/>
  <c r="BQ48" i="8"/>
  <c r="BP48" i="8"/>
  <c r="BO48" i="8"/>
  <c r="BN48" i="8"/>
  <c r="BM48" i="8"/>
  <c r="BL48" i="8"/>
  <c r="BK48" i="8"/>
  <c r="CH45" i="8"/>
  <c r="CG45" i="8"/>
  <c r="CF45" i="8"/>
  <c r="CE45" i="8"/>
  <c r="CD45" i="8"/>
  <c r="CC45" i="8"/>
  <c r="CB45" i="8"/>
  <c r="CA45" i="8"/>
  <c r="BZ45" i="8"/>
  <c r="BY45" i="8"/>
  <c r="BX45" i="8"/>
  <c r="BW45" i="8"/>
  <c r="BV45" i="8"/>
  <c r="BU45" i="8"/>
  <c r="BT45" i="8"/>
  <c r="BS45" i="8"/>
  <c r="BR45" i="8"/>
  <c r="BQ45" i="8"/>
  <c r="BP45" i="8"/>
  <c r="BO45" i="8"/>
  <c r="BN45" i="8"/>
  <c r="BM45" i="8"/>
  <c r="BL45" i="8"/>
  <c r="BK45" i="8"/>
  <c r="CH101" i="8"/>
  <c r="CH105" i="8" s="1"/>
  <c r="CG101" i="8"/>
  <c r="CG105" i="8" s="1"/>
  <c r="CF101" i="8"/>
  <c r="CF105" i="8" s="1"/>
  <c r="CE101" i="8"/>
  <c r="CE105" i="8" s="1"/>
  <c r="CD101" i="8"/>
  <c r="CD105" i="8" s="1"/>
  <c r="CC101" i="8"/>
  <c r="CC105" i="8" s="1"/>
  <c r="CB101" i="8"/>
  <c r="CB105" i="8" s="1"/>
  <c r="CA101" i="8"/>
  <c r="CA105" i="8" s="1"/>
  <c r="BZ101" i="8"/>
  <c r="BZ105" i="8" s="1"/>
  <c r="BY101" i="8"/>
  <c r="BY105" i="8" s="1"/>
  <c r="BX101" i="8"/>
  <c r="BX105" i="8" s="1"/>
  <c r="BW101" i="8"/>
  <c r="BW105" i="8" s="1"/>
  <c r="BV101" i="8"/>
  <c r="BV105" i="8" s="1"/>
  <c r="BU101" i="8"/>
  <c r="BU105" i="8" s="1"/>
  <c r="BT101" i="8"/>
  <c r="BT105" i="8" s="1"/>
  <c r="BS101" i="8"/>
  <c r="BS105" i="8" s="1"/>
  <c r="BR101" i="8"/>
  <c r="BR105" i="8" s="1"/>
  <c r="BQ101" i="8"/>
  <c r="BQ105" i="8" s="1"/>
  <c r="BP101" i="8"/>
  <c r="BP105" i="8" s="1"/>
  <c r="BO101" i="8"/>
  <c r="BO105" i="8" s="1"/>
  <c r="BN101" i="8"/>
  <c r="BN105" i="8" s="1"/>
  <c r="BM101" i="8"/>
  <c r="BM105" i="8" s="1"/>
  <c r="BL101" i="8"/>
  <c r="BL105" i="8" s="1"/>
  <c r="BK101" i="8"/>
  <c r="BK105" i="8" s="1"/>
  <c r="CH104" i="8"/>
  <c r="CG104" i="8"/>
  <c r="CF104" i="8"/>
  <c r="CE104" i="8"/>
  <c r="CD104" i="8"/>
  <c r="CC104" i="8"/>
  <c r="CB104" i="8"/>
  <c r="CA104" i="8"/>
  <c r="BZ104" i="8"/>
  <c r="BY104" i="8"/>
  <c r="BX104" i="8"/>
  <c r="BW104" i="8"/>
  <c r="BV104" i="8"/>
  <c r="BU104" i="8"/>
  <c r="BT104" i="8"/>
  <c r="BS104" i="8"/>
  <c r="BR104" i="8"/>
  <c r="BQ104" i="8"/>
  <c r="BP104" i="8"/>
  <c r="BO104" i="8"/>
  <c r="BN104" i="8"/>
  <c r="BM104" i="8"/>
  <c r="BL104" i="8"/>
  <c r="BK104" i="8"/>
  <c r="CH103" i="8"/>
  <c r="CG103" i="8"/>
  <c r="CF103" i="8"/>
  <c r="CE103" i="8"/>
  <c r="CD103" i="8"/>
  <c r="CC103" i="8"/>
  <c r="CB103" i="8"/>
  <c r="CA103" i="8"/>
  <c r="BZ103" i="8"/>
  <c r="BY103" i="8"/>
  <c r="BX103" i="8"/>
  <c r="BW103" i="8"/>
  <c r="BV103" i="8"/>
  <c r="BU103" i="8"/>
  <c r="BT103" i="8"/>
  <c r="BS103" i="8"/>
  <c r="BR103" i="8"/>
  <c r="BQ103" i="8"/>
  <c r="BP103" i="8"/>
  <c r="BO103" i="8"/>
  <c r="BN103" i="8"/>
  <c r="BM103" i="8"/>
  <c r="BL103" i="8"/>
  <c r="BK103" i="8"/>
  <c r="CH102" i="8"/>
  <c r="CG102" i="8"/>
  <c r="CF102" i="8"/>
  <c r="CE102" i="8"/>
  <c r="CD102" i="8"/>
  <c r="CC102" i="8"/>
  <c r="CB102" i="8"/>
  <c r="CA102" i="8"/>
  <c r="BZ102" i="8"/>
  <c r="BY102" i="8"/>
  <c r="BX102" i="8"/>
  <c r="BW102" i="8"/>
  <c r="BV102" i="8"/>
  <c r="BU102" i="8"/>
  <c r="BT102" i="8"/>
  <c r="BS102" i="8"/>
  <c r="BR102" i="8"/>
  <c r="BQ102" i="8"/>
  <c r="BP102" i="8"/>
  <c r="BO102" i="8"/>
  <c r="BN102" i="8"/>
  <c r="BM102" i="8"/>
  <c r="BL102" i="8"/>
  <c r="BK102" i="8"/>
  <c r="D12" i="12" l="1"/>
  <c r="A58" i="8"/>
  <c r="BI43" i="8" l="1"/>
  <c r="BI41" i="8"/>
  <c r="BI14" i="8"/>
  <c r="BI57" i="8" l="1"/>
  <c r="BI51" i="8"/>
  <c r="BI46" i="8"/>
  <c r="BJ39" i="8"/>
  <c r="BI39" i="8"/>
  <c r="BI60" i="8" l="1"/>
  <c r="BJ57" i="8"/>
  <c r="BJ51" i="8"/>
  <c r="BJ46" i="8"/>
  <c r="BJ43" i="8"/>
  <c r="BJ41" i="8"/>
  <c r="BJ14" i="8"/>
  <c r="BJ60" i="8" l="1"/>
  <c r="A17" i="8" l="1"/>
  <c r="A18" i="8" s="1"/>
  <c r="A19" i="8" s="1"/>
  <c r="A20" i="8" s="1"/>
  <c r="A22" i="8" s="1"/>
  <c r="A23" i="8" s="1"/>
  <c r="A24" i="8" s="1"/>
  <c r="A25" i="8" s="1"/>
  <c r="A26" i="8" s="1"/>
  <c r="A27" i="8" s="1"/>
  <c r="A28" i="8" s="1"/>
  <c r="A29" i="8" s="1"/>
  <c r="A30" i="8" s="1"/>
  <c r="A31" i="8" s="1"/>
  <c r="A33" i="8" s="1"/>
  <c r="A34" i="8" s="1"/>
  <c r="A37" i="8" s="1"/>
  <c r="A38" i="8" s="1"/>
  <c r="A40" i="8" s="1"/>
  <c r="A42" i="8" s="1"/>
  <c r="A44" i="8" s="1"/>
  <c r="A45" i="8" s="1"/>
  <c r="A47" i="8" s="1"/>
  <c r="A48" i="8" s="1"/>
  <c r="A49" i="8" s="1"/>
  <c r="A50" i="8" s="1"/>
  <c r="A52" i="8" s="1"/>
</calcChain>
</file>

<file path=xl/sharedStrings.xml><?xml version="1.0" encoding="utf-8"?>
<sst xmlns="http://schemas.openxmlformats.org/spreadsheetml/2006/main" count="944" uniqueCount="422">
  <si>
    <t xml:space="preserve">Ley 1474 de 2011- Estatuto anticorrupción
Decreto 124 de 2016 Por el cual se sustituye el Título 4 de la Parte 1 del Libro 2 del Decreto 1081 de 2015, relativo al "Plan Anticorrupción y de Atención al Ciudadano". </t>
  </si>
  <si>
    <t xml:space="preserve">
Artículo 76 de la Ley 1474 de 2011. 
</t>
  </si>
  <si>
    <t xml:space="preserve">Decreto No. 1069 de 2015, artículo 2.2.3.4.1.14  y la Circular Externa No 05 del 24 de junio del 2016
</t>
  </si>
  <si>
    <t xml:space="preserve">
Directiva Presidencial No. 02 de 2002.
- Circular 17 de 2011 de la Unidad Administrativa Especial Dirección Nacional de Derechos de Autor
- Circular 12 de 2007 de la Unidad Administrativa Especial Dirección Nacional de Derechos de Autor</t>
  </si>
  <si>
    <t xml:space="preserve">
Ley 678 de agosto 3 de 2001.
Artículo 26 del Decreto 1716 del 14 de mayo de 2009.
DECRETO 1069 DE 2015 
Por medio del cual se expide el decreto único reglamentario del sector justicia y del derecho.
DECRETO 1167 DE 2016
Por el cual se modifican y se suprimen algunas disposiciones del Decreto 1069 de 2015, Decreto Único Reglamentario del Sector Justicia y del Derecho
Ley 678 de agosto 3 de 2001.
Decreto 1214 de junio 29 de 2000.
Decreto 2097 de septiembre 20 de 2002
Acto Administrativo Comité de Conciliaciones</t>
  </si>
  <si>
    <t>Circular 003 de 28 de enero de 2015, Contaduría General de la Nación</t>
  </si>
  <si>
    <t>DECRETO NÚMERO 1068 DEL 26 DE MAYO DE 2015
“Por medio del cual se expide el Decreto Único Reglamentario del Sector Hacienda y Crédito Público”
 Título 5
Constitución y Funcionamiento de las Cajas Menores
Resolución 717 del 11 de enero de 2018 de la Supertransporte Constitución Caja Menor</t>
  </si>
  <si>
    <t xml:space="preserve">
Ley 1753 de 2015 "Por la cual se expide el Plan Nacional de Desarrollo 2014-2018"
Circular Externa 100-22-2016 del Departamento Administrativo de la Función Pública "Evaluación Modelo Estándar de Control Interno" y Modelo Integrado de Planeación y Gestión vigencia 2016.</t>
  </si>
  <si>
    <t>INFORMES DE CUMPLIMIENTO LEGAL - LIDERAZGO ESTRATÉGICO - EVALUACIÓN Y SEGUIMIENTO</t>
  </si>
  <si>
    <t xml:space="preserve"> </t>
  </si>
  <si>
    <t>CRONOGRAMA</t>
  </si>
  <si>
    <t>ABRIL</t>
  </si>
  <si>
    <t>Direccionamiento Estratégico</t>
  </si>
  <si>
    <t>Gestión Talento Humano</t>
  </si>
  <si>
    <t xml:space="preserve">OBJETIVO DE AUDITORÍA </t>
  </si>
  <si>
    <t>FECHA PROGRAMADA</t>
  </si>
  <si>
    <t>ENERO</t>
  </si>
  <si>
    <t>FEBRERO</t>
  </si>
  <si>
    <t>MARZO</t>
  </si>
  <si>
    <t>MAYO</t>
  </si>
  <si>
    <t>JUNIO</t>
  </si>
  <si>
    <t>JULIO</t>
  </si>
  <si>
    <t>AGOSTO</t>
  </si>
  <si>
    <t>SEPTIEMBRE</t>
  </si>
  <si>
    <t>OCTUBRE</t>
  </si>
  <si>
    <t>NOVIEMBRE</t>
  </si>
  <si>
    <t>DICIEMBRE</t>
  </si>
  <si>
    <t>S1</t>
  </si>
  <si>
    <t>S2</t>
  </si>
  <si>
    <t>S3</t>
  </si>
  <si>
    <t>S4</t>
  </si>
  <si>
    <t>Anual</t>
  </si>
  <si>
    <t>Mensual</t>
  </si>
  <si>
    <t>Trimestral</t>
  </si>
  <si>
    <t>Verificar el estado de ejecución de acciones contempladas en el plan de mejoramiento archivístico suscrito con el Archivo General</t>
  </si>
  <si>
    <t>Plan de mejoramiento archivístico suscrito con el Archivo General - Gestión Documental</t>
  </si>
  <si>
    <t>Verificar y evaluar la gestión por dependencias acorde con la normatividad establecida para tal fin.</t>
  </si>
  <si>
    <t>Semestral</t>
  </si>
  <si>
    <t xml:space="preserve">Informe semestral sobre la atención de quejas, sugerencias y reclamos - Semestral
</t>
  </si>
  <si>
    <t>Informe de actualización de sistema EKOGUI - Semestral</t>
  </si>
  <si>
    <t xml:space="preserve">Verificar el cumplimiento de las obligaciones y generar certificación semestralmente a la Agencia Nacional de Defensa Jurídica del Estado, sobre el resultado de la verificación, sin perjuicio de las acciones que se estimen pertinentes dentro de los planes de mejoramiento institucionales para asegurar la calidad de la información contenida en el Sistema.  </t>
  </si>
  <si>
    <t>Evaluar la efectividad del control interno contable necesario para generar la información financiera, económica, social y ambiental de la entidad contable pública, con las características de confiabilidad, relevancia y comprensibilidad, a que se refiere el marco conceptual del Plan General de Contabilidad Pública.</t>
  </si>
  <si>
    <t xml:space="preserve">Seguimiento al Sistema de Información y Gestión del Empleo Público "SIGEP" 
</t>
  </si>
  <si>
    <t>Verificar la oportunidad en el registro de la información en el SIGEP y su actualización según necesidad.</t>
  </si>
  <si>
    <t>Seguimiento a la Relación de Acreencias a favor de la  entidad, Boletín deudores morosos.
Semestral</t>
  </si>
  <si>
    <t>Seguimiento Comité de Conciliaciones y verificación cumplimiento normatividad legal aplicable</t>
  </si>
  <si>
    <t>Verificar la realización y reporte de conciliaciones de saldos de operaciones recíprocas por parte del Grupo Financiera a la Contaduría General, para establecer la consistencia entre SIIF y el reporte.</t>
  </si>
  <si>
    <t xml:space="preserve">Seguimiento a Caja Menor </t>
  </si>
  <si>
    <t>Verificar el cumplimiento normativo aplicable para el manejo y custodia de los recursos de la caja menor.</t>
  </si>
  <si>
    <t>EVALUACIÓN A LA GESTIÓN DEL RIESGO - ASESORÍA Y ACOMPAÑAMIENTO</t>
  </si>
  <si>
    <t>Dar respuesta oportuna según derechos de petición competencia de la OCI</t>
  </si>
  <si>
    <t>RELACIÓN CON ENTES EXTERNOS DE CONTROL</t>
  </si>
  <si>
    <t>Decreto 648 de 2017. Roles de la OCI
Guía Rol de las Unidades de Control Interno, Auditoría Interna o quien haga sus veces</t>
  </si>
  <si>
    <t>Ley 581 de 2000 "Por la cual se reglamenta la adecuada y efectiva participación de la mujer en los niveles decisorios de las diferentes ramas y órganos del poder público, de conformidad con los artículos 13, 40 y 43 de la Constitución Nacional y se dictan otras disposiciones."
Circular Conjunta No. 100-003-2018.</t>
  </si>
  <si>
    <t>Ley 951 de 2015, por la cual se crea el Acta de Informe de Gestión.</t>
  </si>
  <si>
    <t>VIGENCIA</t>
  </si>
  <si>
    <t>OBJETIVO DEL PLAN</t>
  </si>
  <si>
    <t>ALCANCE</t>
  </si>
  <si>
    <t>Auditorías, seguimientos y evaluaciones según selectivo y recursos asignados a la OCI.</t>
  </si>
  <si>
    <t>CRITERIOS</t>
  </si>
  <si>
    <t xml:space="preserve">RECURSOS </t>
  </si>
  <si>
    <t>RIESGOS</t>
  </si>
  <si>
    <t>CONTROLES</t>
  </si>
  <si>
    <t xml:space="preserve">ALCANCE </t>
  </si>
  <si>
    <t>AUDITOR LÍDER Y EQUIPO AUDITOR</t>
  </si>
  <si>
    <t>RESPONSABLE DE SUMINISTRAR INFORMACIÓN</t>
  </si>
  <si>
    <t>SEGUIMIENTO</t>
  </si>
  <si>
    <r>
      <t>Ley 87 de 1993 "</t>
    </r>
    <r>
      <rPr>
        <b/>
        <i/>
        <sz val="8"/>
        <color theme="1"/>
        <rFont val="Arial"/>
        <family val="2"/>
      </rPr>
      <t>Por la cual se establecen normas para el ejercicio del control interno en las entidades y organismos del estado y se dictan otras disposiciones" art. 12 literal a.)</t>
    </r>
    <r>
      <rPr>
        <b/>
        <sz val="8"/>
        <color theme="1"/>
        <rFont val="Arial"/>
        <family val="2"/>
      </rPr>
      <t xml:space="preserve">
Decreto 648 de 2017, artículo 2.2.21.1.6 Aprobar Plan Anual de Auditoría presentado por el Jefe de la OCI.
Guía Rol de las Unidades de Control Interno, Auditoría Interna o quien haga sus veces.</t>
    </r>
  </si>
  <si>
    <t>Formulación OCI y aprobación Comité Institucional de Coordinación de Control Interno Plan Auditorías para la vigencia.</t>
  </si>
  <si>
    <t>NA</t>
  </si>
  <si>
    <t>CONSOLIDA PLANEACIÓN
TODOS DEBERÁN REMITIR A LA OAP</t>
  </si>
  <si>
    <t>TODOS DEBERÁN REMITIR A LA OCI los avances de ejecución de las acciones con los soportes respectivos</t>
  </si>
  <si>
    <t>Verificar certificado de Transmisión informe Gestión Contractual - SIRECI</t>
  </si>
  <si>
    <t>SECRETARIA GENERAL (ADMINISTRATIVA)</t>
  </si>
  <si>
    <t>Decreto 106 del 21 de enero de 2015, articulo 18 parágrafo 2°, corresponde  a la oficina de Control Interno, realizar el seguimiento al plan de mejoramiento archivístico que la entidad ha suscrito con el Archivo General de la Nación. 
Plan Operativo de la OCI 2019 - PAI 2019</t>
  </si>
  <si>
    <t>SECRETARIA GENERAL (CONSOLIDA GESTIÓN DOCUMENTAL - TODOS DEBEN REMITIR INFORMACIÓN)</t>
  </si>
  <si>
    <t>Verificar que la atención se preste de acuerdo con las normas legales vigentes(informe semestral).
Proceso Atención al ciudadano y notificaciones (misional)</t>
  </si>
  <si>
    <t>SECRETARIA GENERAL (ATENCIÓN AL CIUDADANO)
TODOS LOS SUPERINTENDENTES DELEGADOS
OFICINA JURÍDICA</t>
  </si>
  <si>
    <t>Circular No. 02 de 29 de marzo de 2004 del Alto Consejero Presidencial y Director del Departamento Administrativo de la Función Pública 
Circular Conjunta 002 del 3 de octubre de 2008 DAPRE y DAFP
Decreto No. 984 de 14 de mayo de 2012 (Modifica el art. 22 de Decreto 1737
DIRECTIVA PRESIDENCIAL.No. 09  Austeridad en el Gasto Noviembre de 2018Directiva presidencial No. 01 de  10 de Febrero de 2016.</t>
  </si>
  <si>
    <t>OFICINA ASESORA JURÍDICA</t>
  </si>
  <si>
    <t>Verificar el estado del Sistema de Control Interno de la Superintendencia, atendiendo el cumplimiento de las disposiciones legales, informe que será publicado en la página web para conocimiento de la ciudadanía y partes interesadas</t>
  </si>
  <si>
    <t xml:space="preserve">SECRETARIA GENERAL (ADMINISTRATIVA Y TALENTO HUMANO)
</t>
  </si>
  <si>
    <t>Verificar la consistencia de la información, oportunidad en la actualización de la información de deudores registrados en SIIF versus el Boletín de Deudores Morosos</t>
  </si>
  <si>
    <t>JEFE ASESORA JURÍDICA - SECRETARIO COMITÉ TÉCNICO DE CONCILIACIONES</t>
  </si>
  <si>
    <t xml:space="preserve">Seguimiento a Conciliación de Saldos de Operaciones Recíprocas
</t>
  </si>
  <si>
    <t>Cumplimiento normativo relacionado con la realización de conciliaciones, consistencia entre SIIF y reporte, generación de la constancia de envío- trimestre vencido</t>
  </si>
  <si>
    <t>SECRETARIA GENERAL (FINANCIERA)</t>
  </si>
  <si>
    <t>Seguimiento constitución y ejecución caja menor</t>
  </si>
  <si>
    <t>Sorpresivo</t>
  </si>
  <si>
    <t>SUJETO A CONTRATACIÓN AUDITOR OCI 
SECRETARIA GENERAL
(ADMINISTRATIVA)</t>
  </si>
  <si>
    <t>Reporte de FURAG OCI</t>
  </si>
  <si>
    <t xml:space="preserve">Realizar el reporte del FURAG, en la fecha establecida por el DAFP
</t>
  </si>
  <si>
    <t>Realizar el seguimiento al cumplimiento de  la Ley 951 de 2005.</t>
  </si>
  <si>
    <t>En caso que realicen cambios de directivos o cambio de empleo dentro de la misma entidad</t>
  </si>
  <si>
    <t xml:space="preserve">SECRETARIA GENERAL TALENTO HUMANO)
DIRECTIVO EN CASO DE RETIRO
</t>
  </si>
  <si>
    <t>Ley 951 de 2005 – Seguimiento Acta Informe de Gestión (según cambios directivos).</t>
  </si>
  <si>
    <t>Vigencia 2019</t>
  </si>
  <si>
    <t xml:space="preserve">Informe de seguimiento a las acciones producto de informes de control interno  e indicadores (según selectivo)
</t>
  </si>
  <si>
    <t>TODOS</t>
  </si>
  <si>
    <t xml:space="preserve">Definición e implementación de una (1) estrategia para fomento del "Enfoque hacia la prevención - Cultura del Control". </t>
  </si>
  <si>
    <t>APOYO DE COMUNICACIONES PARA PUBLICACIÓN</t>
  </si>
  <si>
    <t xml:space="preserve">Oportunidad en la respuesta a requerimientos </t>
  </si>
  <si>
    <t>Dar respuesta oportuna según requerimientos competencia de la OCI</t>
  </si>
  <si>
    <t>APOYO DE LA OFICINA ASESORA DE PLANEACIÓN</t>
  </si>
  <si>
    <t>SEGÚN REQUERIMIENTO OCI</t>
  </si>
  <si>
    <t>CONVENCIONES</t>
  </si>
  <si>
    <t>Ejecutadas PAA</t>
  </si>
  <si>
    <t xml:space="preserve">Por ejecutar PAA </t>
  </si>
  <si>
    <t>En ejecución PAA</t>
  </si>
  <si>
    <t>Elaboró:</t>
  </si>
  <si>
    <t xml:space="preserve">Equipo OCI </t>
  </si>
  <si>
    <t>Revisó y Aprobó</t>
  </si>
  <si>
    <t>Febrero 1 al 28 de febrero de 2020</t>
  </si>
  <si>
    <t>Enero 1 al 31 de diciembre de 2020</t>
  </si>
  <si>
    <t>Enero 31 de 2020</t>
  </si>
  <si>
    <t>Periodicidad del informe  por vigencia (2020)</t>
  </si>
  <si>
    <t>Informe  vigencia (2020)</t>
  </si>
  <si>
    <t>Formulación y Aprobación Plan Anual de Auditorías vigencia 2020.</t>
  </si>
  <si>
    <t xml:space="preserve">Formular el plan anual de auditorías vigencia 2020 para fortalecer el Sistema de Control Interno, que coadyuve al cumplimiento de los objetivos y misión institucional, a través de la ejecución de las auditorías, evaluaciones y seguimientos realizados por la OCI y presentarlo para aprobación al Comité Institucional de  Coordinación de Control Interno. </t>
  </si>
  <si>
    <t xml:space="preserve">Coordinación, Ejecución y Seguimiento Plan Anual de Auditorías vigencia 2020.                        </t>
  </si>
  <si>
    <t>Coordinar la ejecución del Plan Anual de Auditorías vigencia 2020, que permita verificar selectivamente el Sistema de Control Interno, para identificar oportunidades de mejora para el cumplimiento de objetivos y misión institucional, acorde con los recursos asignados.</t>
  </si>
  <si>
    <t>Coordinación Jefe Oficina de Control Interno.
Diligenciar Seguimiento Equipo OCI:  JIRR, MCQB, EEBR, DMOC.</t>
  </si>
  <si>
    <t>Cuatrimestral</t>
  </si>
  <si>
    <t>Coordinación Jefe Oficina de Control Interno.
Auditora Líder: Martha C. Quijano B. - Profesional Especializado - OCI</t>
  </si>
  <si>
    <t xml:space="preserve">Seguimiento al Plan de Mejora Archivístico (último trimestre de 2019 -  primer, segundo y tercer trimestre 2020)
Trimestral </t>
  </si>
  <si>
    <t xml:space="preserve">Informe de evaluación Institucional por dependencias
(Vigencia 2019) - Anual 
</t>
  </si>
  <si>
    <t>Planes Operativos de las dependencias vigencia 2019.</t>
  </si>
  <si>
    <t>Enero 14 al 31 de 2020</t>
  </si>
  <si>
    <t xml:space="preserve">
Segundo semestre de 2019 y primer semestre 2020. 
</t>
  </si>
  <si>
    <t>Coordinación Jefe Oficina de Control Interno.
Auditora Líder: Eva E. Becerra R. - Profesional Especializado - OCI</t>
  </si>
  <si>
    <t>último trimestre de 2019 a septiembre 30 de 2020</t>
  </si>
  <si>
    <t>Coordinación Jefe Oficina de Control Interno.
Auditora Líder: Martha C. Quijano B.- Profesional Especializado - OCI</t>
  </si>
  <si>
    <t>Segundo semestre de 2019 y primer semestre de 2020 - Información Litigiosa Superintendencia</t>
  </si>
  <si>
    <t>Coordinación Jefe Oficina de Control Interno.
Auditora Líder:  Eva E. Becerra R. - Profesional Especializado - OCI</t>
  </si>
  <si>
    <t>Estados Financieros vigencia 2019 según selectivo (información financiera, económica, social y ambiental en los entes públicos, con el fin de garantizar razonablemente la producción de información contable confiable, relevante y comprensible).</t>
  </si>
  <si>
    <t>Coordinación Jefe Oficina de Control Interno.
Auditor Líder: 
Profesional Especializado - OCI
José Ignacio Ramírez R.
Auditor Interno:
Profesional Especializado - OCI
Martha C. Quijano B.</t>
  </si>
  <si>
    <t>Informe evaluación Derechos de Autor Software - Anual</t>
  </si>
  <si>
    <t xml:space="preserve">Informe de evaluación  Derechos de autor 
</t>
  </si>
  <si>
    <t xml:space="preserve">Coordinación Jefe Oficina de Control Interno.
Auditor Líder:  José Ignacio Ramírez R.
Profesional Especializado - OCI
</t>
  </si>
  <si>
    <t>Marzo 1 al 20 de 2020</t>
  </si>
  <si>
    <t xml:space="preserve">Coordinación Jefe Oficina de Control Interno.
Auditor Líder: Eva E. Becerra R. - Profesional Especializado - OCI
</t>
  </si>
  <si>
    <t>Coordinación Jefe Oficina de Control Interno.
Auditor Líder: José Ignacio Ramírez R.
Profesional Especializado - OCI.</t>
  </si>
  <si>
    <t>Coordinación Jefe Oficina de Control Interno.
Auditor Líder: 
Eva E. Becerra R. - Profesional Especializado - OCI.</t>
  </si>
  <si>
    <t xml:space="preserve"> 
 Coordinación Jefe Oficina de Control Interno.
Auditor Líder: José Ignacio Ramírez R.
Profesional Especializado - OCI.</t>
  </si>
  <si>
    <t>Abril 1 al 30 de 2020
Octubre 1 al 31 de 2020</t>
  </si>
  <si>
    <t>Coordinación Jefe Oficina de Control Interno.
Auditor Líder: 
Profesional Especializado - OCI
Martha C. Quijano B.</t>
  </si>
  <si>
    <t>Coordinación Jefe Oficina de Control Interno.
Auditora Líder: 
Eva E. Becerra R. - Profesional Especializado - OCI.</t>
  </si>
  <si>
    <t xml:space="preserve">Seguimiento Ley 581 de 2000 </t>
  </si>
  <si>
    <t>Realizar seguimiento a la Vigencia 2020 - la Ley 581 de 2000 y la Circular conjunta No. 100-003-2018.</t>
  </si>
  <si>
    <t>Vigencia 2020 - la Ley 581 de 2000 y la Circular conjunta No. 100-003-2018.</t>
  </si>
  <si>
    <t>Coordinación Jefe Oficina de Control Interno.
Auditora Líder:
Eva E. Becerra R. - Profesional Especializado - OCI.</t>
  </si>
  <si>
    <t>Según cambios de Directivos</t>
  </si>
  <si>
    <t>PROCESOS TRANSVERSALES</t>
  </si>
  <si>
    <t>Gestión TICS</t>
  </si>
  <si>
    <t>Coordinación Jefe Oficina de Control Interno.
Auditor Líder: José Ignacio Ramírez
Auditores Internos:  
Martha Quijano - Profesional Especializado - OCI
Eva E. Becerra R. - Profesional Especializado - OCI.</t>
  </si>
  <si>
    <t xml:space="preserve"> ENFOQUE HACIA LA PREVENCIÓN</t>
  </si>
  <si>
    <t xml:space="preserve">Jefe OCI: Coordinadora del Programa
Equipo OCI:
JIR, MQ, EEBR </t>
  </si>
  <si>
    <t>Abril  1 al 30 de junio de 2020</t>
  </si>
  <si>
    <t xml:space="preserve">Martha Quijano - Profesional Especializado - OCI.
</t>
  </si>
  <si>
    <t>TOTAL INFORMES VIGENCIA 2020</t>
  </si>
  <si>
    <t>Informe de seguimiento a la publicación en la página Web de la Superintendencia de Transporte, acorde con lo establecido en la Ley 1474 de 2011.</t>
  </si>
  <si>
    <t xml:space="preserve">Verificar en la página web de la Superintendencia, las publicaciones de Ley art. 73, 74, 77 Ley 1474 de 2011, Decreto 124 de 2016. </t>
  </si>
  <si>
    <t>Artículos 73, 74 y 77 de la Ley 1474 de 2011- Estatuto anticorrupción
Decreto 124 de 2016 Por el cual se sustituye el Título 4 de la Parte 1 del Libro 2 del Decreto 1081 de 2015, relativo al "Plan Anticorrupción y de Atención al Ciudadano". 
Metodología para diseño y seguimiento a la estrategia de lucha contra la corrupción – Capítulo V- consolidación seguimiento y control.</t>
  </si>
  <si>
    <t>Verificar el Sistema de Control Interno del proceso Direccionamiento Estratégico según selectivo</t>
  </si>
  <si>
    <t>Proceso Direccionamiento Estratégico  según selectivo</t>
  </si>
  <si>
    <t>Verificar el Sistema de Control Interno del proceso Gestión Talento Humano</t>
  </si>
  <si>
    <t>Proceso Gestión Talento Humano según selectivo</t>
  </si>
  <si>
    <t>Verificar el Sistema de Control Interno del proceso Gestión TICS</t>
  </si>
  <si>
    <t xml:space="preserve">Jefe Oficina de Control Interno. 
Auditor Líder:
José Ignacio Ramírez R. - Profesional Especializado - OCI
</t>
  </si>
  <si>
    <t xml:space="preserve">
Coordinación Jefe Oficina de Control Interno.
Auditora Líder: 
Martha C. Quijano B. - Profesional Especializado - OCI
Auditores Apoyo: 
José Ignacio Ramírez R. - Profesional Especializado - OCI
Eva E. Becerra R. - Profesional Especializado - OCI -  Abogada OCI.</t>
  </si>
  <si>
    <t>Coordinación Jefe Oficina de Control Interno.
Auditor Líder: 
José Ignacio Ramírez R. - Profesional Especializado - OCI
Auditores Internos: 
Eva E. Becerra R. - Profesional Especializado - OCI
Deisy Milena Ortiz Cruz</t>
  </si>
  <si>
    <t>Seguimiento Informe Trimestral Austeridad en el Gasto</t>
  </si>
  <si>
    <t>Resolución orgánica 7350 de noviembre de 2013 Contraloría General.
Resolución Organica 0033 del 02 de agosto de 2019, por la cual se modifica la Resolución Orgánica 7350 del 29 de noviembre de 2013.</t>
  </si>
  <si>
    <t>Fortalecimiento Institucional vigencia 2020.</t>
  </si>
  <si>
    <r>
      <t>Ley 87 de 1993 "</t>
    </r>
    <r>
      <rPr>
        <b/>
        <i/>
        <sz val="8"/>
        <color theme="1"/>
        <rFont val="Arial"/>
        <family val="2"/>
      </rPr>
      <t>Por la cual se establecen normas para el ejercicio del control interno en las entidades y organismos del estado y se dictan otras disposiciones" art. 12 literal a)</t>
    </r>
    <r>
      <rPr>
        <b/>
        <sz val="8"/>
        <color theme="1"/>
        <rFont val="Arial"/>
        <family val="2"/>
      </rPr>
      <t xml:space="preserve">
Decreto 648 de 2017, artículo 2.2.21.1.6 Aprobar Plan Anual de Auditoría presentado por el Jefe de la OCI
Guía Rol de las Unidades de Control Interno, Auditoría Interna o quien haga sus veces.</t>
    </r>
  </si>
  <si>
    <r>
      <t>1) Corrupción</t>
    </r>
    <r>
      <rPr>
        <sz val="9"/>
        <rFont val="Arial Narrow"/>
        <family val="2"/>
      </rPr>
      <t xml:space="preserve"> - Encubrimiento de posibles hechos de corrupción detectados  en las auditorías internas, seguimientos y/o evaluaciones.</t>
    </r>
  </si>
  <si>
    <r>
      <rPr>
        <b/>
        <sz val="9"/>
        <rFont val="Arial Narrow"/>
        <family val="2"/>
      </rPr>
      <t>CAUSAS</t>
    </r>
    <r>
      <rPr>
        <sz val="9"/>
        <rFont val="Arial Narrow"/>
        <family val="2"/>
      </rPr>
      <t xml:space="preserve">
1.1. Desconocimiento de los delitos contra la administración pública por parte de los auditores.
1.2. Informes de auditorías internas, seguimientos y evaluaciones elaborados por los auditores, no acordes con la realidad, poco 
      pertinentes.
1.3. Tráfico de influencias y amiguismo que afecten los informes de auditoría internas, seguimientos y evaluaciones a la gestión 
       institucional.
1.4. Divulgación o acceso a terceros de información no autorizada por parte de los auditores.
1.5. Desconocimiento en temas de corrupción por parte de los auditores.
1.6. No aplicación del Código del Ética del Auditor y del Estatuto de Auditoría.</t>
    </r>
  </si>
  <si>
    <r>
      <rPr>
        <b/>
        <sz val="9"/>
        <rFont val="Arial Narrow"/>
        <family val="2"/>
      </rPr>
      <t>CONSECUENCIAS</t>
    </r>
    <r>
      <rPr>
        <sz val="9"/>
        <rFont val="Arial Narrow"/>
        <family val="2"/>
      </rPr>
      <t xml:space="preserve">
1. Configuración de situaciones de corrupción. 
2. Pérdidas o inadecuado uso de recursos financieros, tecnológicos y de infraestructura, entre otros.
3. Abusos de poder tanto al interior como en la prestación de Bienes y servicios  a los ciudadanos.
4. Incumplimientos legales en la Entidad.
5. Hallazgos y sanciones por parte de entes de control externos.</t>
    </r>
  </si>
  <si>
    <r>
      <t xml:space="preserve">2) Operativo - </t>
    </r>
    <r>
      <rPr>
        <sz val="9"/>
        <rFont val="Arial Narrow"/>
        <family val="2"/>
      </rPr>
      <t>Gestión Inadecuada del Plan Anual de Auditorías.</t>
    </r>
  </si>
  <si>
    <r>
      <t xml:space="preserve">CONSECUENCIAS
</t>
    </r>
    <r>
      <rPr>
        <sz val="9"/>
        <rFont val="Arial Narrow"/>
        <family val="2"/>
      </rPr>
      <t xml:space="preserve">1. Rezago en la ejecución del Plan Anual de Auditorías.
2. Retrasos en las fechas de entrega programadas.
3. Incumplimiento en la entrega de informes de Ley.
4. Baja calificación en la evaluación por dependencias.
5. Baja calificación en la evaluación de compromisos laborales de funcionarios de   
    carrera administrativa y/o provisionales. 
</t>
    </r>
  </si>
  <si>
    <r>
      <rPr>
        <b/>
        <sz val="9"/>
        <rFont val="Arial Narrow"/>
        <family val="2"/>
      </rPr>
      <t>RIESGO 1</t>
    </r>
    <r>
      <rPr>
        <sz val="9"/>
        <rFont val="Arial Narrow"/>
        <family val="2"/>
      </rPr>
      <t xml:space="preserve">
1. Conceptualización de los Delitos contra la administración pública por parte de los 
    auditores internos.
2. Aplicación del Código de Ética del Auditor interno y el Estatuto de Auditoría.
3. Generación de informes acorde con las evidencias suficientes y objetivas que se 
    pueden plasmar en posibles hechos de corrupción que haya detectado el auditor 
    en la ejecución de las auditorías internas, seguimientos y evaluaciones.
4. Comunicación de los informes al Representante Legal en calidad de responsable 
    del Sistema de Control Interno (Ley 87 de 1993) para lo de su competencia.
5. En caso de identificar un encubrimiento de posibles hechos de corrupción dar 
    traslado a la autoridad competente.</t>
    </r>
  </si>
  <si>
    <r>
      <t xml:space="preserve">RIESGO 2  
</t>
    </r>
    <r>
      <rPr>
        <sz val="9"/>
        <rFont val="Arial Narrow"/>
        <family val="2"/>
      </rPr>
      <t>1. Monitorear, hacer seguimiento y retroalimentación periódica a la ejecución del Plan Anual de Auditorías ejecutado por parte del equipo de la OCI.
2. Control de asistencia a reuniones de seguimiento.
3. Solicitar aprobación de modificación al Plan Anual de Auditorías.
4.Verificar por parte de los auditores internos las fechas programadas para el desarrollo de las actividades, para su planeación y ejecución oportuna.
5. Verificar por parte de los auditores internos planes de trabajo y compromisos laborales aplicando el autocontrol.
6. Solicitar capacitación PIC para la formación del equipo auditor en auditoría.</t>
    </r>
    <r>
      <rPr>
        <b/>
        <sz val="9"/>
        <rFont val="Arial Narrow"/>
        <family val="2"/>
      </rPr>
      <t xml:space="preserve">
</t>
    </r>
  </si>
  <si>
    <t>Total Informe  vigencia (2020)</t>
  </si>
  <si>
    <t>Evaluar el Sistema de Control Interno, a través de la ejecución de las auditorías, evaluaciones y seguimientos realizados por la OCI (según selectivo), que aporten a la mejora continua.</t>
  </si>
  <si>
    <t xml:space="preserve">Humanos:      Equipo de trabajo asignado a la Oficina de Control Interno -  responsables de los temas a auditar. 
Financieros:   Presupuesto asignado.
Tecnológicos: Equipos de computo, sistemas de información, sistemas de redes y corro electrónicode la Entidad.
 </t>
  </si>
  <si>
    <t>Comité Institucional de Coordinación de Control Interno
Jefe Oficina de Control Interno.</t>
  </si>
  <si>
    <t>Plan anticorrupción 2020.
Mapa de riesgos de corrupción 2020.</t>
  </si>
  <si>
    <t>según periodicidad de Ley y Decreto.</t>
  </si>
  <si>
    <t>Verificar el cumplimiento de las funciones del Comité de Conciliación  y cumplimiento normatividad legal.</t>
  </si>
  <si>
    <t xml:space="preserve">Comité de Conciliación </t>
  </si>
  <si>
    <t>Verificar el cumplimiento de la Ley 1712 de 2014 y demás normatividad aplicable y verificar Índice de Transparencia y Acceso a la información - ITA</t>
  </si>
  <si>
    <t>Ley de Transparencia 1712 de 2014"
POR MEDIO DE LA CUAL SE CREA LA LEY DE TRANSPARENCIA Y DEL DERECHO DE ACCESO A LA INFORMACIÓN PÚBLICA NACIONAL y SE DICTAN OTRAS DISPOSICIONES".
DECRETO 1081 de 2015
"Por medio del cual se expide el Decreto Reglamentario Único del Sector Presidencia de la
República".
Resolución 3564 del 31 de diciembre de 2015 POR LA CUAL SE REGLAMENTAN ASPECTOS RELACIONADOS CON LA LEY DE TRANSPARENCIA Y ACCESO A LA INFORMACIÓN PÚBLICA
Decreto Reglamentario 103 de 2015
Directiva 006 de 2019, Procuraduría – Índice de Transparencia  y Acceso a la Información Pública - Formulario ITA de autodiagnóstico.</t>
  </si>
  <si>
    <t>Circular 05 de 2019, Contraloría General - Plan de mejoramiento de la Contraloría</t>
  </si>
  <si>
    <t>Circular 05 de 2019</t>
  </si>
  <si>
    <t>Realizar mesas de trabajo según requerimiento para verificación ejecución de acciones - posterior cierre en términos de efectividad</t>
  </si>
  <si>
    <t>Coordinación Jefe Oficina de Control Interno.
Equipo auditor de la OCI</t>
  </si>
  <si>
    <t>Por solicitud del responsable de la ejecución de acciones (hallazgos)</t>
  </si>
  <si>
    <t xml:space="preserve">Procesos Estratégicos </t>
  </si>
  <si>
    <t>Coordinación Jefe Oficina de Control Interno.
Auditor Líder:
José Ignacio Ramírez Ríos - Profesional Especializado - OCI.</t>
  </si>
  <si>
    <t>Procesos de Apoyo</t>
  </si>
  <si>
    <t xml:space="preserve">Verificar el Sistema de Control Interno del proceso Gestión Administrativa </t>
  </si>
  <si>
    <t>Proceso Gestión Administrativa (Inventarios)  según selectivo</t>
  </si>
  <si>
    <t xml:space="preserve">Verificar la información solicitada a la Oficina de  Tecnologías de la Información y las Comunicaciones relacionada con la adquisición de software certificando que los programas de computador que se adquirieron en la Entidad, están respaldados por los documentos de licenciamiento o transferencia de propiedad respectivos.
</t>
  </si>
  <si>
    <t>Gestión Administrativa (Resolución 3495 de 2010, por la cual se fija el Manual para el Manejo Administrativo de los Bienes de Propiedad de la Superintendencia de Puertos y Transporte. Numeral 4.2.2  Revisión Periódica o Prueba Selectiva: conteo y valorización de las existencias físicas de bienes de propiedad o transitorios a cargo de la Entidad y normatividad vigente.)</t>
  </si>
  <si>
    <t>Coordinación Jefe Oficina de Control Interno.
Auditor Líder:
José Ignacio Ramírez Ríos Profesional Especializado - OCI.</t>
  </si>
  <si>
    <t xml:space="preserve">Procesos Transversales
</t>
  </si>
  <si>
    <t>Proceso Gestión TICS - Política de Seguridad de la Información -  según selectivo</t>
  </si>
  <si>
    <t>Coordinación Jefe Oficina de Control Interno.
Auditor Líder:
José Ignacio Ramírez Ríos - Profesional Especializado - OCI.
Eva Esther Becerra Rentería - Especializado - OCI.</t>
  </si>
  <si>
    <t>Política de Administración de Riesgo, Mapas de Riesgo institucional y por procesos, según selectivo</t>
  </si>
  <si>
    <t>Acciones planes de mejoramiento producto de auditorías, evaluaciones o seguimientos realizados por la OCI e indicadores de proceso según selectivo</t>
  </si>
  <si>
    <t xml:space="preserve">Informe de evaluación de riesgos y controles - Política de Administración del Riesgo (selectivo)
</t>
  </si>
  <si>
    <t>Evaluar el sistema de control interno de la Política de Adminsitración del Riesgo, mapas de riesgo institucional y por proceso y controles,  según selectivo).</t>
  </si>
  <si>
    <t xml:space="preserve">Evaluar acciones planes de mejoramiento producto de auditorías, evaluaciones o seguimientos realizados por la OCI e indicadores de proceso según selectivo 
</t>
  </si>
  <si>
    <t xml:space="preserve">Decreto 648 de 2017. Roles de la OCI
Guía Rol de las Unidades de Control Interno, Auditoría Interna o quien haga sus veces.
</t>
  </si>
  <si>
    <t xml:space="preserve">Decreto 648 de 2017. Roles de la OCI
Guía Rol de las Unidades de Control Interno, Auditoría Interna o quien haga sus veces.
</t>
  </si>
  <si>
    <t>Revisión y ajustes documentación OCI cadena de valor  - implementar el Sistema de Gestión de la OCI, según necesidad</t>
  </si>
  <si>
    <t xml:space="preserve">Preparación y presentación, resultados de auditoría, según solicitud </t>
  </si>
  <si>
    <t>La Contraloría General no incluyó dentro del plan de control y vigilancia fiscal en la vigencia 2020 a la Superintendencia de Transporte.</t>
  </si>
  <si>
    <t>N/A</t>
  </si>
  <si>
    <t>Consolidar la información para la rendición de la cuenta fiscal 2019</t>
  </si>
  <si>
    <t xml:space="preserve">Decreto 648 de 2017. Roles de la OCI
Guía Rol de las Unidades de Control Interno, Auditoría Interna o quien haga sus veces
Decreto 2409 del 24 de diciembre de 2018 "Por el cual se modifica y renueva la estructura de la Superintendencia de
Transporte y se dictan otras disposiciones". 
Resolución orgánica 7350 de noviembre de 2013 Contraloría General.
</t>
  </si>
  <si>
    <t>Realizar la consolidación y verificar la oportunidad en la transmisión de la Cuenta Anual a la Contraloría General SIRECI</t>
  </si>
  <si>
    <t xml:space="preserve">Solicitud de información y  Consolidación Cuenta Anual de la Superintendencia, corte 31 de diciembre de 2019.
</t>
  </si>
  <si>
    <t xml:space="preserve">Requisitos legales, normativos, procedimientos, cadena de valor de la Superintendencia de Transporte </t>
  </si>
  <si>
    <t>1 al 31 de enero de diciembre de 2020 (cada 15 días)</t>
  </si>
  <si>
    <t xml:space="preserve">Coordinación, ejecución, Comunicación de Resultados producto de las auditorías, evaluaciones y seguimientos. </t>
  </si>
  <si>
    <t>Informe de seguimiento a ejecución Plan Anticorrupción último cuatrimestre 2019 y  primer y segundo cuatrimestre  2020  y mapa de riesgos de corrupción 
(3 al año - Diez primeros días hábiles de Enero - mayo - Septiembre).
Evaluar y verificar el cumplimiento de la estratégia de participación ciudadana (Plan de Participación Ciudadana.)</t>
  </si>
  <si>
    <t>Verificar el cumplimiento de las actividades del Plan Anticorrupción y de Atención al Ciudadano (componentes, subcomponentes, actividades y metas  según programación) y mapa de riesgos de corrupción - 
Evaluar y verificar, el cumplimiento de la estrategia de Participación Ciudadana (Plan de Participación 2020).</t>
  </si>
  <si>
    <t>Plan anticorrupción y de atención al ciudadano, mapa de riesgos de corrupción último cuatrimestre 2019.
primer y segundo cuatrimestre 2020 con corte a  30 de Abril 30 y 31 de Agosto 31 de 2020.</t>
  </si>
  <si>
    <t xml:space="preserve">FECHA DE EJECUCIÓN </t>
  </si>
  <si>
    <t>Verificar el estado de avance de las acciones formuladas en el Plan de Mejoramiento suscrito con la Contraloría General, en términos de efectividad para comunicar cierre ente de control .</t>
  </si>
  <si>
    <t>Directiva Presidencial No. 08 del 02 de Septiembre de 2003.
Resolución Orgánica No. 6289 de 2011, artículos  9, 20. 
Resolución Orgánica 6445 de 2012 (Modifica parcialmente la Res. 6289). 
Directiva Presidencial No. 03 del 3 de abril de 2012.
Resolución orgánica 7350 de noviembre de 2013 Contraloría General.
Circular 05 de 2019 de la Contraloría General</t>
  </si>
  <si>
    <t>Enero 1 al 30 de 2020
Pendiente fecha de transmisión reporte de la  CGR corte 30 de junio de 2020</t>
  </si>
  <si>
    <t xml:space="preserve">Seguimiento informe de la Gestión Contractual  (mensual diciembre de 2019 a noviembre de 2020) mes vencido 10 días hábiles siguientes </t>
  </si>
  <si>
    <t xml:space="preserve">Enero 16 
Febrero 14
Marzo 13
Abril 16 
Mayo 15
Junio 12
Julio 14
Agosto 18
Septiembre 14
Octubre 15
Noviembre  17
Diciembre 15 de 2020 </t>
  </si>
  <si>
    <t>Auditora Líder: Martha Carlina Quijano - Profesional Especializado - OCI</t>
  </si>
  <si>
    <t>Febrero 1 al 29 de  2020
Abril 1 al 30 de 2020
Julio 1 al 31 de 2020
Octubre 1 al 30 de 2020</t>
  </si>
  <si>
    <t xml:space="preserve">Decreto 1227 de abril 21 de 2005.
Circular 4 de 2005 del Consejo Asesor en materia de Control Interno de las entidades del orden nacional y territorial.
Artículo 39 de la Ley 909 de 2004.
Artículo 2.2.8.1.3 del Decreto 1083 de 2015.
Acuerdo No. 6176 de 2018 CNSC - 20181000006176 DEL 10-10-2018
Por el cual se establece el Sistema Tipo de Evaluación del Desempeño Laboral de los
Empleados Públicos de Carrera Administrativa y en Período de Prueba. </t>
  </si>
  <si>
    <t xml:space="preserve">Febrero 1 al 29 de 2020
julio 1 al 30 de agosto de 2020
</t>
  </si>
  <si>
    <t>último trimestre 2019 Carrera admistrativa, provisionales y libre nombramiento y remoción y contratistas - 3 trimestres de 2020</t>
  </si>
  <si>
    <t>Cumplimiento normativo relacionado con el registro y actualización de la Información de Deudores Morosos (SIIF-Boletín) de los períodos  Diciembre de 2019 a mayo de 2020 y
Junio a noviembre de 2020.</t>
  </si>
  <si>
    <t>Julio 1 al 31 de 2020
Diciembre 1 al 31 de 2020</t>
  </si>
  <si>
    <t>Agosto 3 al 31 de 2020</t>
  </si>
  <si>
    <t>Ley de transparencia 1712 de 2014,Índice de Transparencia y Acceso a la información - ITA página web botón de transparencia</t>
  </si>
  <si>
    <t>Verificación del cumplimiento de la Ley de transparencia y del derecho al acceso a la información pública índice de Transparencia y Acceso a la información - ITA)</t>
  </si>
  <si>
    <t>Febrero 14 al 13 de marzo 2020</t>
  </si>
  <si>
    <t>Octubre 1 al 30 de 2020</t>
  </si>
  <si>
    <t>Septiembre 1 al 30 de 2020</t>
  </si>
  <si>
    <t>Octubre 26 al 13 de noviembre de 2020</t>
  </si>
  <si>
    <t>según requerimientos</t>
  </si>
  <si>
    <t>Según necesidad de la OCI</t>
  </si>
  <si>
    <t xml:space="preserve">Actualización documentación OCI Sistema de Gestión </t>
  </si>
  <si>
    <t>Revisar y ajustar documentación OCI Sistema de Gestión según necesidad.</t>
  </si>
  <si>
    <t>Febrero 3 a marzo 4 de 2020</t>
  </si>
  <si>
    <t>Participar con voz y sin voto en comités a los que invitan al Jefe OCI</t>
  </si>
  <si>
    <t xml:space="preserve">Jefe OCI </t>
  </si>
  <si>
    <t>Según programación e invitación</t>
  </si>
  <si>
    <t>Coordinación Jefe Oficina de Control Interno.
Auditora Líder:
Martha C. Quijano B. - Profesional Especializado - OCI
Auditores Apoyo:
José Ignacio Ramírez R. - Profesional Especializado - OCI
Eva Esther Becerra Rentería - Profesional Especializado - OCI</t>
  </si>
  <si>
    <t>Informe de Control Interno Contable (vig. 2019) - anual</t>
  </si>
  <si>
    <t xml:space="preserve">Coordinación Jefe Oficina de Control Interno.
Auditor Líder: José Ignacio Ramírez Ríos
</t>
  </si>
  <si>
    <t>Según requerimiento</t>
  </si>
  <si>
    <t xml:space="preserve">Según programación </t>
  </si>
  <si>
    <t>Asistencia a comités en calidad de invitado</t>
  </si>
  <si>
    <t>Enero 27 al 5 de marzo
Julio 1 al 31 de julio de 2020</t>
  </si>
  <si>
    <t>Febrero 17 al Marzo13 de 2020
Mayo 5 al 29 de 2020
Julio 06 al 31 de 2020
Octubre 5 al 30 de 2020</t>
  </si>
  <si>
    <t>Mayo 4 al 29 de 2020</t>
  </si>
  <si>
    <t xml:space="preserve">PROCESOS ESTRATÉGICOS </t>
  </si>
  <si>
    <t>Septiembre 01 al 30 de 2020</t>
  </si>
  <si>
    <t xml:space="preserve">Agosto 03 al 28 de 2020
</t>
  </si>
  <si>
    <t>PROCESOS APOYO</t>
  </si>
  <si>
    <t>OBSERVACIÓN</t>
  </si>
  <si>
    <t>Resolución 193 de 2015 "Por la cual se Incorpora, en los Procedimientos Transversales del Régimen de Contabilidad Pública, el Procedimiento para la evaluación del control interno contable".
Carta Circular No. 003 de noviembre de 2018 de la Contaduría General de la Nación “APLICACIÓN DEL MARCO NORMATIVO PARA ENTIDADES DE GOBIERNO Y EVALUACIÓN DEL CONTROL INTERNO CONTABLE”.
Resolución 48 del 24 de febrero de 2020 “Por la cual se modifica la Resolución No. 042 del 15 de febrero de 2020 expedida por la Contaduría General de la Nación (CGN).”</t>
  </si>
  <si>
    <t>Enero 1 a Marzo 31 de 2020</t>
  </si>
  <si>
    <r>
      <t>Decreto No. 1145 de 2004
Decreto No. 3246 de 2007, artículo 3
Decreto No. 1409 de 2008
Decreto N o. 2842 de 2010 (Derogó el Decreto No. 1145 y el Decreto No. 3246) Artículo 7°. Responsabilidades de los representantes legales de las instituciones públicas que se integren al SIGEP y de los jefes de control interno (trimestral)
Ley 2013 de 2019 "</t>
    </r>
    <r>
      <rPr>
        <b/>
        <i/>
        <sz val="8"/>
        <color theme="1"/>
        <rFont val="Arial"/>
        <family val="2"/>
      </rPr>
      <t>Por medio del cual se busca garantizar  el cumplimiento de los principios de transparencia y publicidad  mediante la publicación de las declaraciones de bienes y renta y el registro de los  conflictos de interés".</t>
    </r>
  </si>
  <si>
    <t>Oportunidad en la respuesta derechos de petición radicados en la OCI - comunicación a Secretaria de Transparencia (338)</t>
  </si>
  <si>
    <t xml:space="preserve">Fomentar en la Entidad la formación de la cultura de control  "Enfoque Hacia la Prevención" que contribuya al mejoramiento continuo en el cumplimiento </t>
  </si>
  <si>
    <t>Contestación Derechos de petición competencia de la OCI - Secretaría de Transparencia (Dec. 338 de 2019)</t>
  </si>
  <si>
    <t>Ejecución Estrategia para fomento del "Enfoque hacia la prevención - Cultura del Control" en la Gestión de la Superintendencia</t>
  </si>
  <si>
    <t>Actos adminsitrativos entidad creación de comités</t>
  </si>
  <si>
    <t xml:space="preserve">Coordinación Jefe Oficina de Control Interno.
Alba Enidia Villamil Muñoz 
Jefe OCI
Martha C. Quijano Bautista - Profesional Especializado </t>
  </si>
  <si>
    <t xml:space="preserve">PLAN ANUAL DE AUDITORÍAS - PAA vigencia 2020
SUPERINTENDENCIA DE TRANSPORTE
OE: Fortalecimiento Institucional </t>
  </si>
  <si>
    <t>Radicado número 20202000020773 de 28 de febrero de 2020, COMUNICACIÓN DE LA EVALUACIÓN CONTROL INTERNO CONTABLE, VIGENCIA 2019.</t>
  </si>
  <si>
    <t>Verificar que se haya efectuado el cargue de la información de Gestión Contractual mensual al SIRECI.</t>
  </si>
  <si>
    <t>Plan de mejoramiento suscrito Contraloría General de la República (acciones del período a verificar).</t>
  </si>
  <si>
    <t xml:space="preserve">Realizar el seguimiento a la adecuada implementación y avance en el cumplimiento las instrucciones impartidas en Directiva Presidencial de Austeridad del Gasto 
</t>
  </si>
  <si>
    <t>Febrero 28
Abril 15 al 30
Julio 15 al 31
Octubre 15 al 31 de 2020</t>
  </si>
  <si>
    <t>SECRETARIA GENERAL (TALENTO HUMANO
ADMINISTRATIVA
FINANCIERA)
OTIC</t>
  </si>
  <si>
    <t xml:space="preserve">Diciembre 31 de 2019
Julio de 2020
</t>
  </si>
  <si>
    <t>30 de enero de 2020.</t>
  </si>
  <si>
    <t>31 de enero de 2020.</t>
  </si>
  <si>
    <t>Enero 30 de 2020</t>
  </si>
  <si>
    <t>Radicado Orfeo número 20202000007213 del 31 de enero de 2020. Comunicación Informe de seguimiento a publicaciones en la página Web de la Superintendencia de Transporte, acorde con lo establecido en la Ley 1474 de 2011.</t>
  </si>
  <si>
    <t>Marzo 5 de 2020</t>
  </si>
  <si>
    <t>InFORMES AUDITORÍAS, EVALUACIONES O SEGUIMIENTOS</t>
  </si>
  <si>
    <t>PROCESOS DE APOYO</t>
  </si>
  <si>
    <r>
      <rPr>
        <b/>
        <sz val="11"/>
        <color theme="1"/>
        <rFont val="Calibri"/>
        <family val="2"/>
        <scheme val="minor"/>
      </rPr>
      <t>AUDITOTÍAS A:</t>
    </r>
    <r>
      <rPr>
        <sz val="11"/>
        <color theme="1"/>
        <rFont val="Calibri"/>
        <family val="2"/>
        <scheme val="minor"/>
      </rPr>
      <t xml:space="preserve">
PROCESOS ESTRATÉGICOS </t>
    </r>
  </si>
  <si>
    <t>EVALUACIÓN A LA GESTIÓN DEL RIESGO - ASESORÍAS Y ACOMPAÑAMIENTOS        *</t>
  </si>
  <si>
    <t>ENFOQUE HACIA LA PREVENCIÓN        **</t>
  </si>
  <si>
    <t>RELACIÓN CON ENTES EXTERNOS DE CONTROL   ***</t>
  </si>
  <si>
    <t>TOTAL INFORMES VIGENCIA</t>
  </si>
  <si>
    <t>TOTAL EJECUTADO A LA FECHA</t>
  </si>
  <si>
    <t xml:space="preserve">Enero 01 al 17 de 2020
Mayo 4 al 15 de 2020
Septiembre 01 al 14 de 2020
</t>
  </si>
  <si>
    <t>12 de febrero de 2020</t>
  </si>
  <si>
    <t>28 de febrero de 2020</t>
  </si>
  <si>
    <t>Radicado Orfeo número 20202000012633 de 11 de febrero de 2020. Solicitud información Rendición Cuenta anual, vigencia 2019 - SIREC.
Radicado Orfeo número 20202000015913 de 18 de febrero de 2020, Alcance memo 20202000012633, solicitud información Rendición Cuenta anual, vigencia 2019 - SIRECI.
Radicado Orfeo número 20202000019183 de 25 de febrero de 2020. Alcance memo 20202000012633, solicitud información Rendición Cuenta anual, vigencia 2019 – SIRECI- Formato F8.7 
Radicado Orfeo número 20202000020913 de 28 de febrero de 2020. Certificado Transmisión SIRECI - Rendición Cuenta Anual_2019 
Certificado  356_20191231_12</t>
  </si>
  <si>
    <t>Verificar el Sistema de Control Interno respecto del cumplimiento de la jornada laboral,  su posible impacto en la gestión y sensibilización del código de los valorres de la integridad.</t>
  </si>
  <si>
    <t>Empleados de carrera y Provsionales</t>
  </si>
  <si>
    <t>Seguimiento al cumplimiento jornada laboral.</t>
  </si>
  <si>
    <t>Ley 734 de 2002 y  ley 909 de 2004.
(Se inluye por solicitud de la Supertintendente de Transporte, Dra. Carmen Ligia Valderrama Rojas, aprobado por el CICCI, acta 1 del 10 marzo de 2020.)</t>
  </si>
  <si>
    <t>Comité Institucional de Coordinación de Control Interno, acta 1 del 10 de marzo de 2020. (Res.14099 de 2019)</t>
  </si>
  <si>
    <t xml:space="preserve">Contestación Requerimientos Disiplinario y Comisión Legal de Cuentas, temas competencia de la OCI
</t>
  </si>
  <si>
    <t>Versión Aprobada por el CICCI-Con ajustes de Comisión Legal de Cuentas, temas competencia de la OCI - 13mar2020_mq</t>
  </si>
  <si>
    <t>Mayo 20 a 30 de octubre de 2020</t>
  </si>
  <si>
    <t xml:space="preserve">
El día 26 de febrero de 2020 a las 10:00 a.m, fue programado por la Jefe de la OCI el primer CICCI. Mediante correo emitido por Laura Cardenas este fue reprogramado para el día 10 de marzo a las 2:30 p.m 
Aprobado PAA vigencia 2020 por el CICCI, acta No. 1 de 10 de marzo de 2020.</t>
  </si>
  <si>
    <t>10 de marzo de 2020</t>
  </si>
  <si>
    <t>Correo Institucional Superintendencia de Transporte. 5 de marzo de 2020. Comunicación Certificado de Diligencimiento FURAG 2019 Superintendencia de Transporte</t>
  </si>
  <si>
    <t>Abril 1 al 30 de 2020</t>
  </si>
  <si>
    <t>Ítem</t>
  </si>
  <si>
    <t>NORMAS - Auditorías Específicas - Auditorías Externas
NAGAS</t>
  </si>
  <si>
    <t>Abril 16 de 2020</t>
  </si>
  <si>
    <t>Según requerimientos</t>
  </si>
  <si>
    <t>Alertas
Marzo</t>
  </si>
  <si>
    <t>Seguimientos
Abril</t>
  </si>
  <si>
    <t>Alerta y Seguimiento Marzo - Abril 2020
Miercoles, 1 de abril de2020</t>
  </si>
  <si>
    <t>Abril 1 al 8 de 2020</t>
  </si>
  <si>
    <t xml:space="preserve">
Abril 15 al 30 de 2020
</t>
  </si>
  <si>
    <t>Según requerimientos
Se esta actualizando el Estatuto del Auditor</t>
  </si>
  <si>
    <t>NOTA</t>
  </si>
  <si>
    <t>Esas son las fechas que se programaron con la Auditora responsable del proceso, teniendo encuenta que salia a vacaciones para el mes de Abril.
Alerta: Pendiente de entraga</t>
  </si>
  <si>
    <t>Alerta y Seguimiento Abril 2020
Miercoles, 15 de abril de2020</t>
  </si>
  <si>
    <r>
      <t xml:space="preserve">Circular No. 02 de 29 de marzo de 2004 del Alto Consejero Presidencial y Director del Departamento Administrativo de la Función Pública 
Circular Conjunta 002 del 3 de octubre de 2008 DAPRE y DAFP
Decreto No. 984 de 14 de mayo de 2012 (Modifica el art. 22 de Decreto 1737
DIRECTIVA PRESIDENCIAL.No. 09  Austeridad en el Gasto Noviembre de 2018Directiva presidencial No. 01 de  10 de Febrero de 2016.
LEY 2008 DE 2019 </t>
    </r>
    <r>
      <rPr>
        <sz val="8"/>
        <color theme="1"/>
        <rFont val="Arial"/>
        <family val="2"/>
      </rPr>
      <t>"</t>
    </r>
    <r>
      <rPr>
        <i/>
        <sz val="8"/>
        <color theme="1"/>
        <rFont val="Arial"/>
        <family val="2"/>
      </rPr>
      <t>Por la cual se decreta el Presupuesto de Rentas y Recursos de Capital y Ley de Apropiaciones para la vigencia fiscal del 1 de enero al 31 de diciembre de 2020</t>
    </r>
    <r>
      <rPr>
        <sz val="8"/>
        <color theme="1"/>
        <rFont val="Arial"/>
        <family val="2"/>
      </rPr>
      <t xml:space="preserve">.", </t>
    </r>
    <r>
      <rPr>
        <b/>
        <sz val="8"/>
        <color theme="1"/>
        <rFont val="Arial"/>
        <family val="2"/>
      </rPr>
      <t>ARTiCULO 69</t>
    </r>
    <r>
      <rPr>
        <sz val="8"/>
        <color theme="1"/>
        <rFont val="Arial"/>
        <family val="2"/>
      </rPr>
      <t xml:space="preserve">. Plal1 de Austeridad del Gasto. El Gobierno nacional reglamentará mediante Decreto un Plan de Austeridad del gasto durante la vigencia fiscal de 2020 para los órganos que hacen parte del Presupuesto General de la Nación. Dichos órganos presentarán un informe al respecto, de manera semestralC
</t>
    </r>
  </si>
  <si>
    <t>I TRIMESTRE</t>
  </si>
  <si>
    <t>II TRIMESTRE</t>
  </si>
  <si>
    <t>III TRIMESTRE</t>
  </si>
  <si>
    <t>IV TRIMESTRE</t>
  </si>
  <si>
    <t>ENE</t>
  </si>
  <si>
    <t>FEB</t>
  </si>
  <si>
    <t>MAR</t>
  </si>
  <si>
    <t>ABR</t>
  </si>
  <si>
    <t>MAY</t>
  </si>
  <si>
    <t>JUN</t>
  </si>
  <si>
    <t>JUL</t>
  </si>
  <si>
    <t>AGO</t>
  </si>
  <si>
    <t>SEP</t>
  </si>
  <si>
    <t>OCT</t>
  </si>
  <si>
    <t>NOV</t>
  </si>
  <si>
    <t>DIC</t>
  </si>
  <si>
    <t>P</t>
  </si>
  <si>
    <t>E</t>
  </si>
  <si>
    <t>I I TRIMESTRE</t>
  </si>
  <si>
    <t>P: Programado - E: EJECUTADO</t>
  </si>
  <si>
    <t>Quincenal</t>
  </si>
  <si>
    <t>Bimestral</t>
  </si>
  <si>
    <t>PERIODICIDAD</t>
  </si>
  <si>
    <t>Mayo 4 al 15 de 2020</t>
  </si>
  <si>
    <t>Abril 16 de 2020
Mayo 15 de 2020</t>
  </si>
  <si>
    <t>Radicado Orfeo número 20202000010923 de 5 de febrero de 2020. Solicitud de Información para verificación cumplimiento de normas respecto a derechos de autor sobre uso de software en la vigencia 2019, en la Superintendencia.
Radicado Orfeo número 20202000010933 de 5 de febrero de 2020. Solicitud de Información para verificación cumplimiento de normas respecto a derechos de autor sobre uso de software en la vigencia 2019, en la Superintendencia.
Radicado Orfeo número 20202000011423 de 6 de febrero de 2020. SOLICITUD DE INFORMACIÓN PARA VERIFICACIÓN CUMPLIMIENTO DE NORMAS RESPECTO A DERECHOS DE AUTOR SOBRE USO DE SOFTWARE EN LA VIGENCIA 2019, EN LA SUPERINTENDENCIA DE TRANSPORTE.
Alcance Radicado Orfeo número 20202000016303 de 19 de febrero de 2020.
Radicado Orfeo número 20202000028383, 19 de marzo de 2020, Comunicación Informe preliminar Evaluación Derechos de Autor Software – Anual vigencia 2019.
Radicado Orfeo número 20202000029753, 02 de abril de 2020, Comunicación Informe definitivo de Evaluación Derechos de Autor Software – vigencia 2019. .</t>
  </si>
  <si>
    <r>
      <t xml:space="preserve">Enero 31 de 2020
 20202000006423-despacho superintendente de transporte
 20202000006433-despacho superintendente de transporte - Consolidación de todas las dependencias de la entidad
 20202000006443-oficina asesora jurídica 
 20202000006453-oficina asesora de planeación 
 20202000006463-oficina de tecnologías de la información y las comunicaciones
 20202000006473-superintendencia delegada de puertos
 20202000006483-superintendencia delegada de concesiones e infraestructura
 20202000006493-superintendencia delegada de transito y transporte terrestre automotor
  20202000006503-despacho del superintendente delegado para la protección de usuarios del sector transporte 
 20202000006513-dirección de investigaciones de puertos
 20202000006523-dirección de promoción y prevención en puertos
 20202000006533-dirección de promoción y prevención en concesiones e infraestructura 
 20202000006543-dirección de investigaciones de Concesiones e Infraestructura
 20202000006553-dirección financiera
 20202000006563-dirección de promoción y prevención en transito y transporte terrestre
 20202000006573-dirección de investigaciones de transito y transporte terrestre
 20202000006583-dirección de investigaciones para la protección de usuarios del sector transporte
 20202000006593-grupo administrativa
 20202000006603-grupo atención al ciudadano
 20202000006613-grupo de talento humano 
 20202000006623-grupo de control interno disciplinario
</t>
    </r>
    <r>
      <rPr>
        <sz val="6.4"/>
        <rFont val="Arial"/>
        <family val="2"/>
      </rPr>
      <t xml:space="preserve"> 20202000006643-grupo de apoyo a la gestión administrativa  </t>
    </r>
    <r>
      <rPr>
        <sz val="8"/>
        <rFont val="Arial"/>
        <family val="2"/>
      </rPr>
      <t xml:space="preserve">
 20202000011773-grupo administrativa - alcance
20202000031103 - grupo OTIC- alcance</t>
    </r>
  </si>
  <si>
    <t xml:space="preserve">Informe avance al plan de mejoramiento CGR sistema SIRECI con corte a diciembre 31 de 2019 y a junio 30 de 2020 - transmisión semestral.
</t>
  </si>
  <si>
    <t xml:space="preserve">
Mayo 5 al 29 de 2020</t>
  </si>
  <si>
    <r>
      <rPr>
        <b/>
        <sz val="11"/>
        <color theme="1"/>
        <rFont val="Calibri"/>
        <family val="2"/>
        <scheme val="minor"/>
      </rPr>
      <t>Fuente:</t>
    </r>
    <r>
      <rPr>
        <sz val="11"/>
        <color theme="1"/>
        <rFont val="Calibri"/>
        <family val="2"/>
        <scheme val="minor"/>
      </rPr>
      <t xml:space="preserve"> Oficina Control Interno - ST</t>
    </r>
  </si>
  <si>
    <t>Cuadro - 001 Evaluación del Sistema de Control Interno, a través de la ejecución de las auditorías, evaluaciones y seguimientos realizados por la OCI (según selectivo), que aporten a la mejora continua.</t>
  </si>
  <si>
    <r>
      <t xml:space="preserve">CAUSAS
</t>
    </r>
    <r>
      <rPr>
        <sz val="9"/>
        <rFont val="Arial Narrow"/>
        <family val="2"/>
      </rPr>
      <t>2.1 Rotación de personal (encargos, no asignación de recursos financieros suficientes, posible solicitud de cesión de contratos, posible solicitud de suspensión de contratos, entre otros).
2.2 Solicitud de informes por parte de entes externos. Que no estaban contemplados en la planeación de la oficina para la vigencia y en la normatividad vigente o por la expedición de nuevas normas.
2.3. Recurso Humano asignado a la Oficina de Control Interno sin formación y competencias de auditoría.
2.4. Escaso recurso humano para ejecutar en su totalidad el Plan Anual de Auditorías.
2.5. Solicitud de ampliación plazo para entrega de información y/o atención de auditorías internas, seguimientos y evaluaciones por parte de los auditados.
2.6. Entrega inoportuna de información por parte de los auditados.</t>
    </r>
  </si>
  <si>
    <t>Monitoreo PAA
Mayo 2020</t>
  </si>
  <si>
    <t xml:space="preserve">Riesgo Operacional Gestión Inadecuada del Plan Anual de Auditorías
Control de Monitoreo, seguimiento y retroalimentación periódica a la ejecución del Plan Anual de Auditorías ejecutado por parte del equipo de la OCI 
Miercoles, 6 de mayo de 2020
</t>
  </si>
  <si>
    <t xml:space="preserve">Riesgo Operacional Gestión Inadecuada del Plan Anual de Auditorías
Control de Monitoreo, seguimiento y retroalimentación periódica a la ejecución del Plan Anual de Auditorías ejecutado por parte del equipo de la OCI 
Miercoles, 18 de mayo de 2020
</t>
  </si>
  <si>
    <t>Junio 12 de 2020</t>
  </si>
  <si>
    <t>17 de enero de 2020.
13 de mayo de 2020.</t>
  </si>
  <si>
    <t>Artículo 9o de la Ley 1474 de 2011 Estatuto anticorrupción.
Decreto 1083 de 2015.
Circular Externa No 100-006 de 2019, de la Función Pública.
ARTÍCULO 156. REPORTES DEL RESPONSABLE DE CONTROL INTERNO. El artículo 14 de la Ley 87 de 1993, modificado por los artículos 9o de la Ley 1474 de 2011 y 231 del Decreto 019 de 2012. Decreto Por el cual se dictan normas para simplificar, suprimir y reformar trámites, procesos y procedimientos innecesarios existentes en la administración pública.
Decreto 2106 de 2019 “Por el cual se dictan normas para simplificar, suprimir y reformar trámites, procesos y procedimientos innecesarios existentes en la administración pública”</t>
  </si>
  <si>
    <t>Pormenorizado de Control Interno semestral
(Noviembre 1 de a diciembre 31 de 2019
- Enero 01 al 30 de Junio 2020
Informe de evaluación independiente del estado del Sistema de Control Interno.</t>
  </si>
  <si>
    <t xml:space="preserve">Riesgo Operacional Gestión Inadecuada del Plan Anual de Auditorías
Control de Monitoreo, seguimiento y retroalimentación periódica a la ejecución del Plan Anual de Auditorías ejecutado por parte del equipo de la OCI 
Martes, 03 de junio de 2020
</t>
  </si>
  <si>
    <t>1 de febrero a 31 de diciembre de 2020</t>
  </si>
  <si>
    <t>1 de abril a 30 de junio de 2020</t>
  </si>
  <si>
    <t>Vencido
1 de mayo a 31 de mayo de 2020</t>
  </si>
  <si>
    <t>Radicado Orfeo número 20202000034303,15 de mayo de 2020, Comunicación Informe Definitivo de seguimiento a Resultados de Implementación de la Estrategia” seguimiento Plan de Participación Ciudadana 2020, con corte al 30 de abril del 2020.
Publicación en el corroe Institucional Comunicaciones comunicaciones@supertransporte.gov.co los días 1,2,3,5,8,9,10,11 y por la Intranet</t>
  </si>
  <si>
    <t>Radicado Orfeo número 20202000032583, 29 de abril de 2020, Comunicación Plan de Trabajo Auditoría Proceso Direccionamiento Estratégico.
Radicado Orfeo número 20202000035373 de 31 de mayo de 2020, COMUNICACIÓN INFORME PRELIMINAR AUDITORÍA PROCESO DIRECCIONAMIENTO ESTRATÉGICO.
Radicado Orfeo número 20202000035763, 3 de junio de 2020, COMUNICACIÓN INFORME DEFINITIVO - DIRECCIONAMIENTO ESTRATÉGICO - CORTE 30 ABRIL 2020.</t>
  </si>
  <si>
    <t>Seguimientos: Comunicación correo Institucional de la Superintendencia de Transporte.
21/02/2020 Correo Intitucional Equipo OCI
02/03/2020 Correo Intitucional Equipo OCI
27/03/2020 Correo Intitucional Equipo OCI
15/04/2020 Correo Intitucional Equipo OCI
30/04/2020 Correo Intitucional Equipo OCI
18/05/2020 Correo Intitucional Equipo OCI
01/06/2020 Correo Intitucional Equipo OCI
11/06/2020 Correo Intitucional Equipo OCI</t>
  </si>
  <si>
    <t>21/02/2020
02/03/2020
15/04/2020
30/04/2020
18/05/2020
01/06/2020
11/06/2020</t>
  </si>
  <si>
    <t>Enero 14 de 2020 (2019-12-31)
Febrero 14 de 2020
Marzo 13 de 2020
Abril 13 de 2020.</t>
  </si>
  <si>
    <t>5 de marzo de 2020</t>
  </si>
  <si>
    <t>26 de febrero de 2020
26  de marzo de 2020
27 de abril de 2020</t>
  </si>
  <si>
    <t xml:space="preserve"> 02 de abril de 2020</t>
  </si>
  <si>
    <t>27 de enero de 2020
 09 de marzo de 2020
4 de mayo de 2020</t>
  </si>
  <si>
    <t>30 de abril de 2020</t>
  </si>
  <si>
    <t>27 de abril de 2020
3 de junio de 2020</t>
  </si>
  <si>
    <t>3 de junio de 2020</t>
  </si>
  <si>
    <t>15 de mayo de 2020
mes de junio de 2020</t>
  </si>
  <si>
    <t xml:space="preserve">Riesgo Operacional Gestión Inadecuada del Plan Anual de Auditorías
Control de Monitoreo, seguimiento y retroalimentación periódica a la ejecución del Plan Anual de Auditorías ejecutado por parte del equipo de la OCI 
Martes, 11 de junio de 2020
</t>
  </si>
  <si>
    <t>PROGRAMADO</t>
  </si>
  <si>
    <t xml:space="preserve">EJECUTADOS </t>
  </si>
  <si>
    <t>TOTAL</t>
  </si>
  <si>
    <t>EJECUTADOS A LA FECHA</t>
  </si>
  <si>
    <t>Ley 716 de 2001 Parágrafo 3 del artículo 4 
Decreto 3361 de octubre 14 de 2004 
Ley 901 de 2004. (Modifica parcialmente Ley 716 de 2001)
Circular Externa No. 059 de 2004
Ley 1066 de 2006, Artículo 2, Numeral 5.
Resolución 037 de 2018.
Circular Externa No. 059 de 2004.</t>
  </si>
  <si>
    <t xml:space="preserve">* Sin contabilizar mesas de trabajo plan de mejoramiento de Contraloría. Según Solicitud del responsable.
** Sin contabilizar respuestas derechos de petición, requerimientos control Interno disciplinario. (1) Transparencia, (1) CID.
***En el plan de vigilacia y control fiscal de la Contraloría consultado en enero de 2020 .
No incluye en la programación para la Superintendencia).
</t>
  </si>
  <si>
    <t xml:space="preserve">
*  III TRIMESTRE: En ejecución - 9 Informes</t>
  </si>
  <si>
    <t>Certificado: certificado SIRECI GEST_CONTRACT_356_20200331_MARZO2020_13abr2020.pdf, CONSECUTIVO:35612020-03-31,FECHA DE GENERACIÓN:2020/04/13.
Certificado: certificado SIRECI GEST_CONTRACT_356_20200430_1ABRIL2020_12mayo2020.pdf, CONSECUTIVO:35612020-04-30,FECHA DE GENERACIÓN:2020/05/12
Certificado: certificado SIRECI GEST_CONTRACT_356_20200531_MAYO2020_11junio2020.pdf, CONSECUTIVO:35612020-05-31,FECHA DE GENERACIÓN:2020/06/11
Certificado: certificado SIRECI GEST_CONTRACT_356_20200630_JUNIOO2020_10jul2020.pdf, CONSECUTIVO:35612020-06-30,FECHA DE GENERACIÓN:2020/07/10</t>
  </si>
  <si>
    <t>INFORMES AUDITORÍAS, EVALUACIONES O SEGUIMIENTOS</t>
  </si>
  <si>
    <t>EN EJECUCIÓN</t>
  </si>
  <si>
    <t>* Sin contabilizar mesas de trabajo plan de mejoramiento de Contraloría. Según Solicitud del responsable.
** Sin contabilizar respuestas derechos de petición, requerimientos control Interno disciplinario. (1) Transparencia, (1) CID.
***En el plan de vigilacia y control fiscal de la Contraloría consultado en enero de 2020 .
No incluye en la programación para la Superintendencia.</t>
  </si>
  <si>
    <t xml:space="preserve">Radicado Orfeo número 20202000041021, 28 de febrero de 2020, Traslado presunto acto de corrupción y presuntas irregularidades administrativa, Servidor Público de la Superintendencia de Transporte.
Radicado Orfeo número 20202000041031, 28 de enero de 2020, Traslado presunto acto de corrupción y presuntas irregularidades administrativa, Servidor Público de la Superintendencia de Transporte.
Radicado Orfeo número 20202000005503 de 28 de enero de 2020,  Comunicación traslado a la Secretaría de Transparencia y al Departamento Administrativo de la Presidencia de la República, presunto acto de corrupción Servidor público y presunta irregularidad administrativa. 
oficio 20202000113561 de 25 de febrero de 2020. Respuesta OCI20-00021909/IDM 1103002 del 14 de febrero de 2020.
Radicado Orfeo número 20202000038473 del 21 de mayo de 2020,  
</t>
  </si>
  <si>
    <t xml:space="preserve">Radicado Orfeo número 20202000046793 del 28 de agosto de 2020, Comunicación Plan de Trabajo Auditoría Proceso Gestión Talento Humano (Vigencia 2020, corte 31 de julio).
</t>
  </si>
  <si>
    <t>Radicado Orfeo número 20202000005163, 27 de enero de 2020, Comunicación Plan de Trabajo – solicitud de información seguimiento E-KOGUI – para generación Certificación Agencia de Defensa Jurídica.
Radicado Orfeo número 20202000123291 de 28 de febrero de 2020. Generación certificación Agencia de Defensa Jurídica – seguimiento E-KOGUI, Segundo semestre de 2019 según verificación. 
Radicado Orfeo número 20202000020743 de 28 de febrero de 2020. Comunicación Informe de Definitivo de seguimiento E-KOGUI – Generación Certificación Agencia de Defensa Jurídica. 
Radicado Orfeo número 20202000047953 del 07 de septiembre de 2020, Comunicación Informe Definitivo de seguimiento E-KOGUI – Generación Certificación Agencia de Defensa Jurídica</t>
  </si>
  <si>
    <t xml:space="preserve">Radicado Orfeo número 20202000018333 de 24 de febrero de 2020. Comunicación Informe Preliminar de evaluación sobre la atención de quejas, sugerencias y reclamos PQR’S correspondiente al segundo semestre de 2019. 
Radicado Orfeo número 20202000005063, 27 de enero de 2020, Comunicación Plan de trabajo- Informe de evaluación semestral sobre la atención de quejas, sugerencias y reclamos PQR’S correspondiente al segundo semestre de 2019, Solicitud de información.
Radicado Orfeo número 20202000023513 de 5 de marzo de 2020. Comunicación Informe Definitivo de Evaluación sobre la atención de quejas, sugerencias y reclamos PQR’S correspondiente al segundo semestre de 2019.
Radicado Orfeo número 20202000038453 del 29 de junio de 2020, Comunicación Plan de trabajo- Informe de evaluación semestral sobre la atención de quejas, sugerencias y reclamos PQR’S correspondiente al Primer semestre de 2020, Solicitud de información. 
Radicado Orfeo número 20202000044663 del 14 de agosto de 2020, Comunicación Informe Definitivo de evaluación sobre la atención de quejas, sugerencias y reclamos PQR’S correspondiente al primer semestre de 2020. </t>
  </si>
  <si>
    <t xml:space="preserve">Radicado No. 20202000044683 del 15 de agosto de 2020, Rol Enfoque Hacia la Prevención: Verificación del cumplimiento de la Ley de transparencia y del derecho al acceso a la información pública índice de Transparencia y Acceso a la información - ITA, verificación diligenciamiento y cargue de la información en el Aplicativo ITA.
Radicado No. 20202000047033 del 31 de agosto de 2020, Comunicación Informe definitivo Rol Enfoque Hacia la Prevención: Verificación del cumplimiento de la Ley de transparencia y del derecho al acceso a la información pública índice de Transparencia y Acceso a la información - ITA, verificación diligenciamiento y cargue de la información en el Aplicativo ITA.
</t>
  </si>
  <si>
    <t xml:space="preserve">Radicado Orfeo número 20202000044793 del 16 de agosto de 2020, Comunicación Plan de Trabajo para verificación en términos de efectividad de las acciones incluidas en los planes de mejoramiento suscritos, producto de informes de control interno e indicadores (según selectivo a 31 de julio de 2020) y seguimiento a plan de mejoramiento suscrito con la Procuraduría General.
Radicado Orfeo número 20202000044703 del 15 de agosto de 2020, Comunicación Plan de Trabajo para verificación en términos de efectividad de las acciones incluidas en los planes de mejoramiento suscritos, producto de informes de control interno e indicadores (según selectivo a 31 de julio de 2020).
Radicado Orfeo número 20202000044713 del 15 de agosto de 2020, Comunicación Plan de Trabajo para verificación en términos de efectividad de las acciones incluidas en los planes de mejoramiento suscritos, producto de informes de control interno e indicadores (según selectivo a 31 de julio de 2020).
Radicado Orfeo número 20202000044723 del 15 de agosto de 2020, Comunicación Plan de Trabajo para verificación en términos de efectividad de las acciones incluidas en los planes de mejoramiento suscritos, producto de informes de control interno e indicadores (según selectivo a 31 de julio de 2020).
Radicado Orfeo número 20202000044783 del 16 de agosto de 2020, Comunicación Plan de Trabajo para verificación en términos de efectividad de las acciones incluidas en los planes de mejoramiento suscritos, producto de informes de control interno e indicadores (según selectivo a 31 de julio de 2020).
Radicado Orfeo número 20202000044743 del 16 de agosto de 2020, Comunicación Plan de Trabajo para verificación en términos de efectividad de las acciones incluidas en los planes de mejoramiento suscritos, producto de informes de control interno e indicadores (según selectivo a 31 de julio de 2020).
Radicado Orfeo número 20202000046803 del 28 de agosto de 2020, Comunicación Informe Definitivo, verificación en términos de efectividad de las acciones incluidas en los planes de mejoramiento suscritos, producto de informes de control interno e indicadores (según selectivo a 31 de julio de 2020) Dirección Financiera.
Radicado Orfeo número 20202000046813 del 28 de agosto de 2020, Comunicación Informe Definitivo, verificación en términos de efectividad de las acciones incluidas en los planes de mejoramiento suscritos, producto de informes de control interno e indicadores (según selectivo a 31 de julio de 2020) Delegatura Tránsito y Transporte.
Radicado Orfeo número 20202000047543 del 03 de septiembre de 2020, Comunicación Informe Definitivo, verificación en términos de efectividad de las acciones incluidas en los planes de mejoramiento suscritos, producto de informes de control interno e indicadores (según selectivo a 31 de julio de 2020) Oficina de Tecnologías de la Información y las Comunicaciones - OTIC.
Radicado Orfeo número 20202000047783 del 04 de septiembre de 2020, Comunicación Informe Definitivo, verificación en términos de efectividad de las acciones incluidas en los planes de mejoramiento suscritos, producto de informes de control interno e indicadores (según selectivo a 31 de julio de 2020) Delegatura Concesiones e Infraestructura.
Radicado Orfeo número 20202000047563 del 03 de septiembre de 2020, Comunicación Informe Definitivo, verificación en términos de efectividad de las acciones incluidas en los planes de mejoramiento suscritos, producto de informes de control interno e indicadores (según selectivo a 31 de julio de 2020) Oficina Asesora de Planeación - OAP.
Radicado Orfeo número 20202000047573 del 03 de septiembre de 2020, Comunicación Informe Definitivo, verificación en términos de efectividad de las acciones incluidas en los planes de mejoramiento suscritos, producto de informes de control interno e indicadores (según selectivo a 31 de julio de 2020) Delegada de Puertos.
Radicado Orfeo número 20202000044733 del 15 de agosto de 2020, Comunicación Plan de Trabajo para verificación en términos de efectividad de las acciones incluidas en los planes de mejoramiento suscritos, producto de informes de control interno e indicadores (según selectivo a 31 de julio de 2020). D. T.T.T.
Radicado Orfeo número 20202000044773 del 16 de agosto de 2020, Comunicación Plan de Trabajo para verificación en términos de efectividad de las acciones incluidas en los planes de mejoramiento suscritos, producto de informes de control interno e indicadores (según selectivo a 31 de julio de 2020). G. T.H.
Radicado Orfeo número 20202000052483 del 30 de septiembre de 2020, Comunicación Informe Definitivo, verificación en términos de efectividad de las acciones incluidas en los planes de mejoramiento suscritos, producto de informes de control interno e indicadores (según selectivo a 31 de julio de 2020) Grupo Talento Humano.
Radicado Orfeo número 20202000054383 del 07 de octubre de 2020, Comunicación Informe Definitivo, verificación en términos de efectividad de las acciones incluidas en los planes de mejoramiento suscritos, producto de informes de control interno e indicadores (según selectivo a 31 de julio de 2020) Dirección Administrativa.
</t>
  </si>
  <si>
    <t>Radicado Orfeo número 20202000005153, 27 de enero de 2020, Comunicación Plan de trabajo de Seguimiento al Sistema de Información y Gestión del Empleo Público &amp;amp;amp;amp;quot;SIGEP” – solicitud de información, cuarto trimestre 2019.
Radicado Orfeo número 20202000024343, 09 de marzo de 2020, Comunicación Informe Definitivo de Seguimiento al Sistema de Información y Gestión del Empleo Público &amp;amp;quot;SIGEP” – Cuarto Trimestre 2019.  
Radicado Orfeo número 20202000028333 , 19 de marzo de 2020, Comunicación Plan de trabajo de Seguimiento al Sistema de Información y Gestión del Empleo Público &amp;amp;quot;SIGEP” – solicitud de información, Primer trimestre 2020.
Radicado Orfeo número 20202000032003, 27 de abril de 2020, Comunicación Informe Preliminar de Seguimiento al Sistema de Información y Gestión del Empleo Público &amp;amp;quot;SIGEP” Primer Trimestre de 2020.
Radicado Orfeo número 20202000032933 del 4 de mayo de 2020, Comunicación Informe Definitivo de Seguimiento al Sistema de Información y Gestión del Empleo Público &amp;amp;quot;SIGEP” Primer Trimestre de 2020.
Radicado Orfeo número 20202000038463 del 29 de junio de 2020, Comunicación Plan de trabajo de Seguimiento al Sistema de Información y Gestión del Empleo Público &amp;amp;quot;SIGEP” – solicitud de información, Segundo trimestre 2020.
Radicado Orfeo número 20202000057283 del 23 de octubre de 2020, Comunicación Plan de trabajo de Seguimiento al Sistema de Información y Gestión del Empleo Público "SIGEP” – solicitud de información, Tercer trimestre 2020</t>
  </si>
  <si>
    <t>Radicado Orfeo número 20202000060183 del 30 de octubre de 2020, Comunicación Plan de Trabajo auditoría proceso Gestión Administrativa – Inventarios (según selectivo).</t>
  </si>
  <si>
    <t>Radicado Orfeo Número 20202000062453 del 06 de noviembre de 2020, Comunicación informe Definitivo Seguimiento a la Caja Menor de Gastos Generales, con corte a 05 de noviembre de 2020.</t>
  </si>
  <si>
    <t>Radicado Orfeo número 20202000035353 de 29 de mayo de 2020,  Comunicación Plan de Trabajo - Seguimiento al cumplimiento jornada laboral, período del 01 marzo al 31 mayo de 2020. 
Radicado Orfeo número 20202000051813 del 28 de septiembre de 2020, Comunicación Informe Definitivo – Seguimiento al cumplimiento jornada laboral, período del 01 marzo al 31 mayo de 2020, Delegatura de Tránsito y Transporte Terrestre.
Radicado Orfeo número 20202000054823 del 08 de octubre de 2020, Comunicación Informe Definitivo – Seguimiento al cumplimiento jornada laboral, período del 01 marzo al 31 mayo de 2020, Delegada de Concesiones e Infraestructura
Radicado Orfeo número 20202000056423 del 19 de octubre de 2020, Comunicación Informe Definitivo – Seguimiento al cumplimiento jornada laboral, período del 01 marzo al 31 mayo de 2020, Secretaría General.
Radicado Orfeo número 20202000056113 del 19 de octubre de 2020, Comunicación Informe Definitivo – Seguimiento al cumplimiento jornada laboral, período del 01 marzo al 31 mayo de 2020, Superintendencia Oficina de Tecnologías de la Información y las Comunicaciones.
Radicado Orfeo número 20202000064623 del 13 de noviembre de 2020, Comunicación Informe Definitivo – Seguimiento al cumplimiento jornada laboral, período del 01 marzo al 31 mayo de 2020, Superintendencia de Transporte - Oficina Asesora de Planeación.</t>
  </si>
  <si>
    <t xml:space="preserve">Radicado Orfeo número 20202000028113 , 19 de marzo de 2020, Seguimiento a Conciliación de Saldos de Operaciones Recíprocas.
Radicado Orfeo número 20202000031683,  22 de abril de 2020, Comunicación Informe preliminar Seguimiento a Conciliación de Saldos de Operaciones Recíprocas.
Radicado Orfeo número 20202000032783 , 30 de abril de 202, Comunicación Informe definitivo de seguimiento a Conciliación de Saldos de Operaciones Recíprocas, correspondiente al III y IV Trimestre 2019 y I Trimestre 2020. 
Radicado Orfeo número 20202000052163 del 30 de septiembre de 2020, Comunicación Plan de Trabajo Seguimiento a Conciliación de Saldos de Operaciones Recíprocas del I y II trimestre de 2020
Radicado Orfeo número 20202000059753 del 29 de octubre de 2020, Comunicación Plan de Trabajo Seguimiento a Conciliación de Saldos de Operaciones Recíprocas del III trimestre de 2020.
Radicado Orfeo número 20202000059553 del 29 de octubre de 2020, Comunicación Informe Preliminar de seguimiento a Conciliación de Saldos de Operaciones Recíprocas I y II trimestre 2020.
Radicado Orfeo número 20202000061453 del 04 de noviembre de 2020, Comunicación Informe Definitivo de seguimiento a Conciliación de Saldos de Operaciones Recíprocas I y II trimestre 2020.
Radicado Orfeo número 20202000065263 del 18 de noviembre de 2020, Comunicación Informe Preliminar de seguimiento a Conciliación de Saldos de Operaciones Recíprocas III trimestre 2020.
Radicado Orfeo número 20202000067093 del 24 de noviembre de 2020, Comunicación Informe Definitivo de seguimiento a Conciliación de Saldos de Operaciones Recíprocas III trimestre 2020.
</t>
  </si>
  <si>
    <t>Radicado Orfeo Número 20202000059033 del 28 de octubre de 2020, Comunicación Plan de trabajo seguimiento cumplimiento Ley 581 de 2000 "Por la cual se reglamenta la adecuada y efectiva participación de la mujer en los niveles decisorios de las diferentes ramas y órganos del poder público, de conformidad con los artículos 13, 40 y 43 de la Constitución Nacional y se dictan otras disposiciones."
Radicado Orfeo Número 20202000068463 del 30 de noviembre de 2020, Comunicación Informe Definitivo cumplimiento Ley 581 de 2000 "Por la cual se reglamenta la adecuada y efectiva participación de la mujer en los niveles decisorios de las diferentes ramas y órganos del poder público, de conformidad con los artículos 13, 40 y 43 de la Constitución Nacional y se dictan otras disposiciones."</t>
  </si>
  <si>
    <t>26 de febrero de 2020 mediante memorando 20202000020023. Comunicación Informe de seguimiento al cumplimiento de las medidas de Austeridad del Gasto Público, cuarto trimestre vigencia 2019.
Radicado Orfeo Número 20202000029233,  26 de marzo de 2020. Comunicación plan de trabajo seguimiento austeridad del gasto primer trimestre 2020 (1 enero al 31 marzo 2020).
Radicado Orfeo número 20202000031963 del 27 de abril de 2020, Comunicación Informe definitivo de seguimiento al cumplimiento de las medidas de Austeridad del Gasto Público, primer trimestre (1 enero a 31 marzo) de la vigencia 2020.
Radicado Orfeo número 20202000037723  del 19 de junio de 2020, Comunicación plan de trabajo seguimiento austeridad del gasto, segundo trimestre 2020 (1 abril al 30 junio 2020).
Radicado Orfeo número 20202000044253 del 12 de agosto de 2020, Comunicación Informe preliminar de seguimiento al cumplimiento de las medidas de Austeridad del Gasto Público, segundo trimestre (1 abril a 30 junio) de la vigencia 2020.
Radicado Orfeo número 20202000044853 del 18 de agosto de 2020, Comunicación Informe definitivo de seguimiento al cumplimiento de las medidas de Austeridad del Gasto Público, segundo trimestre (1 abril a 30 junio) de la vigencia 2020.
Radicado Orfeo número 20202000060153 del 30 de octubre de 2020, Comunicación Informe Preliminar seguimiento austeridad del gasto, tercer trimestre 2020 (1 julio al 30 septiembre 2020).
Radicado Orfeo número 20202000064253 del 12 de noviembre de 2020, Comunicación Informe Definitivo Seguimiento Austeridad del Gasto, tercer trimestre 2020 (1 julio al 30 septiembre 2020)
Radicado Orfeo número 20202000068863 del 01 de diciembre de 2020, Comunicación plan de trabajo seguimiento austeridad del gasto, cuarto trimestre 2020 (1 octubre al 31 diciembre 2020).</t>
  </si>
  <si>
    <t>Enero 30 de 2020 (Oficio 20202000047681 a la contraloría. F14.3 Oficio Remisorio PM CGR corte 31dic2019 ) memorando 2020200006933 de 30 de enero de 2020. Comunicación Informe de seguimiento cumplimiento acciones del Plan de Mejoramiento, Suscrito con la Contraloría General de la República – CGR con corte a 31 de diciembre de 2019.
Radicado Orfeo número 20202000035973 de 5 de junio de 2020, Solicitud información seguimiento y verificación de la OCI, del avance PM-CGR con corte a 30 junio de 2020 y posterior transmisión por parte de la Oficina de Tecnologías de la Información y las Comunicaciones en SIRECI, según plazo establecido por el ente de control.
Radicado Orfeo número 20202000068863 del 01 de diciembre de 2020, Solicitud información seguimiento y verificación de la OCI, del avance PM-CGR con corte a 31 diciembre de 2020 y posterior transmisión por parte de la Oficina de Tecnologías de la Información y las Comunicaciones en SIRECI, según plazo establecido por el ente de control.</t>
  </si>
  <si>
    <t>Radicado Orfeo número 20202000013603 de 12 de febrero de 2020. Comunicación Informe Definitivo de Seguimiento a los hallazgos suscrito con el Archivo General de la Nación con corte a 31 de diciembre de 2019.
Radicado Orfeo número 20202000029153, 25 de marzo de 2020. Comunicación Plan de Trabajo, seguimiento a las acciones suscritas en el Plan de Mejoramiento Archivístico-PMA, con el Archivo General de la Nación – AGN del primer trimestre de 2020 (1 enero al 31 marzo de 2020).
Radicado Orfeo número 20202000032083, 27 de abril de 2020, Comunicación Informe Definitivo de Seguimiento a los hallazgos suscritos con el Archivo General de la Nación – AGN, con corte a 31 de marzo de 2020.
Radicado Orfeo número 20202000039053 del 02 de junio de 2020, Comunicación Plan de Trabajo, seguimiento a las acciones suscritas en el Plan de Mejoramiento Archivístico-PMA, con el Archivo General de la Nación – AGN del segundo trimestre de 2020 (1 abril al 30 junio de 2020). 
Radicado Orfeo número  20202000041673 del 22 de julio de 2020, Comunicación Informe Definitivo de Seguimiento a los hallazgos suscritos con el Archivo General de la Nación – AGN, correspondiente al segundo trimestre de 2020 (1 abril a 30 junio 2020).
Radicado Orfeo número 20202000048683 del 11 de septiembre de 2020, Comunicación Plan de Trabajo, seguimiento a las acciones suscritas en el Plan de Mejoramiento Archivístico-PMA, con el Archivo General de la Nación – AGN del tercer trimestre de 2020 (1 julio al 30 septiembre de 2020)
Radicado Orfeo número 20202000059043 del 28 de octubre de 2020, Comunicación Informe Definitivo, seguimiento a las acciones suscritas en el Plan de Mejoramiento Archivístico-PMA, con el Archivo General de la Nación – AGN del tercer trimestre de 2020 (1 julio al 30 septiembre de 2020).
Radicado Orfeo número 20202000068903 del 01 de diciembre de 2020, Comunicación Plan de Trabajo, seguimiento a las acciones suscritas en el Plan de Mejoramiento Archivístico-PMA, con el Archivo General de la Nación – AGN del cuarto trimestre de 2020 (1 octubre al 31 diciembre de 2020)</t>
  </si>
  <si>
    <r>
      <rPr>
        <b/>
        <u/>
        <sz val="8"/>
        <rFont val="Arial"/>
        <family val="2"/>
      </rPr>
      <t>INTERNOS</t>
    </r>
    <r>
      <rPr>
        <sz val="8"/>
        <rFont val="Arial"/>
        <family val="2"/>
      </rPr>
      <t xml:space="preserve">
</t>
    </r>
    <r>
      <rPr>
        <b/>
        <u val="double"/>
        <sz val="8"/>
        <rFont val="Arial"/>
        <family val="2"/>
      </rPr>
      <t>CID</t>
    </r>
    <r>
      <rPr>
        <sz val="8"/>
        <rFont val="Arial"/>
        <family val="2"/>
      </rPr>
      <t xml:space="preserve">
Radicado Orfeo número 20202000012033 de 7 de febrero de 2020. Respuesta Memorando N° 2020510000613 del 24 de enero de 2020, solicitud información expediente CDI-2019-510-031. 
Radicado Orfeo número 20202000023503 y 20202000023533, del 5 de marzo de 2020, Solicitud información expediente CID-2019-510-040 .
Radicado Orfeo número 20202000145821 , del  5 de marzo de 2020, Citación notificación expediente CID-2019-510-040. 
Radicado Orfeo 20202000023763 del 6  de marzo de 2020, Respuesta memorando 20205020015783 del 18 de febrero de 2020.
Radicado Orfeo número 20202000027713  del 17 de marzo de 2020, Respuesta memo 20205010026573 del 16mar2020, Expediente CID-2018-510-041 .
Radicado Orfeo número 20202000029243  del 26 de marzo de 2020, Respuesta Memorando N° 20205010027753 del 17 de marzo de 2020 con alcance 20205010028353 del 19 de marzo de 2020, solicitud de información expediente CDI-2019-510-045, H 01 (2019)- Dirección Administrativa.
Radicado Orfeo número 20202000029253 del 26 de marzo de 2020, Respuesta Memorando N° 20205010028053 del 18 de marzo de 2020 con alcance 20205010028353 del 19 de marzo de 2020, solicitud de informacióadicado expediente CDI-2019-510-046, H 01 (2019)- Grupo de Talento Humano.
</t>
    </r>
    <r>
      <rPr>
        <b/>
        <u val="double"/>
        <sz val="8"/>
        <rFont val="Arial"/>
        <family val="2"/>
      </rPr>
      <t>OAP</t>
    </r>
    <r>
      <rPr>
        <sz val="8"/>
        <rFont val="Arial"/>
        <family val="2"/>
      </rPr>
      <t xml:space="preserve">
Radicado Orfeo número 20202000025743 del 11 de marzo de 2020, Respuesta a solicitud Alcance anteproyecto de presupuesto 2020 y 2021 - Corrección Cronograma de trabajo OAP. 
</t>
    </r>
    <r>
      <rPr>
        <b/>
        <u/>
        <sz val="8"/>
        <rFont val="Arial"/>
        <family val="2"/>
      </rPr>
      <t xml:space="preserve">EXTERNOS
</t>
    </r>
    <r>
      <rPr>
        <sz val="8"/>
        <rFont val="Arial"/>
        <family val="2"/>
      </rPr>
      <t xml:space="preserve">Radicado Orfeo número 20202000025373  del 11 de marzo de 2020, Respuesta a su solicitud Cámara de Representantes - OCI 
Radicado Orfeo número 20202000031673  del 22 de abril de 2020,  Solicitud publicación informe Comisión Legal de Cuentas del Congreso de la República, vigencia 2019, remitido en 2020.
Radicado Orfeo número 20202000288641 de 21 de mayo de 2020,  Respuesta Petición VIGIA Radicado 20205320071732 del 24 de enero de 2020. 
Radicado Orfeo número 2020200065433 del 18 de noviembre de 2020, Respuesta memorando 20205010062863 del 10 de noviembre de 2020, Solicitud información expediente CID-2019-510-003. H_11(2018) PM CGR
Radicado Orfeo número 2020200067853 del 26 de noviembre de 2020, Respuesta radicado 20205010063473 del 10 de noviembre de 2020, solicitud información para expediente CID-2020-501-030.
Radicado Orfeo número 20202000067873 del 26 de noviembre de 2020, Respuesta radicado 20205010063613 del 11 de noviembre de 2020, solicitud información para expediente CID-2019-510-001
Radicado Orfeo número 20202000062433 del 06 de noviembre de 2020, Respuesta memorando 20205010060413 del 3 de noviembre de 2020, Solicitud información expediente CID-2019-510-003. H_11(2018) PM CGR.
</t>
    </r>
  </si>
  <si>
    <t>Radicado Orfeo número 20202000039923 del 08 de julio de 2020, Comunicación Plan de trabajo - Seguimiento a la Relación de Acreencias a favor de la  Entidad, Boletín Deudores Morosos. Semestral (1 de diciembre de 2019 al 31 de mayo de 2020).
Radicado Orfeo número 20202000041803 del 23 de julio de 2020, Comunicación Informe preliminar Seguimiento a la Relación de Acreencias a favor de la Entidad, Boletín Deudores Morosos. Semestral (1 de diciembre de 2019 al 31 de mayo de 2020).
Radicado Orfeo número 20202000042663 del 30 de julio de 2020, Comunicación Informe definitivo Seguimiento a la Relación de Acreencias a favor de la Entidad, Boletín Deudores Morosos. Semestral (1 de diciembre de 2019 al 31 de mayo de 2020).
Radicado Orfeo número 20202000067433 del 25 de noviembre de 2020, Comunicación Plan de trabajo - Seguimiento a la Relación de Acreencias a favor de la Entidad, Boletín Deudores Morosos del Estado – BDME semestral (1 de junio de 2020 al 30 de noviembre de 2020).</t>
  </si>
  <si>
    <t>Radicado Orfeo número 20202000046443 26 de agosto de 2020, Comunicación Plan de Trabajo – solicitud de información seguimiento a cumplimiento funciones comité de conciliaciones, con corte al 26 de agosto de 2020.
Radicado Orfeo número 20202000051853 del 29 de septiembre de 2020, Comunicación Informe Preliminar de Seguimiento al cumplimiento de las funciones del Comité de Conciliación y a las Políticas de Prevención del Daño Antijurídico y Defensa Judicial según normatividad aplicable.
Radicado Orfeo número 20202000054083 del 06 de octubre de 2020, Comunicación Informe Definitivo de Seguimiento al cumplimiento de las funciones del Comité de Conciliación y a las Políticas de Prevención del Daño Antijurídico y Defensa Judicial según normatividad aplicable.
Radicado Orfeo número 20202000075323 del 22 de diciembre de 2020, Alcance Comunicación Informe Definitivo de Seguimiento al cumplimiento de las funciones del Comité de Conciliación y a las Políticas de Prevención del Daño Antijurídico y Defensa Judicial según normatividad aplicable mediante radicado 20202000054083, del 06 de octubre de 2020.</t>
  </si>
  <si>
    <t xml:space="preserve">Radicado Orfeo número 20202000006723 30 de enero de 2020. Informe Pormenorizado del Estado del Sistema de Control Interno de la Superintendencia de Transporte, del 1 de noviembre al 31 de diciembre de 2019 – Circular Externa No. 100-006 de 2019- DAFP, Decreto 2106 de 2019. 
Radicado Orfeo número 20202000040833 del 15 de julio de 2020, Comunicación Plan de Trabajo Evaluación Independiente del Estado del Sistema de Control Interno, primer semestre 2020.
Radicado Orfeo número 20202000042683 del 30 de julio de 2020,  Informe Definitivo de Evaluación Independiente del Estado del Sistema de Control Interno - I Semestre 2020.
Radicado Orfeo número 20202000075853 del 23 de diciembre de 2020, Comunicación Plan de Trabajo Evaluación Independiente del Estado del Sistema de Control Interno, segundo semestre de 2020.
</t>
  </si>
  <si>
    <t>Radicado orfeo número 20202000058653 del 28 de octubre de 2020, Comunicación Plan de trabajo auditoría Proceso Gestión de TICS .
Radicado orfeo número 20202000073153 del 15 de diciembre de 2020, Informe preliminar auditoría Proceso Gestión de TICS TICS y a la política de seguridad y privacidad de la información de la Superintendencia de Transporte,( según selectivo) y Evaluación de riesgos y controles - Política de Administración del Riesgo (selectivo), del 1 enero a 31 de octubre de 2020 - Oficina de Tecnolofgías de la Información.
Radicado orfeo número 20202000076353 del 24 de diciembre de 2020, Informe definitivo auditoría Proceso Gestión de TICS política de seguridad y privacidad de la información de la Superintendencia de Transporte y Evaluación de riesgos y controles - Política de Administración del Riesgo del 1 enero a 31 de octubre de 2020 - Oficina de Tecnologías de la Información y las Comunicaciones – OTIC.</t>
  </si>
  <si>
    <t>Radicado Orfeo número 20202000002983 16 de enero de 2020, Comunicación Informe de Evaluación de la efectividad de la implementación de la estrategia, Plan de Participación Ciudadana vigencia 2019 con corte a 31 de diciembre.
Radicado Orfeo número 20202000003023 del 17 de enero de 2020, Comunicación Informe de seguimiento Plan Anticorrupción y de Atención al Ciudadano - PACC y Mapa de Riesgos de Corrupción, del tercer cuatrimestre de 2019 (1 septiembre a 31 diciembre de 2019).
Radicado Orfeo número 20202000031183 17 de abril de 2020, Comunicación plan de trabajo, Solicitud información - seguimiento a la implementación de las actividades del Plan Anticorrupción y de Atención al Ciudadano y Mapas de Riesgos de corrupción, del primer cuatrimestre de 2020 (1 enero a 30 abril de 2020).
Radicado Orfeo número 20202000031693 del 22 de abril d e 2002, Comunicación Plan de Trabajo- Solicitud de Información, para seguimiento y verificación de los Resultados de Implementación de la Estrategia- Plan de Participación Ciudadana, con corte a 30 de abril de 2020.
Radicado Orfeo número 20202000033973 del 13 de mayo de 2020,   Comunicación Informe definitivo - Seguimiento a la implementación de las actividades del Plan Anticorrupción y de Atención al Ciudadano y Mapas de Riesgos de corrupción, del primer cuatrimestre de 2020 (1 enero a 30 abril de 2020).
Radicado Orfeo número 20202000034303 del 15 de mayo de 2020, Comunicación Informe Definitivo de seguimiento a Resultados de Implementación de la Estrategia” seguimiento Plan de Participación Ciudadana 2020, con corte al 30 de abril del 2020.
Radicado Orfeo número 20202000043293 del 04 de agosto de 2020, Comunicación plan de trabajo, Solicitud información - seguimiento a la implementación de las actividades del Plan Anticorrupción y de Atención al Ciudadano y Mapas de Riesgos de corrupción, del segundo cuatrimestre de 2020 (1 mayo a 31 agosto de 2020).
Radicado Orfeo número 20202000046493 del 27 de agosto de 2020, Comunicación Plan de Trabajo- Solicitud de Información, para seguimiento y verificación de los Resultados de Implementación de la Estrategia- Plan de Participación Ciudadana y cronograma, con corte a 31 de Agosto de 2020.
Radicado Orfeo número 20202000048833 del 14 de septiembre de 2020, Comunicación Informe definitivo - seguimiento a la implementación de las actividades del Plan Anticorrupción y de Atención al Ciudadano – PAAC y Mapas de Riesgos de corrupción, del segundo cuatrimestre de 2020 (1 mayo a 30 septiembre de 2020).
Radicado Orfeo número 20202000049143 del 14 de septiembre de 2020, Comunicación Informe definitivo - seguimiento y verificación de los Resultados de Implementación de la Estrategia - Plan de Participación Ciudadana, con corte a 31 de agosto de 2020.
Radicado Orfeo número 20202000068833 del 01 de diciembre de 2020, Comunicación plan de trabajo, Solicitud información - seguimiento a la implementación de las actividades del Plan Anticorrupción y de Atención al Ciudadano y Mapas de Riesgos de corrupción, del tercer cuatrimestre de 2020 (1 septiembre a 31 diciembre de 2020).
Radicado Orfeo número 20202000075033 del 22 de diciembre de 2020, Comunicación Plan de Trabajo- Solicitud de Información, para seguimiento y verificación de los Resultados de Implementación de la Estrategia- Plan de Participación Ciudadana, con corte a 31 de diciembre de 2020.
Radicado Orfeo número 20202000076453 del 28 de diciembre de 2020, Alcance memorando 20202000049143 del 24 de septiembre de 2020, Comunicación Informe definitivo - seguimiento y verificación de los Resultados de Implementación de la Estrategia - Plan de Participación Ciudadana, con corte a 31 de agosto de 2020.</t>
  </si>
  <si>
    <t>Radicado Orfeo número 20202000053723 del 05 de octubre de 2020, Comunicación solicitud de información, ejecución evaluación de riesgos y controles - Política de Administración del Riesgo (selectivo), correspondiente al período comprendido entre el 1 enero a 31 de agosto de 2020.
Radicado Orfeo número 20202000060143 del 30 de octubre de 2020, Comunicación Informe Preliminar de evaluación de riesgos y controles – Política de Administración del Riesgo (selectivo) del 1 enero a 31 agosto de 2020. – Gestión Documental y Notificaciones.
Radicado Orfeo número 20202000062443 del 06 de noviembre de 2020, Comunicación Informe Definitivo de evaluación de riesgos y controles – Política de Administración del Riesgo (selectivo) del 1 enero a 31 agosto de 2020. – Gestión Documental y Notificaciones.
Radicado Orfeo número 20202000060243 del 06 de noviembre de 2020, Informe preliminar Evaluación de riesgos y controles - Política de Administración del Riesgo (selectivo), del 1 enero a 31 de agosto de 2020 -Oficina Asesora de Planeación – OAP – Direccionamiento Estratégico.
Radicado Orfeo número 20202000064603 del 13 de noviembre de 2020, Comunicación Informe Definitivo de evaluación de riesgos y controles –Política de Administración del Riesgo (según selectivo) del 1 enero a 31 agosto de 2020. Proceso Estratégicos y Transversales Direccionamiento Estratégico.
Radicado Orfeo número 20202000074683 del 20 de diciembre de 2020, Comunicación Informe Preliminar de evaluación de riesgos y controles – Política de Administración del Riesgo (selectivo) del 01 al 31 de agosto de 2020. – Proceso Gestión Financiera.
Radicado Orfeo número 20202000076063 del 24 de diciembre de 2020, Comunicación Informe Definitivo de evaluación de riesgos y controles – Política de Administración del Riesgo (selectivo) del 01 al 31 de agosto de 2020. – Proceso Gestión Financiera.</t>
  </si>
  <si>
    <t>Radicado Orfeo número 20202000032013, 27 de abril de 2020, Solicitud de Información verificación cumplimiento Ley 951 de 2014 “Por la cual se crea el Acta de Informe de Gestión”.
Radicado Orfeo número 20202000035743 de 3 de junio de 2020, Solicitud de Información verificación cumplimiento Ley 951 de 2014 “Por la cual se crea el Acta de Informe de Gestión”.
Radicado Orfeo número 20202000038473 del 30. de junio de 2020, Comunicación Informe Definitivo de cumplimiento de la Ley 951 de 2005- Informe Acta de Gestión.
Radicado Orfeo número 20202000040263 del 13 de julio de 2020, Plan de Trabajo-Solicitud de Información verificación cumplimiento Ley 951 de 2005 “Por la cual se crea el Acta de Informe de Gestión”
Radicado Orfeo número 20202000040903 del 15 de julio de 2020, Comunicación Informe Definitivo de verificación cumplimiento Ley 951 de 2005 “por la cual se crea el acta de informe de gestión”
Radicado Orfeo número 20202000047923 del 07 de septiembre de 2020, Comunicación Informe Definitivo de verificación cumplimiento Ley 951 de 2005 “por la cual se crea el acta de informe de gestión”
Radicado Orfeo número 20202000076703 del 29 de diciembre de 2020, Solicitud de Información verificación cumplimiento Ley 951 de 2014 “Por la cual se crea el Acta de Informe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</si>
</sst>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d\-mmm\-yy;@"/>
    <numFmt numFmtId="165" formatCode="mmm\ dd\ yyyy"/>
  </numFmts>
  <fonts count="46" x14ac:knownFonts="1">
    <font>
      <sz val="11"/>
      <color theme="1"/>
      <name val="Calibri"/>
      <family val="2"/>
      <scheme val="minor"/>
    </font>
    <font>
      <sz val="12"/>
      <color theme="1"/>
      <name val="Calibri"/>
      <family val="2"/>
      <scheme val="minor"/>
    </font>
    <font>
      <b/>
      <sz val="10"/>
      <name val="Arial"/>
      <family val="2"/>
    </font>
    <font>
      <b/>
      <sz val="9"/>
      <name val="Arial Narrow"/>
      <family val="2"/>
    </font>
    <font>
      <b/>
      <sz val="12"/>
      <name val="Arial"/>
      <family val="2"/>
    </font>
    <font>
      <b/>
      <sz val="9"/>
      <name val="Arial"/>
      <family val="2"/>
    </font>
    <font>
      <b/>
      <sz val="8"/>
      <name val="Arial"/>
      <family val="2"/>
    </font>
    <font>
      <sz val="12"/>
      <name val="Arial"/>
      <family val="2"/>
    </font>
    <font>
      <sz val="9"/>
      <color theme="1"/>
      <name val="Calibri"/>
      <family val="2"/>
      <scheme val="minor"/>
    </font>
    <font>
      <b/>
      <sz val="12"/>
      <color theme="0"/>
      <name val="Arial"/>
      <family val="2"/>
    </font>
    <font>
      <b/>
      <sz val="8"/>
      <color theme="0"/>
      <name val="Arial"/>
      <family val="2"/>
    </font>
    <font>
      <sz val="8"/>
      <name val="Arial"/>
      <family val="2"/>
    </font>
    <font>
      <sz val="12"/>
      <color theme="1"/>
      <name val="Arial"/>
      <family val="2"/>
    </font>
    <font>
      <sz val="9"/>
      <name val="Arial Narrow"/>
      <family val="2"/>
    </font>
    <font>
      <sz val="8"/>
      <color theme="1"/>
      <name val="Calibri"/>
      <family val="2"/>
      <scheme val="minor"/>
    </font>
    <font>
      <b/>
      <sz val="8"/>
      <color theme="1"/>
      <name val="Arial"/>
      <family val="2"/>
    </font>
    <font>
      <b/>
      <sz val="12"/>
      <color theme="1"/>
      <name val="Arial"/>
      <family val="2"/>
    </font>
    <font>
      <sz val="12"/>
      <color theme="1"/>
      <name val="Calibri"/>
      <family val="2"/>
      <scheme val="minor"/>
    </font>
    <font>
      <b/>
      <i/>
      <sz val="8"/>
      <color theme="1"/>
      <name val="Arial"/>
      <family val="2"/>
    </font>
    <font>
      <sz val="8"/>
      <color theme="1"/>
      <name val="Arial"/>
      <family val="2"/>
    </font>
    <font>
      <sz val="8"/>
      <color rgb="FFFF0000"/>
      <name val="Calibri"/>
      <family val="2"/>
      <scheme val="minor"/>
    </font>
    <font>
      <b/>
      <sz val="10"/>
      <color theme="1"/>
      <name val="Arial"/>
      <family val="2"/>
    </font>
    <font>
      <sz val="8"/>
      <color rgb="FF000000"/>
      <name val="Calibri"/>
      <family val="2"/>
      <scheme val="minor"/>
    </font>
    <font>
      <b/>
      <sz val="12"/>
      <color theme="1"/>
      <name val="Arial Narrow"/>
      <family val="2"/>
    </font>
    <font>
      <b/>
      <sz val="9"/>
      <color theme="0"/>
      <name val="Arial"/>
      <family val="2"/>
    </font>
    <font>
      <sz val="12"/>
      <color theme="0"/>
      <name val="Arial"/>
      <family val="2"/>
    </font>
    <font>
      <sz val="8"/>
      <name val="Calibri"/>
      <family val="2"/>
      <scheme val="minor"/>
    </font>
    <font>
      <b/>
      <sz val="7"/>
      <color theme="1"/>
      <name val="Arial"/>
      <family val="2"/>
    </font>
    <font>
      <sz val="6.4"/>
      <name val="Arial"/>
      <family val="2"/>
    </font>
    <font>
      <sz val="11"/>
      <color theme="1"/>
      <name val="Calibri"/>
      <family val="2"/>
      <scheme val="minor"/>
    </font>
    <font>
      <b/>
      <sz val="11"/>
      <color theme="1"/>
      <name val="Calibri"/>
      <family val="2"/>
      <scheme val="minor"/>
    </font>
    <font>
      <b/>
      <sz val="12"/>
      <color theme="9" tint="-0.499984740745262"/>
      <name val="Arial"/>
      <family val="2"/>
    </font>
    <font>
      <sz val="12"/>
      <color theme="9" tint="-0.499984740745262"/>
      <name val="Arial"/>
      <family val="2"/>
    </font>
    <font>
      <b/>
      <sz val="8"/>
      <color theme="9" tint="-0.499984740745262"/>
      <name val="Arial"/>
      <family val="2"/>
    </font>
    <font>
      <b/>
      <sz val="9"/>
      <color theme="9" tint="-0.499984740745262"/>
      <name val="Arial"/>
      <family val="2"/>
    </font>
    <font>
      <b/>
      <sz val="10"/>
      <color theme="9" tint="-0.499984740745262"/>
      <name val="Arial"/>
      <family val="2"/>
    </font>
    <font>
      <sz val="8"/>
      <color theme="9" tint="-0.499984740745262"/>
      <name val="Arial"/>
      <family val="2"/>
    </font>
    <font>
      <b/>
      <sz val="9"/>
      <color theme="1"/>
      <name val="Arial"/>
      <family val="2"/>
    </font>
    <font>
      <b/>
      <u/>
      <sz val="8"/>
      <name val="Arial"/>
      <family val="2"/>
    </font>
    <font>
      <b/>
      <u val="double"/>
      <sz val="8"/>
      <name val="Arial"/>
      <family val="2"/>
    </font>
    <font>
      <b/>
      <sz val="8"/>
      <color rgb="FF000000"/>
      <name val="Arial"/>
      <family val="2"/>
    </font>
    <font>
      <sz val="8"/>
      <color rgb="FF000000"/>
      <name val="Arial"/>
      <family val="2"/>
    </font>
    <font>
      <sz val="14"/>
      <color theme="1"/>
      <name val="Calibri"/>
      <family val="2"/>
      <scheme val="minor"/>
    </font>
    <font>
      <i/>
      <sz val="8"/>
      <color theme="1"/>
      <name val="Arial"/>
      <family val="2"/>
    </font>
    <font>
      <b/>
      <sz val="10"/>
      <color theme="0"/>
      <name val="Arial"/>
      <family val="2"/>
    </font>
    <font>
      <b/>
      <sz val="8"/>
      <color rgb="FFFF0000"/>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CC"/>
        <bgColor indexed="64"/>
      </patternFill>
    </fill>
    <fill>
      <patternFill patternType="darkHorizontal">
        <bgColor rgb="FFFFFF00"/>
      </patternFill>
    </fill>
    <fill>
      <patternFill patternType="darkHorizontal">
        <bgColor theme="0" tint="-0.14999847407452621"/>
      </patternFill>
    </fill>
    <fill>
      <patternFill patternType="solid">
        <fgColor theme="9"/>
        <bgColor indexed="64"/>
      </patternFill>
    </fill>
    <fill>
      <patternFill patternType="darkHorizontal">
        <bgColor theme="9" tint="0.39997558519241921"/>
      </patternFill>
    </fill>
    <fill>
      <patternFill patternType="solid">
        <fgColor rgb="FF92D050"/>
        <bgColor rgb="FF000000"/>
      </patternFill>
    </fill>
    <fill>
      <patternFill patternType="solid">
        <fgColor rgb="FFD9D9D9"/>
        <bgColor rgb="FF000000"/>
      </patternFill>
    </fill>
    <fill>
      <patternFill patternType="solid">
        <fgColor rgb="FFF2F2F2"/>
        <bgColor rgb="FF000000"/>
      </patternFill>
    </fill>
    <fill>
      <patternFill patternType="solid">
        <fgColor rgb="FFD9E1F2"/>
        <bgColor rgb="FF000000"/>
      </patternFill>
    </fill>
    <fill>
      <patternFill patternType="solid">
        <fgColor rgb="FFE2EFDA"/>
        <bgColor rgb="FF000000"/>
      </patternFill>
    </fill>
    <fill>
      <patternFill patternType="solid">
        <fgColor rgb="FFFFFFCC"/>
        <bgColor rgb="FF000000"/>
      </patternFill>
    </fill>
    <fill>
      <patternFill patternType="solid">
        <fgColor rgb="FFFFFFFF"/>
        <bgColor rgb="FF000000"/>
      </patternFill>
    </fill>
    <fill>
      <patternFill patternType="darkHorizontal">
        <fgColor rgb="FF000000"/>
        <bgColor rgb="FFD9D9D9"/>
      </patternFill>
    </fill>
    <fill>
      <patternFill patternType="solid">
        <fgColor theme="0"/>
        <bgColor rgb="FF000000"/>
      </patternFill>
    </fill>
    <fill>
      <patternFill patternType="darkHorizontal">
        <fgColor rgb="FF000000"/>
        <bgColor rgb="FFFFFF00"/>
      </patternFill>
    </fill>
    <fill>
      <patternFill patternType="solid">
        <fgColor theme="9" tint="0.39997558519241921"/>
        <bgColor indexed="64"/>
      </patternFill>
    </fill>
    <fill>
      <patternFill patternType="darkHorizontal">
        <bgColor rgb="FF92D050"/>
      </patternFill>
    </fill>
    <fill>
      <patternFill patternType="darkHorizontal">
        <fgColor rgb="FF000000"/>
        <bgColor rgb="FF92D050"/>
      </patternFill>
    </fill>
    <fill>
      <patternFill patternType="darkHorizontal">
        <bgColor theme="9" tint="0.59999389629810485"/>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7" fillId="0" borderId="0"/>
    <xf numFmtId="9" fontId="29" fillId="0" borderId="0" applyFont="0" applyFill="0" applyBorder="0" applyAlignment="0" applyProtection="0"/>
  </cellStyleXfs>
  <cellXfs count="513">
    <xf numFmtId="0" fontId="0" fillId="0" borderId="0" xfId="0"/>
    <xf numFmtId="0" fontId="5" fillId="0" borderId="0" xfId="0" applyFont="1" applyAlignment="1">
      <alignment horizontal="center" vertical="center" wrapText="1"/>
    </xf>
    <xf numFmtId="0" fontId="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7" fillId="0" borderId="0" xfId="0" applyFont="1" applyAlignment="1">
      <alignment horizontal="justify" vertical="center" wrapText="1"/>
    </xf>
    <xf numFmtId="0" fontId="8" fillId="3" borderId="0" xfId="0" applyFont="1" applyFill="1" applyAlignment="1">
      <alignment vertical="center" wrapText="1"/>
    </xf>
    <xf numFmtId="0" fontId="10" fillId="0" borderId="0" xfId="0" applyFont="1" applyAlignment="1">
      <alignment horizontal="center" vertical="center" wrapText="1"/>
    </xf>
    <xf numFmtId="0" fontId="10" fillId="0" borderId="0" xfId="0" applyFont="1" applyAlignment="1">
      <alignment horizontal="justify" vertical="center" wrapText="1"/>
    </xf>
    <xf numFmtId="0" fontId="9" fillId="0" borderId="0" xfId="0" applyFont="1" applyAlignment="1">
      <alignment horizontal="justify" vertical="center" wrapText="1"/>
    </xf>
    <xf numFmtId="0" fontId="19" fillId="4" borderId="1" xfId="1" applyFont="1" applyFill="1" applyBorder="1" applyAlignment="1">
      <alignment horizontal="justify" vertical="center" wrapText="1"/>
    </xf>
    <xf numFmtId="0" fontId="19" fillId="4" borderId="1" xfId="1" applyFont="1" applyFill="1" applyBorder="1" applyAlignment="1">
      <alignment horizontal="justify" vertical="top" wrapText="1"/>
    </xf>
    <xf numFmtId="0" fontId="19" fillId="9" borderId="1" xfId="1" applyFont="1" applyFill="1" applyBorder="1" applyAlignment="1">
      <alignment horizontal="justify" vertical="center" wrapText="1"/>
    </xf>
    <xf numFmtId="0" fontId="19" fillId="10" borderId="18" xfId="1" applyFont="1" applyFill="1" applyBorder="1" applyAlignment="1">
      <alignment horizontal="left" vertical="center" wrapText="1"/>
    </xf>
    <xf numFmtId="0" fontId="14" fillId="0" borderId="26" xfId="1" applyFont="1" applyBorder="1" applyAlignment="1">
      <alignment horizontal="left" vertical="center" indent="1"/>
    </xf>
    <xf numFmtId="0" fontId="14" fillId="0" borderId="27" xfId="1" applyFont="1" applyBorder="1" applyAlignment="1">
      <alignment horizontal="left" vertical="center" indent="1"/>
    </xf>
    <xf numFmtId="0" fontId="14" fillId="0" borderId="25" xfId="1" applyFont="1" applyBorder="1" applyAlignment="1">
      <alignment horizontal="left" vertical="center" indent="1"/>
    </xf>
    <xf numFmtId="164" fontId="11" fillId="0" borderId="17" xfId="0" applyNumberFormat="1" applyFont="1" applyBorder="1" applyAlignment="1">
      <alignment horizontal="left" vertical="center" wrapText="1" indent="1"/>
    </xf>
    <xf numFmtId="164" fontId="11" fillId="5" borderId="1" xfId="0" applyNumberFormat="1" applyFont="1" applyFill="1" applyBorder="1" applyAlignment="1">
      <alignment horizontal="left" vertical="center" wrapText="1" indent="1"/>
    </xf>
    <xf numFmtId="0" fontId="11" fillId="0" borderId="1" xfId="0" applyFont="1" applyBorder="1" applyAlignment="1">
      <alignment horizontal="center" vertical="center" wrapText="1"/>
    </xf>
    <xf numFmtId="0" fontId="21" fillId="0" borderId="0" xfId="0" applyFont="1" applyAlignment="1">
      <alignment horizontal="justify" vertical="center" wrapText="1"/>
    </xf>
    <xf numFmtId="0" fontId="2" fillId="0" borderId="0" xfId="0" applyFont="1" applyAlignment="1">
      <alignment horizontal="justify" vertical="center" wrapText="1"/>
    </xf>
    <xf numFmtId="0" fontId="14" fillId="5" borderId="25" xfId="1" applyFont="1" applyFill="1" applyBorder="1" applyAlignment="1">
      <alignment horizontal="left" vertical="center" indent="1"/>
    </xf>
    <xf numFmtId="0" fontId="14" fillId="5" borderId="26" xfId="1" applyFont="1" applyFill="1" applyBorder="1" applyAlignment="1">
      <alignment horizontal="left" vertical="center" indent="1"/>
    </xf>
    <xf numFmtId="0" fontId="14" fillId="5" borderId="27" xfId="1" applyFont="1" applyFill="1" applyBorder="1" applyAlignment="1">
      <alignment horizontal="left" vertical="center" indent="1"/>
    </xf>
    <xf numFmtId="0" fontId="6" fillId="0" borderId="26" xfId="1" applyFont="1" applyBorder="1" applyAlignment="1">
      <alignment horizontal="justify" vertical="center" wrapText="1"/>
    </xf>
    <xf numFmtId="0" fontId="19" fillId="6" borderId="1" xfId="1" applyFont="1" applyFill="1" applyBorder="1" applyAlignment="1">
      <alignment horizontal="justify" vertical="center" wrapText="1"/>
    </xf>
    <xf numFmtId="164" fontId="19" fillId="0" borderId="17" xfId="0" applyNumberFormat="1" applyFont="1" applyBorder="1" applyAlignment="1">
      <alignment horizontal="left" vertical="center" wrapText="1" indent="1"/>
    </xf>
    <xf numFmtId="0" fontId="11" fillId="0" borderId="26" xfId="1" applyFont="1" applyBorder="1" applyAlignment="1">
      <alignment horizontal="left" vertical="center" wrapText="1" indent="1"/>
    </xf>
    <xf numFmtId="0" fontId="14" fillId="0" borderId="26" xfId="1" applyFont="1" applyBorder="1" applyAlignment="1">
      <alignment horizontal="left" vertical="top" indent="1"/>
    </xf>
    <xf numFmtId="0" fontId="14" fillId="5" borderId="25" xfId="1" applyFont="1" applyFill="1" applyBorder="1" applyAlignment="1">
      <alignment horizontal="left" vertical="top" indent="1"/>
    </xf>
    <xf numFmtId="0" fontId="14" fillId="0" borderId="27" xfId="1" applyFont="1" applyBorder="1" applyAlignment="1">
      <alignment horizontal="left" vertical="top" indent="1"/>
    </xf>
    <xf numFmtId="0" fontId="14" fillId="0" borderId="25" xfId="1" applyFont="1" applyBorder="1" applyAlignment="1">
      <alignment horizontal="left" vertical="top" indent="1"/>
    </xf>
    <xf numFmtId="0" fontId="14" fillId="5" borderId="25" xfId="1" applyFont="1" applyFill="1" applyBorder="1" applyAlignment="1">
      <alignment horizontal="left" vertical="center"/>
    </xf>
    <xf numFmtId="0" fontId="14" fillId="0" borderId="26" xfId="1" applyFont="1" applyBorder="1" applyAlignment="1">
      <alignment horizontal="left" vertical="center"/>
    </xf>
    <xf numFmtId="0" fontId="14" fillId="0" borderId="27" xfId="1" applyFont="1" applyBorder="1" applyAlignment="1">
      <alignment horizontal="left" vertical="center"/>
    </xf>
    <xf numFmtId="0" fontId="14" fillId="0" borderId="25" xfId="1" applyFont="1" applyBorder="1" applyAlignment="1">
      <alignment horizontal="left" vertical="center"/>
    </xf>
    <xf numFmtId="0" fontId="14" fillId="5" borderId="26" xfId="1" applyFont="1" applyFill="1" applyBorder="1" applyAlignment="1">
      <alignment horizontal="left" vertical="center"/>
    </xf>
    <xf numFmtId="0" fontId="14" fillId="5" borderId="27" xfId="1" applyFont="1" applyFill="1" applyBorder="1" applyAlignment="1">
      <alignment horizontal="left" vertical="center"/>
    </xf>
    <xf numFmtId="0" fontId="14" fillId="5" borderId="26" xfId="1" applyFont="1" applyFill="1" applyBorder="1" applyAlignment="1">
      <alignment horizontal="left" vertical="top" indent="1"/>
    </xf>
    <xf numFmtId="0" fontId="14" fillId="5" borderId="27" xfId="1" applyFont="1" applyFill="1" applyBorder="1" applyAlignment="1">
      <alignment horizontal="left" vertical="top" indent="1"/>
    </xf>
    <xf numFmtId="164" fontId="19" fillId="5" borderId="17" xfId="0" applyNumberFormat="1" applyFont="1" applyFill="1" applyBorder="1" applyAlignment="1">
      <alignment horizontal="left" vertical="center" wrapText="1" indent="1"/>
    </xf>
    <xf numFmtId="0" fontId="6" fillId="5" borderId="26" xfId="1" applyFont="1" applyFill="1" applyBorder="1" applyAlignment="1">
      <alignment horizontal="left" vertical="center" wrapText="1" indent="1"/>
    </xf>
    <xf numFmtId="164" fontId="15" fillId="5" borderId="17" xfId="0" applyNumberFormat="1" applyFont="1" applyFill="1" applyBorder="1" applyAlignment="1">
      <alignment horizontal="left" vertical="center" wrapText="1" indent="1"/>
    </xf>
    <xf numFmtId="0" fontId="2" fillId="5" borderId="0" xfId="0" applyFont="1" applyFill="1" applyAlignment="1">
      <alignment horizontal="justify" vertical="center" wrapText="1"/>
    </xf>
    <xf numFmtId="0" fontId="19" fillId="0" borderId="1" xfId="0" applyFont="1" applyBorder="1" applyAlignment="1">
      <alignment horizontal="center" vertical="center" wrapText="1"/>
    </xf>
    <xf numFmtId="164" fontId="6" fillId="5" borderId="1" xfId="0" applyNumberFormat="1" applyFont="1" applyFill="1" applyBorder="1" applyAlignment="1">
      <alignment horizontal="left" vertical="center" wrapText="1" indent="1"/>
    </xf>
    <xf numFmtId="164" fontId="11" fillId="5" borderId="17" xfId="0" applyNumberFormat="1" applyFont="1" applyFill="1" applyBorder="1" applyAlignment="1">
      <alignment horizontal="left" vertical="center" wrapText="1" indent="1"/>
    </xf>
    <xf numFmtId="0" fontId="14" fillId="5" borderId="6" xfId="1" applyFont="1" applyFill="1" applyBorder="1" applyAlignment="1">
      <alignment horizontal="left" vertical="top" indent="1"/>
    </xf>
    <xf numFmtId="0" fontId="14" fillId="0" borderId="30" xfId="1" applyFont="1" applyBorder="1" applyAlignment="1">
      <alignment horizontal="left" vertical="top" indent="1"/>
    </xf>
    <xf numFmtId="0" fontId="14" fillId="0" borderId="31" xfId="1" applyFont="1" applyBorder="1" applyAlignment="1">
      <alignment horizontal="left" vertical="top" indent="1"/>
    </xf>
    <xf numFmtId="0" fontId="19" fillId="4" borderId="1" xfId="1" applyFont="1" applyFill="1" applyBorder="1" applyAlignment="1">
      <alignment horizontal="left" vertical="center" wrapText="1" indent="1"/>
    </xf>
    <xf numFmtId="0" fontId="19" fillId="9" borderId="1" xfId="1" applyFont="1" applyFill="1" applyBorder="1" applyAlignment="1">
      <alignment horizontal="left" vertical="center" wrapText="1" indent="1"/>
    </xf>
    <xf numFmtId="0" fontId="19" fillId="10" borderId="18" xfId="1" applyFont="1" applyFill="1" applyBorder="1" applyAlignment="1">
      <alignment horizontal="left" vertical="center" wrapText="1" indent="1"/>
    </xf>
    <xf numFmtId="0" fontId="14" fillId="0" borderId="17" xfId="1" applyFont="1" applyBorder="1" applyAlignment="1">
      <alignment horizontal="center" vertical="center"/>
    </xf>
    <xf numFmtId="164" fontId="19" fillId="5" borderId="1" xfId="0" applyNumberFormat="1" applyFont="1" applyFill="1" applyBorder="1" applyAlignment="1">
      <alignment horizontal="left" vertical="center" wrapText="1" indent="1"/>
    </xf>
    <xf numFmtId="0" fontId="7" fillId="0" borderId="0" xfId="0" applyFont="1" applyAlignment="1">
      <alignment horizontal="center" vertical="center" wrapText="1"/>
    </xf>
    <xf numFmtId="0" fontId="11" fillId="0" borderId="0" xfId="0" applyFont="1" applyAlignment="1">
      <alignment horizontal="justify" vertical="center" wrapText="1"/>
    </xf>
    <xf numFmtId="0" fontId="17" fillId="5" borderId="0" xfId="0" applyFont="1" applyFill="1"/>
    <xf numFmtId="0" fontId="19" fillId="0" borderId="0" xfId="0" applyFont="1" applyAlignment="1">
      <alignment horizontal="center" vertical="center"/>
    </xf>
    <xf numFmtId="0" fontId="12" fillId="0" borderId="0" xfId="0" applyFont="1"/>
    <xf numFmtId="0" fontId="4" fillId="0" borderId="0" xfId="0" applyFont="1" applyAlignment="1">
      <alignment horizontal="justify" vertical="center" wrapText="1"/>
    </xf>
    <xf numFmtId="0" fontId="17" fillId="0" borderId="0" xfId="0" applyFont="1" applyAlignment="1">
      <alignment horizontal="center"/>
    </xf>
    <xf numFmtId="0" fontId="17" fillId="0" borderId="0" xfId="0" applyFont="1"/>
    <xf numFmtId="0" fontId="23" fillId="3" borderId="1" xfId="0" applyFont="1" applyFill="1" applyBorder="1" applyAlignment="1">
      <alignment horizontal="left" vertical="center" wrapText="1"/>
    </xf>
    <xf numFmtId="0" fontId="9" fillId="7" borderId="1" xfId="0" applyFont="1" applyFill="1" applyBorder="1" applyAlignment="1">
      <alignment horizontal="center" vertical="center" wrapText="1"/>
    </xf>
    <xf numFmtId="164" fontId="11" fillId="0" borderId="13" xfId="0" applyNumberFormat="1" applyFont="1" applyBorder="1" applyAlignment="1">
      <alignment horizontal="left" vertical="center" wrapText="1" indent="1"/>
    </xf>
    <xf numFmtId="164" fontId="11" fillId="5" borderId="2" xfId="0" applyNumberFormat="1" applyFont="1" applyFill="1" applyBorder="1" applyAlignment="1">
      <alignment horizontal="left" vertical="center" wrapText="1" indent="1"/>
    </xf>
    <xf numFmtId="0" fontId="11" fillId="0" borderId="0" xfId="0" applyFont="1" applyAlignment="1">
      <alignment horizontal="center" vertical="center"/>
    </xf>
    <xf numFmtId="0" fontId="2" fillId="7" borderId="0" xfId="0" applyFont="1" applyFill="1" applyAlignment="1">
      <alignment horizontal="center" vertical="center" wrapText="1"/>
    </xf>
    <xf numFmtId="0" fontId="6" fillId="0" borderId="2" xfId="0" applyFont="1" applyBorder="1" applyAlignment="1">
      <alignment horizontal="center" vertical="center"/>
    </xf>
    <xf numFmtId="0" fontId="11" fillId="0" borderId="14" xfId="0" applyFont="1" applyBorder="1" applyAlignment="1">
      <alignment horizontal="center" vertical="center" wrapText="1"/>
    </xf>
    <xf numFmtId="0" fontId="11" fillId="0" borderId="2" xfId="0" applyFont="1" applyBorder="1" applyAlignment="1">
      <alignment horizontal="center" vertical="center"/>
    </xf>
    <xf numFmtId="0" fontId="2" fillId="0" borderId="16" xfId="0" applyFont="1" applyBorder="1" applyAlignment="1">
      <alignment horizontal="center" vertical="center" wrapText="1"/>
    </xf>
    <xf numFmtId="0" fontId="11" fillId="0" borderId="1" xfId="0" applyFont="1" applyBorder="1" applyAlignment="1">
      <alignment horizontal="center" vertical="center"/>
    </xf>
    <xf numFmtId="0" fontId="20" fillId="12" borderId="26" xfId="1" applyFont="1" applyFill="1" applyBorder="1" applyAlignment="1">
      <alignment horizontal="left" vertical="center" indent="1"/>
    </xf>
    <xf numFmtId="0" fontId="22" fillId="0" borderId="1" xfId="0" applyFont="1" applyBorder="1" applyAlignment="1">
      <alignment horizontal="center" vertical="center" wrapText="1"/>
    </xf>
    <xf numFmtId="0" fontId="20" fillId="12" borderId="26" xfId="1" applyFont="1" applyFill="1" applyBorder="1" applyAlignment="1">
      <alignment horizontal="left" vertical="top" indent="1"/>
    </xf>
    <xf numFmtId="0" fontId="2" fillId="5" borderId="16" xfId="0" applyFont="1" applyFill="1" applyBorder="1" applyAlignment="1">
      <alignment horizontal="center" vertical="center" wrapText="1"/>
    </xf>
    <xf numFmtId="0" fontId="21" fillId="0" borderId="16" xfId="0" applyFont="1" applyBorder="1" applyAlignment="1">
      <alignment horizontal="center" vertical="center" wrapText="1"/>
    </xf>
    <xf numFmtId="0" fontId="11" fillId="0" borderId="3" xfId="0" applyFont="1" applyBorder="1" applyAlignment="1">
      <alignment horizontal="center" vertical="center"/>
    </xf>
    <xf numFmtId="0" fontId="2" fillId="8" borderId="0" xfId="0" applyFont="1" applyFill="1" applyAlignment="1">
      <alignment horizontal="center" vertical="center" wrapText="1"/>
    </xf>
    <xf numFmtId="0" fontId="21" fillId="7" borderId="0" xfId="0" applyFont="1" applyFill="1" applyAlignment="1">
      <alignment horizontal="center" vertical="center" wrapText="1"/>
    </xf>
    <xf numFmtId="0" fontId="19" fillId="4" borderId="3" xfId="1" applyFont="1" applyFill="1" applyBorder="1" applyAlignment="1">
      <alignment horizontal="left" vertical="center" wrapText="1" indent="1"/>
    </xf>
    <xf numFmtId="0" fontId="19" fillId="9" borderId="3" xfId="1" applyFont="1" applyFill="1" applyBorder="1" applyAlignment="1">
      <alignment horizontal="left" vertical="center" wrapText="1" indent="1"/>
    </xf>
    <xf numFmtId="0" fontId="19" fillId="10" borderId="29" xfId="1" applyFont="1" applyFill="1" applyBorder="1" applyAlignment="1">
      <alignment horizontal="left" vertical="center" wrapText="1" indent="1"/>
    </xf>
    <xf numFmtId="164" fontId="11" fillId="0" borderId="28" xfId="0" applyNumberFormat="1" applyFont="1" applyBorder="1" applyAlignment="1">
      <alignment horizontal="left" vertical="center" wrapText="1" indent="1"/>
    </xf>
    <xf numFmtId="164" fontId="11" fillId="5" borderId="3" xfId="0" applyNumberFormat="1" applyFont="1" applyFill="1" applyBorder="1" applyAlignment="1">
      <alignment horizontal="left" vertical="center" wrapText="1" indent="1"/>
    </xf>
    <xf numFmtId="0" fontId="16" fillId="7" borderId="0" xfId="0" applyFont="1" applyFill="1" applyAlignment="1">
      <alignment horizontal="center" vertical="center" wrapText="1"/>
    </xf>
    <xf numFmtId="0" fontId="9" fillId="7" borderId="16" xfId="0" applyFont="1" applyFill="1" applyBorder="1" applyAlignment="1">
      <alignment horizontal="center" vertical="center" wrapText="1"/>
    </xf>
    <xf numFmtId="0" fontId="4" fillId="7"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wrapText="1"/>
    </xf>
    <xf numFmtId="0" fontId="20" fillId="12" borderId="27" xfId="1" applyFont="1" applyFill="1" applyBorder="1" applyAlignment="1">
      <alignment horizontal="left" vertical="center" indent="1"/>
    </xf>
    <xf numFmtId="0" fontId="27" fillId="2" borderId="22" xfId="1" applyFont="1" applyFill="1" applyBorder="1" applyAlignment="1">
      <alignment horizontal="left" vertical="center" wrapText="1"/>
    </xf>
    <xf numFmtId="0" fontId="15" fillId="2" borderId="15" xfId="1" applyFont="1" applyFill="1" applyBorder="1" applyAlignment="1">
      <alignment horizontal="left" vertical="center" wrapText="1" indent="1"/>
    </xf>
    <xf numFmtId="0" fontId="3" fillId="3" borderId="15" xfId="0" applyFont="1" applyFill="1" applyBorder="1" applyAlignment="1">
      <alignment horizontal="left" vertical="center" wrapText="1"/>
    </xf>
    <xf numFmtId="0" fontId="13" fillId="0" borderId="17" xfId="0" applyFont="1" applyBorder="1" applyAlignment="1">
      <alignment vertical="center" wrapText="1"/>
    </xf>
    <xf numFmtId="0" fontId="3" fillId="5" borderId="17" xfId="0" applyFont="1" applyFill="1" applyBorder="1" applyAlignment="1">
      <alignment vertical="center" wrapText="1"/>
    </xf>
    <xf numFmtId="0" fontId="3" fillId="3" borderId="22" xfId="0" applyFont="1" applyFill="1" applyBorder="1" applyAlignment="1">
      <alignment horizontal="left" vertical="center" wrapText="1"/>
    </xf>
    <xf numFmtId="0" fontId="27" fillId="2" borderId="22" xfId="1" applyFont="1" applyFill="1" applyBorder="1" applyAlignment="1">
      <alignment horizontal="left" vertical="top" wrapText="1" indent="1"/>
    </xf>
    <xf numFmtId="0" fontId="2" fillId="0" borderId="23" xfId="0" applyFont="1" applyBorder="1" applyAlignment="1">
      <alignment horizontal="center" vertical="center" wrapText="1"/>
    </xf>
    <xf numFmtId="0" fontId="9" fillId="7" borderId="0" xfId="0" applyFont="1" applyFill="1" applyBorder="1" applyAlignment="1">
      <alignment horizontal="center" vertical="center" wrapText="1"/>
    </xf>
    <xf numFmtId="0" fontId="9" fillId="13" borderId="0" xfId="0" applyFont="1" applyFill="1" applyAlignment="1">
      <alignment horizontal="center" vertical="center" wrapText="1"/>
    </xf>
    <xf numFmtId="0" fontId="9" fillId="7" borderId="25" xfId="0" applyFont="1" applyFill="1" applyBorder="1" applyAlignment="1">
      <alignment horizontal="center" vertical="center" wrapText="1"/>
    </xf>
    <xf numFmtId="0" fontId="9" fillId="7" borderId="19" xfId="0" applyFont="1" applyFill="1" applyBorder="1" applyAlignment="1">
      <alignment horizontal="center" vertical="center" wrapText="1"/>
    </xf>
    <xf numFmtId="164" fontId="11" fillId="5" borderId="14" xfId="0" applyNumberFormat="1" applyFont="1" applyFill="1" applyBorder="1" applyAlignment="1">
      <alignment horizontal="left" vertical="center" wrapText="1" indent="1"/>
    </xf>
    <xf numFmtId="164" fontId="6" fillId="5" borderId="14" xfId="0" applyNumberFormat="1" applyFont="1" applyFill="1" applyBorder="1" applyAlignment="1">
      <alignment horizontal="left" vertical="center" wrapText="1" indent="1"/>
    </xf>
    <xf numFmtId="164" fontId="19" fillId="5" borderId="14" xfId="0" applyNumberFormat="1" applyFont="1" applyFill="1" applyBorder="1" applyAlignment="1">
      <alignment horizontal="left" vertical="center" wrapText="1" indent="1"/>
    </xf>
    <xf numFmtId="164" fontId="11" fillId="5" borderId="21" xfId="0" applyNumberFormat="1" applyFont="1" applyFill="1" applyBorder="1" applyAlignment="1">
      <alignment horizontal="left" vertical="center" wrapText="1" indent="1"/>
    </xf>
    <xf numFmtId="0" fontId="20" fillId="12" borderId="35" xfId="1" applyFont="1" applyFill="1" applyBorder="1" applyAlignment="1">
      <alignment horizontal="left" vertical="top" indent="1"/>
    </xf>
    <xf numFmtId="0" fontId="20" fillId="12" borderId="36" xfId="1" applyFont="1" applyFill="1" applyBorder="1" applyAlignment="1">
      <alignment horizontal="left" vertical="top" indent="1"/>
    </xf>
    <xf numFmtId="0" fontId="14" fillId="0" borderId="3" xfId="1" applyFont="1" applyBorder="1" applyAlignment="1">
      <alignment horizontal="center" vertical="center" wrapText="1"/>
    </xf>
    <xf numFmtId="164" fontId="6" fillId="5" borderId="3" xfId="0" applyNumberFormat="1" applyFont="1" applyFill="1" applyBorder="1" applyAlignment="1">
      <alignment horizontal="left" vertical="center" wrapText="1" indent="1"/>
    </xf>
    <xf numFmtId="164" fontId="6" fillId="5" borderId="21" xfId="0" applyNumberFormat="1" applyFont="1" applyFill="1" applyBorder="1" applyAlignment="1">
      <alignment horizontal="left" vertical="center" wrapText="1" indent="1"/>
    </xf>
    <xf numFmtId="0" fontId="15" fillId="2" borderId="12" xfId="1" applyFont="1" applyFill="1" applyBorder="1" applyAlignment="1">
      <alignment horizontal="left" vertical="center" wrapText="1" indent="1"/>
    </xf>
    <xf numFmtId="0" fontId="19" fillId="4" borderId="2" xfId="1" applyFont="1" applyFill="1" applyBorder="1" applyAlignment="1">
      <alignment horizontal="left" vertical="center" wrapText="1" indent="1"/>
    </xf>
    <xf numFmtId="0" fontId="19" fillId="9" borderId="2" xfId="1" applyFont="1" applyFill="1" applyBorder="1" applyAlignment="1">
      <alignment horizontal="left" vertical="center" wrapText="1" indent="1"/>
    </xf>
    <xf numFmtId="0" fontId="19" fillId="10" borderId="14" xfId="1" applyFont="1" applyFill="1" applyBorder="1" applyAlignment="1">
      <alignment horizontal="left" vertical="center" wrapText="1" indent="1"/>
    </xf>
    <xf numFmtId="0" fontId="14" fillId="0" borderId="10" xfId="1" applyFont="1" applyBorder="1" applyAlignment="1">
      <alignment horizontal="left" vertical="top" indent="1"/>
    </xf>
    <xf numFmtId="0" fontId="14" fillId="0" borderId="9" xfId="1" applyFont="1" applyBorder="1" applyAlignment="1">
      <alignment horizontal="left" vertical="top" indent="1"/>
    </xf>
    <xf numFmtId="0" fontId="14" fillId="0" borderId="11" xfId="1" applyFont="1" applyBorder="1" applyAlignment="1">
      <alignment horizontal="left" vertical="top" indent="1"/>
    </xf>
    <xf numFmtId="164" fontId="19" fillId="5" borderId="13" xfId="0" applyNumberFormat="1" applyFont="1" applyFill="1" applyBorder="1" applyAlignment="1">
      <alignment horizontal="left" vertical="center" wrapText="1" indent="1"/>
    </xf>
    <xf numFmtId="0" fontId="11" fillId="0" borderId="2" xfId="0" applyFont="1" applyBorder="1" applyAlignment="1">
      <alignment horizontal="center" vertical="center" wrapText="1"/>
    </xf>
    <xf numFmtId="0" fontId="21" fillId="0" borderId="37" xfId="0" applyFont="1" applyBorder="1" applyAlignment="1">
      <alignment horizontal="center" vertical="center" wrapText="1"/>
    </xf>
    <xf numFmtId="0" fontId="7" fillId="7" borderId="18" xfId="0" applyFont="1" applyFill="1" applyBorder="1" applyAlignment="1">
      <alignment horizontal="center" vertical="center" wrapText="1"/>
    </xf>
    <xf numFmtId="0" fontId="14" fillId="0" borderId="34" xfId="1" applyFont="1" applyBorder="1" applyAlignment="1">
      <alignment horizontal="left" vertical="top" indent="1"/>
    </xf>
    <xf numFmtId="0" fontId="14" fillId="0" borderId="33" xfId="1" applyFont="1" applyBorder="1" applyAlignment="1">
      <alignment horizontal="left" vertical="top" indent="1"/>
    </xf>
    <xf numFmtId="0" fontId="20" fillId="12" borderId="10" xfId="1" applyFont="1" applyFill="1" applyBorder="1" applyAlignment="1">
      <alignment horizontal="left" vertical="top" indent="1"/>
    </xf>
    <xf numFmtId="0" fontId="20" fillId="12" borderId="11" xfId="1" applyFont="1" applyFill="1" applyBorder="1" applyAlignment="1">
      <alignment horizontal="left" vertical="top" indent="1"/>
    </xf>
    <xf numFmtId="0" fontId="14" fillId="0" borderId="2" xfId="1" applyFont="1" applyBorder="1" applyAlignment="1">
      <alignment horizontal="center" vertical="center" wrapText="1"/>
    </xf>
    <xf numFmtId="164" fontId="6" fillId="5" borderId="2" xfId="0" applyNumberFormat="1" applyFont="1" applyFill="1" applyBorder="1" applyAlignment="1">
      <alignment horizontal="left" vertical="center" wrapText="1" indent="1"/>
    </xf>
    <xf numFmtId="0" fontId="11" fillId="0" borderId="4" xfId="0" applyFont="1" applyBorder="1" applyAlignment="1">
      <alignment horizontal="center" vertical="center"/>
    </xf>
    <xf numFmtId="0" fontId="2" fillId="0" borderId="37" xfId="0" applyFont="1" applyBorder="1" applyAlignment="1">
      <alignment horizontal="center" vertical="center" wrapText="1"/>
    </xf>
    <xf numFmtId="0" fontId="19" fillId="10" borderId="29" xfId="1" applyFont="1" applyFill="1" applyBorder="1" applyAlignment="1">
      <alignment horizontal="left" vertical="center" wrapText="1"/>
    </xf>
    <xf numFmtId="0" fontId="27" fillId="2" borderId="6" xfId="1" applyFont="1" applyFill="1" applyBorder="1" applyAlignment="1">
      <alignment horizontal="left" vertical="center" wrapText="1"/>
    </xf>
    <xf numFmtId="0" fontId="19" fillId="4" borderId="4" xfId="1" applyFont="1" applyFill="1" applyBorder="1" applyAlignment="1">
      <alignment horizontal="left" vertical="center" wrapText="1" indent="1"/>
    </xf>
    <xf numFmtId="0" fontId="19" fillId="9" borderId="4" xfId="1" applyFont="1" applyFill="1" applyBorder="1" applyAlignment="1">
      <alignment horizontal="left" vertical="center" wrapText="1" indent="1"/>
    </xf>
    <xf numFmtId="0" fontId="19" fillId="10" borderId="21" xfId="1" applyFont="1" applyFill="1" applyBorder="1" applyAlignment="1">
      <alignment horizontal="left" vertical="center" wrapText="1" indent="1"/>
    </xf>
    <xf numFmtId="0" fontId="20" fillId="12" borderId="4" xfId="1" applyFont="1" applyFill="1" applyBorder="1" applyAlignment="1">
      <alignment horizontal="left" vertical="top" indent="1"/>
    </xf>
    <xf numFmtId="0" fontId="20" fillId="12" borderId="7" xfId="1" applyFont="1" applyFill="1" applyBorder="1" applyAlignment="1">
      <alignment horizontal="left" vertical="top" indent="1"/>
    </xf>
    <xf numFmtId="0" fontId="14" fillId="0" borderId="24" xfId="1" applyFont="1" applyBorder="1" applyAlignment="1">
      <alignment horizontal="left" vertical="top" indent="1"/>
    </xf>
    <xf numFmtId="0" fontId="14" fillId="0" borderId="21" xfId="1" applyFont="1" applyBorder="1" applyAlignment="1">
      <alignment horizontal="left" vertical="top" indent="1"/>
    </xf>
    <xf numFmtId="0" fontId="14" fillId="0" borderId="4" xfId="1" applyFont="1" applyBorder="1" applyAlignment="1">
      <alignment horizontal="left" vertical="top" indent="1"/>
    </xf>
    <xf numFmtId="0" fontId="14" fillId="0" borderId="7" xfId="1" applyFont="1" applyBorder="1" applyAlignment="1">
      <alignment horizontal="left" vertical="top" indent="1"/>
    </xf>
    <xf numFmtId="0" fontId="14" fillId="0" borderId="6" xfId="1" applyFont="1" applyBorder="1" applyAlignment="1">
      <alignment horizontal="left" vertical="top" indent="1"/>
    </xf>
    <xf numFmtId="0" fontId="14" fillId="0" borderId="38" xfId="1" applyFont="1" applyBorder="1" applyAlignment="1">
      <alignment horizontal="left" vertical="top" indent="1"/>
    </xf>
    <xf numFmtId="0" fontId="14" fillId="0" borderId="4" xfId="1" applyFont="1" applyBorder="1" applyAlignment="1">
      <alignment horizontal="center" vertical="center" wrapText="1"/>
    </xf>
    <xf numFmtId="164" fontId="11" fillId="5" borderId="4" xfId="0" applyNumberFormat="1" applyFont="1" applyFill="1" applyBorder="1" applyAlignment="1">
      <alignment horizontal="left" vertical="center" wrapText="1" indent="1"/>
    </xf>
    <xf numFmtId="164" fontId="6" fillId="5" borderId="4" xfId="0" applyNumberFormat="1" applyFont="1" applyFill="1" applyBorder="1" applyAlignment="1">
      <alignment horizontal="left" vertical="center" wrapText="1" indent="1"/>
    </xf>
    <xf numFmtId="0" fontId="27" fillId="2" borderId="6" xfId="1" applyFont="1" applyFill="1" applyBorder="1" applyAlignment="1">
      <alignment horizontal="center" vertical="center" wrapText="1"/>
    </xf>
    <xf numFmtId="0" fontId="2" fillId="0" borderId="7" xfId="0" applyFont="1" applyBorder="1" applyAlignment="1">
      <alignment horizontal="center" vertical="center" wrapText="1"/>
    </xf>
    <xf numFmtId="0" fontId="20" fillId="12" borderId="5" xfId="1" applyFont="1" applyFill="1" applyBorder="1" applyAlignment="1">
      <alignment horizontal="left" vertical="top" indent="1"/>
    </xf>
    <xf numFmtId="164" fontId="19" fillId="0" borderId="28" xfId="0" applyNumberFormat="1" applyFont="1" applyBorder="1" applyAlignment="1">
      <alignment horizontal="left" vertical="center" wrapText="1" indent="1"/>
    </xf>
    <xf numFmtId="0" fontId="20" fillId="12" borderId="9" xfId="1" applyFont="1" applyFill="1" applyBorder="1" applyAlignment="1">
      <alignment horizontal="left" vertical="top" indent="1"/>
    </xf>
    <xf numFmtId="164" fontId="19" fillId="0" borderId="13" xfId="0" applyNumberFormat="1" applyFont="1" applyBorder="1" applyAlignment="1">
      <alignment horizontal="left" vertical="center" wrapText="1" indent="1"/>
    </xf>
    <xf numFmtId="0" fontId="11" fillId="5" borderId="2" xfId="0" applyFont="1" applyFill="1" applyBorder="1" applyAlignment="1">
      <alignment horizontal="center" vertical="center" wrapText="1"/>
    </xf>
    <xf numFmtId="0" fontId="15" fillId="2" borderId="22" xfId="1" applyFont="1" applyFill="1" applyBorder="1" applyAlignment="1">
      <alignment horizontal="left" vertical="center" wrapText="1" indent="1"/>
    </xf>
    <xf numFmtId="0" fontId="11" fillId="0" borderId="3" xfId="0" applyFont="1" applyBorder="1" applyAlignment="1">
      <alignment horizontal="center" vertical="center" wrapText="1"/>
    </xf>
    <xf numFmtId="0" fontId="9" fillId="7" borderId="30" xfId="0" applyFont="1" applyFill="1" applyBorder="1" applyAlignment="1">
      <alignment horizontal="center" vertical="center" wrapText="1"/>
    </xf>
    <xf numFmtId="0" fontId="20" fillId="14" borderId="26" xfId="1" applyFont="1" applyFill="1" applyBorder="1" applyAlignment="1">
      <alignment horizontal="left" vertical="center" indent="1"/>
    </xf>
    <xf numFmtId="0" fontId="20" fillId="14" borderId="30" xfId="1" applyFont="1" applyFill="1" applyBorder="1" applyAlignment="1">
      <alignment horizontal="left" vertical="center" indent="1"/>
    </xf>
    <xf numFmtId="0" fontId="14" fillId="5" borderId="30" xfId="1" applyFont="1" applyFill="1" applyBorder="1" applyAlignment="1">
      <alignment horizontal="left" vertical="top" indent="1"/>
    </xf>
    <xf numFmtId="0" fontId="20" fillId="14" borderId="25" xfId="1" applyFont="1" applyFill="1" applyBorder="1" applyAlignment="1">
      <alignment horizontal="left" vertical="top" indent="1"/>
    </xf>
    <xf numFmtId="0" fontId="20" fillId="14" borderId="26" xfId="1" applyFont="1" applyFill="1" applyBorder="1" applyAlignment="1">
      <alignment horizontal="left" vertical="top" indent="1"/>
    </xf>
    <xf numFmtId="0" fontId="20" fillId="14" borderId="36" xfId="1" applyFont="1" applyFill="1" applyBorder="1" applyAlignment="1">
      <alignment horizontal="left" vertical="top" indent="1"/>
    </xf>
    <xf numFmtId="0" fontId="30" fillId="0" borderId="1" xfId="0" applyFont="1" applyBorder="1" applyAlignment="1">
      <alignment horizontal="center" vertical="center" wrapText="1"/>
    </xf>
    <xf numFmtId="0" fontId="0" fillId="0" borderId="1" xfId="0" applyBorder="1" applyAlignment="1">
      <alignment wrapText="1"/>
    </xf>
    <xf numFmtId="0" fontId="30" fillId="0" borderId="1" xfId="0" applyFont="1" applyBorder="1" applyAlignment="1">
      <alignment wrapText="1"/>
    </xf>
    <xf numFmtId="0" fontId="14" fillId="0" borderId="6" xfId="1" applyFont="1" applyBorder="1" applyAlignment="1">
      <alignment horizontal="left" vertical="center" indent="1"/>
    </xf>
    <xf numFmtId="0" fontId="14" fillId="0" borderId="4" xfId="1" applyFont="1" applyBorder="1" applyAlignment="1">
      <alignment horizontal="left" vertical="center" indent="1"/>
    </xf>
    <xf numFmtId="0" fontId="14" fillId="0" borderId="7" xfId="1" applyFont="1" applyBorder="1" applyAlignment="1">
      <alignment horizontal="left" vertical="center" indent="1"/>
    </xf>
    <xf numFmtId="0" fontId="20" fillId="14" borderId="27" xfId="1" applyFont="1" applyFill="1" applyBorder="1" applyAlignment="1">
      <alignment horizontal="left" vertical="center" indent="1"/>
    </xf>
    <xf numFmtId="0" fontId="14" fillId="5" borderId="6" xfId="1" applyFont="1" applyFill="1" applyBorder="1" applyAlignment="1">
      <alignment horizontal="left" vertical="center" indent="1"/>
    </xf>
    <xf numFmtId="0" fontId="14" fillId="0" borderId="4" xfId="1" applyFont="1" applyBorder="1" applyAlignment="1">
      <alignment horizontal="left" vertical="center"/>
    </xf>
    <xf numFmtId="0" fontId="14" fillId="0" borderId="7" xfId="1" applyFont="1" applyBorder="1" applyAlignment="1">
      <alignment horizontal="left" vertical="center"/>
    </xf>
    <xf numFmtId="0" fontId="14" fillId="5" borderId="22" xfId="1" applyFont="1" applyFill="1" applyBorder="1" applyAlignment="1">
      <alignment horizontal="left" vertical="top" indent="1"/>
    </xf>
    <xf numFmtId="0" fontId="14" fillId="5" borderId="3" xfId="1" applyFont="1" applyFill="1" applyBorder="1" applyAlignment="1">
      <alignment horizontal="left" vertical="top" indent="1"/>
    </xf>
    <xf numFmtId="0" fontId="14" fillId="5" borderId="23" xfId="1" applyFont="1" applyFill="1" applyBorder="1" applyAlignment="1">
      <alignment horizontal="left" vertical="top" indent="1"/>
    </xf>
    <xf numFmtId="0" fontId="20" fillId="12" borderId="33" xfId="1" applyFont="1" applyFill="1" applyBorder="1" applyAlignment="1">
      <alignment horizontal="left" vertical="top" indent="1"/>
    </xf>
    <xf numFmtId="0" fontId="9" fillId="7" borderId="20" xfId="0" applyFont="1" applyFill="1" applyBorder="1" applyAlignment="1">
      <alignment horizontal="center" vertical="center" wrapText="1"/>
    </xf>
    <xf numFmtId="0" fontId="20" fillId="14" borderId="35" xfId="1" applyFont="1" applyFill="1" applyBorder="1" applyAlignment="1">
      <alignment horizontal="left" vertical="top" indent="1"/>
    </xf>
    <xf numFmtId="0" fontId="20" fillId="12" borderId="39" xfId="1" applyFont="1" applyFill="1" applyBorder="1" applyAlignment="1">
      <alignment horizontal="left" vertical="top" indent="1"/>
    </xf>
    <xf numFmtId="0" fontId="14" fillId="0" borderId="35" xfId="1" applyFont="1" applyBorder="1" applyAlignment="1">
      <alignment horizontal="left" vertical="top" indent="1"/>
    </xf>
    <xf numFmtId="0" fontId="14" fillId="0" borderId="36" xfId="1" applyFont="1" applyBorder="1" applyAlignment="1">
      <alignment horizontal="left" vertical="top" indent="1"/>
    </xf>
    <xf numFmtId="0" fontId="14" fillId="0" borderId="5" xfId="1" applyFont="1" applyBorder="1" applyAlignment="1">
      <alignment horizontal="left" vertical="top" indent="1"/>
    </xf>
    <xf numFmtId="0" fontId="14" fillId="5" borderId="9" xfId="1" applyFont="1" applyFill="1" applyBorder="1" applyAlignment="1">
      <alignment horizontal="left" vertical="top" indent="1"/>
    </xf>
    <xf numFmtId="0" fontId="14" fillId="5" borderId="10" xfId="1" applyFont="1" applyFill="1" applyBorder="1" applyAlignment="1">
      <alignment horizontal="left" vertical="top" indent="1"/>
    </xf>
    <xf numFmtId="0" fontId="14" fillId="5" borderId="11" xfId="1" applyFont="1" applyFill="1" applyBorder="1" applyAlignment="1">
      <alignment horizontal="left" vertical="top" indent="1"/>
    </xf>
    <xf numFmtId="0" fontId="14" fillId="5" borderId="4" xfId="1" applyFont="1" applyFill="1" applyBorder="1" applyAlignment="1">
      <alignment horizontal="left" vertical="top" indent="1"/>
    </xf>
    <xf numFmtId="0" fontId="14" fillId="5" borderId="7" xfId="1" applyFont="1" applyFill="1" applyBorder="1" applyAlignment="1">
      <alignment horizontal="left" vertical="top" indent="1"/>
    </xf>
    <xf numFmtId="0" fontId="31" fillId="7" borderId="1" xfId="0" applyFont="1" applyFill="1" applyBorder="1" applyAlignment="1">
      <alignment horizontal="center" vertical="center" wrapText="1"/>
    </xf>
    <xf numFmtId="0" fontId="31" fillId="7" borderId="19"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1" fillId="7" borderId="19" xfId="1" applyFont="1" applyFill="1" applyBorder="1" applyAlignment="1">
      <alignment horizontal="center" vertical="center" wrapText="1"/>
    </xf>
    <xf numFmtId="0" fontId="31" fillId="7" borderId="18" xfId="1" applyFont="1" applyFill="1" applyBorder="1" applyAlignment="1">
      <alignment horizontal="center" vertical="center" wrapText="1"/>
    </xf>
    <xf numFmtId="0" fontId="31" fillId="7" borderId="1" xfId="1" applyFont="1" applyFill="1" applyBorder="1" applyAlignment="1">
      <alignment horizontal="center" vertical="center" wrapText="1"/>
    </xf>
    <xf numFmtId="0" fontId="14" fillId="5" borderId="1" xfId="1" applyFont="1" applyFill="1" applyBorder="1" applyAlignment="1">
      <alignment horizontal="left" vertical="top" indent="1"/>
    </xf>
    <xf numFmtId="0" fontId="14" fillId="0" borderId="1" xfId="1" applyFont="1" applyBorder="1" applyAlignment="1">
      <alignment horizontal="left" vertical="top" indent="1"/>
    </xf>
    <xf numFmtId="0" fontId="14" fillId="5" borderId="16" xfId="1" applyFont="1" applyFill="1" applyBorder="1" applyAlignment="1">
      <alignment horizontal="left" vertical="top" indent="1"/>
    </xf>
    <xf numFmtId="0" fontId="14" fillId="5" borderId="15" xfId="1" applyFont="1" applyFill="1" applyBorder="1" applyAlignment="1">
      <alignment horizontal="left" vertical="top" indent="1"/>
    </xf>
    <xf numFmtId="0" fontId="14" fillId="0" borderId="17" xfId="1" applyFont="1" applyBorder="1" applyAlignment="1">
      <alignment horizontal="left" vertical="top" indent="1"/>
    </xf>
    <xf numFmtId="0" fontId="14" fillId="0" borderId="18" xfId="1" applyFont="1" applyBorder="1" applyAlignment="1">
      <alignment horizontal="left" vertical="top" indent="1"/>
    </xf>
    <xf numFmtId="0" fontId="14" fillId="0" borderId="16" xfId="1" applyFont="1" applyBorder="1" applyAlignment="1">
      <alignment horizontal="left" vertical="top" indent="1"/>
    </xf>
    <xf numFmtId="0" fontId="14" fillId="0" borderId="15" xfId="1" applyFont="1" applyBorder="1" applyAlignment="1">
      <alignment horizontal="left" vertical="top" indent="1"/>
    </xf>
    <xf numFmtId="0" fontId="20" fillId="12" borderId="1" xfId="1" applyFont="1" applyFill="1" applyBorder="1" applyAlignment="1">
      <alignment horizontal="left" vertical="top" indent="1"/>
    </xf>
    <xf numFmtId="0" fontId="20" fillId="12" borderId="16" xfId="1" applyFont="1" applyFill="1" applyBorder="1" applyAlignment="1">
      <alignment horizontal="left" vertical="top" indent="1"/>
    </xf>
    <xf numFmtId="0" fontId="20" fillId="14" borderId="15" xfId="1" applyFont="1" applyFill="1" applyBorder="1" applyAlignment="1">
      <alignment horizontal="left" vertical="top" indent="1"/>
    </xf>
    <xf numFmtId="0" fontId="20" fillId="14" borderId="1" xfId="1" applyFont="1" applyFill="1" applyBorder="1" applyAlignment="1">
      <alignment horizontal="left" vertical="top" indent="1"/>
    </xf>
    <xf numFmtId="0" fontId="20" fillId="14" borderId="16" xfId="1" applyFont="1" applyFill="1" applyBorder="1" applyAlignment="1">
      <alignment horizontal="left" vertical="top" indent="1"/>
    </xf>
    <xf numFmtId="0" fontId="20" fillId="12" borderId="15" xfId="1" applyFont="1" applyFill="1" applyBorder="1" applyAlignment="1">
      <alignment horizontal="left" vertical="top" indent="1"/>
    </xf>
    <xf numFmtId="0" fontId="20" fillId="12" borderId="18" xfId="1" applyFont="1" applyFill="1" applyBorder="1" applyAlignment="1">
      <alignment horizontal="left" vertical="top" indent="1"/>
    </xf>
    <xf numFmtId="0" fontId="16" fillId="7" borderId="1" xfId="0" applyFont="1" applyFill="1" applyBorder="1" applyAlignment="1">
      <alignment horizontal="center" vertical="center" wrapText="1"/>
    </xf>
    <xf numFmtId="0" fontId="0" fillId="0" borderId="0" xfId="0" applyAlignment="1">
      <alignment horizontal="center" vertical="center"/>
    </xf>
    <xf numFmtId="0" fontId="15" fillId="2" borderId="1" xfId="1" applyFont="1" applyFill="1" applyBorder="1" applyAlignment="1">
      <alignment horizontal="justify" vertical="center" wrapText="1"/>
    </xf>
    <xf numFmtId="0" fontId="19" fillId="10" borderId="1" xfId="1" applyFont="1" applyFill="1" applyBorder="1" applyAlignment="1">
      <alignment horizontal="left" vertical="center" wrapText="1"/>
    </xf>
    <xf numFmtId="0" fontId="20" fillId="12" borderId="1" xfId="1" applyFont="1" applyFill="1" applyBorder="1" applyAlignment="1">
      <alignment horizontal="left" vertical="center" indent="1"/>
    </xf>
    <xf numFmtId="0" fontId="19" fillId="5" borderId="1" xfId="1" applyFont="1" applyFill="1" applyBorder="1" applyAlignment="1">
      <alignment horizontal="left" vertical="center" wrapText="1"/>
    </xf>
    <xf numFmtId="0" fontId="0" fillId="0" borderId="1" xfId="0" applyBorder="1"/>
    <xf numFmtId="0" fontId="19" fillId="5" borderId="15" xfId="1" applyFont="1" applyFill="1" applyBorder="1" applyAlignment="1">
      <alignment horizontal="left" vertical="center" wrapText="1"/>
    </xf>
    <xf numFmtId="0" fontId="19" fillId="5" borderId="16" xfId="1" applyFont="1" applyFill="1" applyBorder="1" applyAlignment="1">
      <alignment horizontal="left" vertical="center" wrapText="1"/>
    </xf>
    <xf numFmtId="0" fontId="20" fillId="12" borderId="16" xfId="1" applyFont="1" applyFill="1" applyBorder="1" applyAlignment="1">
      <alignment horizontal="left" vertical="center" indent="1"/>
    </xf>
    <xf numFmtId="0" fontId="0" fillId="0" borderId="16" xfId="0" applyBorder="1"/>
    <xf numFmtId="0" fontId="20" fillId="12" borderId="43" xfId="1" applyFont="1" applyFill="1" applyBorder="1" applyAlignment="1">
      <alignment horizontal="left" vertical="top" indent="1"/>
    </xf>
    <xf numFmtId="0" fontId="14" fillId="0" borderId="45" xfId="0" applyFont="1" applyBorder="1" applyAlignment="1">
      <alignment horizontal="left" vertical="center"/>
    </xf>
    <xf numFmtId="0" fontId="14" fillId="12" borderId="1" xfId="1" applyFont="1" applyFill="1" applyBorder="1" applyAlignment="1">
      <alignment horizontal="left" vertical="top" indent="1"/>
    </xf>
    <xf numFmtId="0" fontId="15" fillId="2" borderId="1" xfId="1" applyFont="1" applyFill="1" applyBorder="1" applyAlignment="1">
      <alignment horizontal="left" vertical="center" wrapText="1" indent="1"/>
    </xf>
    <xf numFmtId="0" fontId="0" fillId="0" borderId="15" xfId="0" applyBorder="1"/>
    <xf numFmtId="0" fontId="0" fillId="0" borderId="42" xfId="0" applyBorder="1"/>
    <xf numFmtId="0" fontId="0" fillId="0" borderId="43" xfId="0" applyBorder="1"/>
    <xf numFmtId="0" fontId="0" fillId="0" borderId="44" xfId="0" applyBorder="1"/>
    <xf numFmtId="0" fontId="14" fillId="12" borderId="16" xfId="1" applyFont="1" applyFill="1" applyBorder="1" applyAlignment="1">
      <alignment horizontal="left" vertical="top" indent="1"/>
    </xf>
    <xf numFmtId="0" fontId="20" fillId="12" borderId="44" xfId="1" applyFont="1" applyFill="1" applyBorder="1" applyAlignment="1">
      <alignment horizontal="left" vertical="top" indent="1"/>
    </xf>
    <xf numFmtId="164" fontId="19" fillId="0" borderId="45" xfId="0" applyNumberFormat="1" applyFont="1" applyBorder="1" applyAlignment="1">
      <alignment horizontal="left" vertical="center" wrapText="1" indent="1"/>
    </xf>
    <xf numFmtId="0" fontId="0" fillId="0" borderId="45" xfId="0" applyBorder="1" applyAlignment="1">
      <alignment horizontal="left" vertical="center"/>
    </xf>
    <xf numFmtId="0" fontId="2" fillId="7" borderId="15" xfId="0" applyFont="1" applyFill="1" applyBorder="1" applyAlignment="1">
      <alignment horizontal="center" vertical="center" wrapText="1"/>
    </xf>
    <xf numFmtId="0" fontId="2" fillId="7" borderId="42" xfId="0" applyFont="1" applyFill="1" applyBorder="1" applyAlignment="1">
      <alignment horizontal="center" vertical="center" wrapText="1"/>
    </xf>
    <xf numFmtId="0" fontId="15" fillId="2" borderId="43" xfId="1" applyFont="1" applyFill="1" applyBorder="1" applyAlignment="1">
      <alignment horizontal="left" vertical="center" wrapText="1" indent="1"/>
    </xf>
    <xf numFmtId="0" fontId="19" fillId="4" borderId="43" xfId="1" applyFont="1" applyFill="1" applyBorder="1" applyAlignment="1">
      <alignment horizontal="left" vertical="center" wrapText="1" indent="1"/>
    </xf>
    <xf numFmtId="0" fontId="19" fillId="9" borderId="43" xfId="1" applyFont="1" applyFill="1" applyBorder="1" applyAlignment="1">
      <alignment horizontal="left" vertical="center" wrapText="1" indent="1"/>
    </xf>
    <xf numFmtId="0" fontId="14" fillId="5" borderId="30" xfId="1" applyFont="1" applyFill="1" applyBorder="1" applyAlignment="1">
      <alignment horizontal="left" vertical="center" indent="1"/>
    </xf>
    <xf numFmtId="0" fontId="11" fillId="0" borderId="30" xfId="1" applyFont="1" applyBorder="1" applyAlignment="1">
      <alignment horizontal="left" vertical="center" wrapText="1" indent="1"/>
    </xf>
    <xf numFmtId="0" fontId="14" fillId="5" borderId="30" xfId="1" applyFont="1" applyFill="1" applyBorder="1" applyAlignment="1">
      <alignment horizontal="left" vertical="center"/>
    </xf>
    <xf numFmtId="0" fontId="14" fillId="0" borderId="47" xfId="1" applyFont="1" applyBorder="1" applyAlignment="1">
      <alignment horizontal="left" vertical="top" indent="1"/>
    </xf>
    <xf numFmtId="0" fontId="41" fillId="23" borderId="12" xfId="0" applyFont="1" applyFill="1" applyBorder="1" applyAlignment="1">
      <alignment horizontal="left" vertical="center" wrapText="1"/>
    </xf>
    <xf numFmtId="0" fontId="41" fillId="23" borderId="2" xfId="0" applyFont="1" applyFill="1" applyBorder="1" applyAlignment="1">
      <alignment horizontal="left" vertical="center" wrapText="1"/>
    </xf>
    <xf numFmtId="0" fontId="41" fillId="23" borderId="37" xfId="0" applyFont="1" applyFill="1" applyBorder="1" applyAlignment="1">
      <alignment horizontal="left" vertical="center" wrapText="1"/>
    </xf>
    <xf numFmtId="0" fontId="22" fillId="21" borderId="12" xfId="0" applyFont="1" applyFill="1" applyBorder="1" applyAlignment="1">
      <alignment horizontal="left" vertical="center" indent="1"/>
    </xf>
    <xf numFmtId="0" fontId="22" fillId="0" borderId="2" xfId="0" applyFont="1" applyBorder="1" applyAlignment="1">
      <alignment horizontal="left" vertical="center" indent="1"/>
    </xf>
    <xf numFmtId="0" fontId="20" fillId="22" borderId="2" xfId="0" applyFont="1" applyFill="1" applyBorder="1" applyAlignment="1">
      <alignment horizontal="left" vertical="center" indent="1"/>
    </xf>
    <xf numFmtId="0" fontId="22" fillId="0" borderId="37" xfId="0" applyFont="1" applyBorder="1" applyAlignment="1">
      <alignment horizontal="left" vertical="center" indent="1"/>
    </xf>
    <xf numFmtId="0" fontId="14" fillId="0" borderId="48" xfId="0" applyFont="1" applyBorder="1" applyAlignment="1">
      <alignment horizontal="left" vertical="center"/>
    </xf>
    <xf numFmtId="0" fontId="0" fillId="7" borderId="25" xfId="0" applyFill="1" applyBorder="1" applyAlignment="1">
      <alignment horizontal="center" vertical="center"/>
    </xf>
    <xf numFmtId="0" fontId="0" fillId="7" borderId="26" xfId="0" applyFill="1" applyBorder="1" applyAlignment="1">
      <alignment horizontal="center" vertical="center" wrapText="1"/>
    </xf>
    <xf numFmtId="0" fontId="0" fillId="7" borderId="41" xfId="0" applyFill="1" applyBorder="1" applyAlignment="1">
      <alignment horizontal="center" vertical="center" wrapText="1"/>
    </xf>
    <xf numFmtId="0" fontId="0" fillId="7" borderId="26" xfId="0" applyFill="1" applyBorder="1" applyAlignment="1">
      <alignment horizontal="center" vertical="center"/>
    </xf>
    <xf numFmtId="0" fontId="0" fillId="7" borderId="26" xfId="0" applyFill="1" applyBorder="1" applyAlignment="1">
      <alignment horizontal="center" vertical="center"/>
    </xf>
    <xf numFmtId="0" fontId="20" fillId="11" borderId="15" xfId="1" applyFont="1" applyFill="1" applyBorder="1" applyAlignment="1">
      <alignment horizontal="left" vertical="center" indent="1"/>
    </xf>
    <xf numFmtId="0" fontId="20" fillId="11" borderId="15" xfId="1" applyFont="1" applyFill="1" applyBorder="1" applyAlignment="1">
      <alignment horizontal="left" vertical="top" indent="1"/>
    </xf>
    <xf numFmtId="0" fontId="20" fillId="11" borderId="42" xfId="1" applyFont="1" applyFill="1" applyBorder="1" applyAlignment="1">
      <alignment horizontal="left" vertical="top" indent="1"/>
    </xf>
    <xf numFmtId="0" fontId="12" fillId="11" borderId="15" xfId="0" applyFont="1" applyFill="1" applyBorder="1" applyAlignment="1">
      <alignment horizontal="justify" vertical="top"/>
    </xf>
    <xf numFmtId="0" fontId="0" fillId="7" borderId="31" xfId="0" applyFill="1" applyBorder="1" applyAlignment="1">
      <alignment horizontal="center" vertical="center" wrapText="1"/>
    </xf>
    <xf numFmtId="0" fontId="2" fillId="15" borderId="49" xfId="0" applyFont="1" applyFill="1" applyBorder="1" applyAlignment="1">
      <alignment horizontal="center" vertical="center" wrapText="1"/>
    </xf>
    <xf numFmtId="0" fontId="40" fillId="16" borderId="50" xfId="0" applyFont="1" applyFill="1" applyBorder="1" applyAlignment="1">
      <alignment horizontal="justify" vertical="center" wrapText="1"/>
    </xf>
    <xf numFmtId="0" fontId="41" fillId="17" borderId="50" xfId="0" applyFont="1" applyFill="1" applyBorder="1" applyAlignment="1">
      <alignment horizontal="justify" vertical="center" wrapText="1"/>
    </xf>
    <xf numFmtId="0" fontId="41" fillId="18" borderId="50" xfId="0" applyFont="1" applyFill="1" applyBorder="1" applyAlignment="1">
      <alignment horizontal="justify" vertical="center" wrapText="1"/>
    </xf>
    <xf numFmtId="0" fontId="41" fillId="19" borderId="50" xfId="0" applyFont="1" applyFill="1" applyBorder="1" applyAlignment="1">
      <alignment horizontal="justify" vertical="center" wrapText="1"/>
    </xf>
    <xf numFmtId="0" fontId="41" fillId="20" borderId="51" xfId="0" applyFont="1" applyFill="1" applyBorder="1" applyAlignment="1">
      <alignment horizontal="left" vertical="center" wrapText="1"/>
    </xf>
    <xf numFmtId="0" fontId="19" fillId="10" borderId="16" xfId="1" applyFont="1" applyFill="1" applyBorder="1" applyAlignment="1">
      <alignment horizontal="left" vertical="center" wrapText="1"/>
    </xf>
    <xf numFmtId="0" fontId="19" fillId="10" borderId="16" xfId="1" applyFont="1" applyFill="1" applyBorder="1" applyAlignment="1">
      <alignment horizontal="left" vertical="center" wrapText="1" indent="1"/>
    </xf>
    <xf numFmtId="0" fontId="19" fillId="10" borderId="44" xfId="1" applyFont="1" applyFill="1" applyBorder="1" applyAlignment="1">
      <alignment horizontal="left" vertical="center" wrapText="1" indent="1"/>
    </xf>
    <xf numFmtId="0" fontId="0" fillId="0" borderId="46" xfId="0" applyBorder="1" applyAlignment="1">
      <alignment horizontal="left" vertical="center" wrapText="1"/>
    </xf>
    <xf numFmtId="0" fontId="20" fillId="11" borderId="1" xfId="1" applyFont="1" applyFill="1" applyBorder="1" applyAlignment="1">
      <alignment horizontal="left" vertical="center" indent="1"/>
    </xf>
    <xf numFmtId="0" fontId="20" fillId="14" borderId="15" xfId="1" applyFont="1" applyFill="1" applyBorder="1" applyAlignment="1">
      <alignment horizontal="left" vertical="center" indent="1"/>
    </xf>
    <xf numFmtId="0" fontId="20" fillId="14" borderId="1" xfId="1" applyFont="1" applyFill="1" applyBorder="1" applyAlignment="1">
      <alignment horizontal="left" vertical="center" indent="1"/>
    </xf>
    <xf numFmtId="0" fontId="20" fillId="11" borderId="1" xfId="1" applyFont="1" applyFill="1" applyBorder="1" applyAlignment="1">
      <alignment horizontal="left" vertical="top" indent="1"/>
    </xf>
    <xf numFmtId="0" fontId="14" fillId="11" borderId="1" xfId="1" applyFont="1" applyFill="1" applyBorder="1" applyAlignment="1">
      <alignment horizontal="left" vertical="top" indent="1"/>
    </xf>
    <xf numFmtId="0" fontId="12" fillId="14" borderId="15" xfId="0" applyFont="1" applyFill="1" applyBorder="1" applyAlignment="1">
      <alignment horizontal="justify" vertical="top"/>
    </xf>
    <xf numFmtId="0" fontId="14" fillId="14" borderId="1" xfId="1" applyFont="1" applyFill="1" applyBorder="1" applyAlignment="1">
      <alignment horizontal="left" vertical="top" indent="1"/>
    </xf>
    <xf numFmtId="0" fontId="20" fillId="14" borderId="42" xfId="1" applyFont="1" applyFill="1" applyBorder="1" applyAlignment="1">
      <alignment horizontal="left" vertical="top" indent="1"/>
    </xf>
    <xf numFmtId="0" fontId="20" fillId="14" borderId="43" xfId="1" applyFont="1" applyFill="1" applyBorder="1" applyAlignment="1">
      <alignment horizontal="left" vertical="top" indent="1"/>
    </xf>
    <xf numFmtId="0" fontId="20" fillId="11" borderId="43" xfId="1" applyFont="1" applyFill="1" applyBorder="1" applyAlignment="1">
      <alignment horizontal="left" vertical="top" indent="1"/>
    </xf>
    <xf numFmtId="0" fontId="20" fillId="14" borderId="5" xfId="1" applyFont="1" applyFill="1" applyBorder="1" applyAlignment="1">
      <alignment horizontal="left" vertical="top" indent="1"/>
    </xf>
    <xf numFmtId="0" fontId="14" fillId="14" borderId="9" xfId="1" applyFont="1" applyFill="1" applyBorder="1" applyAlignment="1">
      <alignment horizontal="left" vertical="top" indent="1"/>
    </xf>
    <xf numFmtId="0" fontId="14" fillId="14" borderId="10" xfId="1" applyFont="1" applyFill="1" applyBorder="1" applyAlignment="1">
      <alignment horizontal="left" vertical="top" indent="1"/>
    </xf>
    <xf numFmtId="0" fontId="20" fillId="14" borderId="11" xfId="1" applyFont="1" applyFill="1" applyBorder="1" applyAlignment="1">
      <alignment horizontal="left" vertical="top" indent="1"/>
    </xf>
    <xf numFmtId="0" fontId="20" fillId="14" borderId="9" xfId="1" applyFont="1" applyFill="1" applyBorder="1" applyAlignment="1">
      <alignment horizontal="left" vertical="top" indent="1"/>
    </xf>
    <xf numFmtId="0" fontId="20" fillId="14" borderId="10" xfId="1" applyFont="1" applyFill="1" applyBorder="1" applyAlignment="1">
      <alignment horizontal="left" vertical="top" indent="1"/>
    </xf>
    <xf numFmtId="0" fontId="14" fillId="0" borderId="52" xfId="0" applyFont="1" applyBorder="1" applyAlignment="1">
      <alignment horizontal="left" vertical="center"/>
    </xf>
    <xf numFmtId="164" fontId="19" fillId="0" borderId="52" xfId="0" applyNumberFormat="1" applyFont="1" applyBorder="1" applyAlignment="1">
      <alignment horizontal="left" vertical="center" wrapText="1" indent="1"/>
    </xf>
    <xf numFmtId="0" fontId="0" fillId="0" borderId="52" xfId="0" applyBorder="1" applyAlignment="1">
      <alignment horizontal="left" vertical="center"/>
    </xf>
    <xf numFmtId="0" fontId="0" fillId="0" borderId="53" xfId="0" applyBorder="1" applyAlignment="1">
      <alignment horizontal="left" vertical="center" wrapText="1"/>
    </xf>
    <xf numFmtId="0" fontId="22" fillId="21" borderId="49" xfId="0" applyFont="1" applyFill="1" applyBorder="1" applyAlignment="1">
      <alignment horizontal="left" vertical="center" indent="1"/>
    </xf>
    <xf numFmtId="0" fontId="22" fillId="0" borderId="50" xfId="0" applyFont="1" applyBorder="1" applyAlignment="1">
      <alignment horizontal="left" vertical="center" indent="1"/>
    </xf>
    <xf numFmtId="0" fontId="20" fillId="24" borderId="50" xfId="0" applyFont="1" applyFill="1" applyBorder="1" applyAlignment="1">
      <alignment horizontal="left" vertical="center" indent="1"/>
    </xf>
    <xf numFmtId="0" fontId="22" fillId="0" borderId="51" xfId="0" applyFont="1" applyBorder="1" applyAlignment="1">
      <alignment horizontal="left" vertical="center" indent="1"/>
    </xf>
    <xf numFmtId="0" fontId="14" fillId="0" borderId="54" xfId="0" applyFont="1" applyBorder="1" applyAlignment="1">
      <alignment horizontal="left" vertical="center"/>
    </xf>
    <xf numFmtId="0" fontId="0" fillId="0" borderId="51" xfId="0" applyBorder="1"/>
    <xf numFmtId="0" fontId="0" fillId="0" borderId="16" xfId="0" applyBorder="1" applyAlignment="1">
      <alignment horizontal="left" vertical="center" wrapText="1"/>
    </xf>
    <xf numFmtId="0" fontId="21" fillId="0" borderId="13" xfId="0" applyFont="1" applyBorder="1" applyAlignment="1">
      <alignment horizontal="center" vertical="center" wrapText="1"/>
    </xf>
    <xf numFmtId="0" fontId="2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1" fillId="5" borderId="17"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1" fillId="0" borderId="15" xfId="0" applyFont="1" applyBorder="1" applyAlignment="1">
      <alignment horizontal="center" vertical="center" wrapText="1"/>
    </xf>
    <xf numFmtId="0" fontId="44" fillId="5" borderId="1"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21" fillId="0" borderId="57" xfId="0" applyFont="1" applyBorder="1" applyAlignment="1">
      <alignment horizontal="center" vertical="center" wrapText="1"/>
    </xf>
    <xf numFmtId="0" fontId="21" fillId="0" borderId="43"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2" xfId="0" applyFont="1" applyBorder="1" applyAlignment="1">
      <alignment horizontal="center" vertical="center" wrapText="1"/>
    </xf>
    <xf numFmtId="0" fontId="9" fillId="7" borderId="26"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6" fillId="25" borderId="1" xfId="0"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38" xfId="1" applyFont="1" applyFill="1" applyBorder="1" applyAlignment="1">
      <alignment horizontal="center" vertical="center" wrapText="1"/>
    </xf>
    <xf numFmtId="0" fontId="25" fillId="7" borderId="6" xfId="1" applyFont="1" applyFill="1" applyBorder="1" applyAlignment="1">
      <alignment horizontal="center" vertical="center" wrapText="1"/>
    </xf>
    <xf numFmtId="0" fontId="9" fillId="0" borderId="0" xfId="0" applyFont="1" applyAlignment="1">
      <alignment horizontal="center" vertical="center" wrapText="1"/>
    </xf>
    <xf numFmtId="0" fontId="31" fillId="7" borderId="4"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31" fillId="7" borderId="14" xfId="0" applyFont="1" applyFill="1" applyBorder="1" applyAlignment="1">
      <alignment horizontal="center" vertical="center" wrapText="1"/>
    </xf>
    <xf numFmtId="0" fontId="34" fillId="7" borderId="14"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0" fillId="0" borderId="1" xfId="0" applyBorder="1" applyAlignment="1">
      <alignment horizontal="center" vertical="center" wrapText="1"/>
    </xf>
    <xf numFmtId="10" fontId="30" fillId="0" borderId="1" xfId="2" applyNumberFormat="1" applyFont="1" applyBorder="1" applyAlignment="1">
      <alignment horizontal="center" vertical="center" wrapText="1"/>
    </xf>
    <xf numFmtId="9" fontId="30" fillId="0" borderId="1" xfId="0"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1" fillId="0" borderId="1" xfId="0" applyFont="1" applyBorder="1" applyAlignment="1">
      <alignment horizontal="justify" vertical="center" wrapText="1"/>
    </xf>
    <xf numFmtId="0" fontId="19" fillId="0" borderId="1" xfId="0" applyFont="1" applyBorder="1" applyAlignment="1">
      <alignment horizontal="center" vertical="center"/>
    </xf>
    <xf numFmtId="0" fontId="6" fillId="0" borderId="1" xfId="0" applyFont="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center" vertical="center" wrapText="1"/>
    </xf>
    <xf numFmtId="0" fontId="22" fillId="0" borderId="1" xfId="0" applyFont="1" applyBorder="1" applyAlignment="1">
      <alignment horizontal="left" vertical="center" indent="1"/>
    </xf>
    <xf numFmtId="0" fontId="40" fillId="16" borderId="1" xfId="0" applyFont="1" applyFill="1" applyBorder="1" applyAlignment="1">
      <alignment horizontal="justify" vertical="center" wrapText="1"/>
    </xf>
    <xf numFmtId="0" fontId="41" fillId="17" borderId="1" xfId="0" applyFont="1" applyFill="1" applyBorder="1" applyAlignment="1">
      <alignment horizontal="justify" vertical="center" wrapText="1"/>
    </xf>
    <xf numFmtId="0" fontId="41" fillId="18" borderId="1" xfId="0" applyFont="1" applyFill="1" applyBorder="1" applyAlignment="1">
      <alignment horizontal="justify" vertical="center" wrapText="1"/>
    </xf>
    <xf numFmtId="0" fontId="41" fillId="19" borderId="1" xfId="0" applyFont="1" applyFill="1" applyBorder="1" applyAlignment="1">
      <alignment horizontal="justify" vertical="center" wrapText="1"/>
    </xf>
    <xf numFmtId="0" fontId="14" fillId="0" borderId="1" xfId="1" applyFont="1" applyBorder="1" applyAlignment="1">
      <alignment horizontal="left" vertical="center" indent="1"/>
    </xf>
    <xf numFmtId="0" fontId="27" fillId="2" borderId="1" xfId="1" applyFont="1" applyFill="1" applyBorder="1" applyAlignment="1">
      <alignment horizontal="left" vertical="center" wrapText="1"/>
    </xf>
    <xf numFmtId="0" fontId="20" fillId="22" borderId="1" xfId="0" applyFont="1" applyFill="1" applyBorder="1" applyAlignment="1">
      <alignment horizontal="left" vertical="top" indent="1"/>
    </xf>
    <xf numFmtId="0" fontId="11" fillId="4" borderId="1" xfId="1" applyFont="1" applyFill="1" applyBorder="1" applyAlignment="1">
      <alignment horizontal="left" vertical="center" wrapText="1" indent="1"/>
    </xf>
    <xf numFmtId="0" fontId="20" fillId="14" borderId="31" xfId="1" applyFont="1" applyFill="1" applyBorder="1" applyAlignment="1">
      <alignment horizontal="left" vertical="top" indent="1"/>
    </xf>
    <xf numFmtId="0" fontId="20" fillId="14" borderId="27" xfId="1" applyFont="1" applyFill="1" applyBorder="1" applyAlignment="1">
      <alignment horizontal="left" vertical="top" indent="1"/>
    </xf>
    <xf numFmtId="0" fontId="14" fillId="14" borderId="11" xfId="1" applyFont="1" applyFill="1" applyBorder="1" applyAlignment="1">
      <alignment horizontal="left" vertical="top" indent="1"/>
    </xf>
    <xf numFmtId="0" fontId="14" fillId="5" borderId="33" xfId="1" applyFont="1" applyFill="1" applyBorder="1" applyAlignment="1">
      <alignment horizontal="left" vertical="top" indent="1"/>
    </xf>
    <xf numFmtId="0" fontId="20" fillId="14" borderId="30" xfId="1" applyFont="1" applyFill="1" applyBorder="1" applyAlignment="1">
      <alignment horizontal="left" vertical="top" indent="1"/>
    </xf>
    <xf numFmtId="0" fontId="20" fillId="14" borderId="17" xfId="1" applyFont="1" applyFill="1" applyBorder="1" applyAlignment="1">
      <alignment horizontal="left" vertical="top" indent="1"/>
    </xf>
    <xf numFmtId="0" fontId="20" fillId="14" borderId="24" xfId="1" applyFont="1" applyFill="1" applyBorder="1" applyAlignment="1">
      <alignment horizontal="left" vertical="top" indent="1"/>
    </xf>
    <xf numFmtId="0" fontId="20" fillId="14" borderId="4" xfId="1" applyFont="1" applyFill="1" applyBorder="1" applyAlignment="1">
      <alignment horizontal="left" vertical="top" indent="1"/>
    </xf>
    <xf numFmtId="0" fontId="20" fillId="14" borderId="25" xfId="1" applyFont="1" applyFill="1" applyBorder="1" applyAlignment="1">
      <alignment horizontal="left" vertical="center" indent="1"/>
    </xf>
    <xf numFmtId="0" fontId="20" fillId="14" borderId="24" xfId="1" applyFont="1" applyFill="1" applyBorder="1" applyAlignment="1">
      <alignment horizontal="left" vertical="center" indent="1"/>
    </xf>
    <xf numFmtId="0" fontId="20" fillId="14" borderId="4" xfId="1" applyFont="1" applyFill="1" applyBorder="1" applyAlignment="1">
      <alignment horizontal="left" vertical="center" indent="1"/>
    </xf>
    <xf numFmtId="0" fontId="20" fillId="14" borderId="28" xfId="1" applyFont="1" applyFill="1" applyBorder="1" applyAlignment="1">
      <alignment horizontal="left" vertical="center" indent="1"/>
    </xf>
    <xf numFmtId="0" fontId="20" fillId="14" borderId="3" xfId="1" applyFont="1" applyFill="1" applyBorder="1" applyAlignment="1">
      <alignment horizontal="left" vertical="center" indent="1"/>
    </xf>
    <xf numFmtId="0" fontId="20" fillId="14" borderId="23" xfId="1" applyFont="1" applyFill="1" applyBorder="1" applyAlignment="1">
      <alignment horizontal="left" vertical="center" indent="1"/>
    </xf>
    <xf numFmtId="0" fontId="14" fillId="5" borderId="1" xfId="1" applyFont="1" applyFill="1" applyBorder="1" applyAlignment="1">
      <alignment horizontal="left" vertical="center" indent="1"/>
    </xf>
    <xf numFmtId="0" fontId="20" fillId="24" borderId="1" xfId="0" applyFont="1" applyFill="1" applyBorder="1" applyAlignment="1">
      <alignment horizontal="left" vertical="top" indent="1"/>
    </xf>
    <xf numFmtId="0" fontId="2" fillId="7" borderId="1" xfId="0" applyFont="1" applyFill="1" applyBorder="1" applyAlignment="1">
      <alignment horizontal="center" vertical="center" wrapText="1"/>
    </xf>
    <xf numFmtId="0" fontId="14" fillId="0" borderId="1" xfId="0" applyFont="1" applyBorder="1" applyAlignment="1">
      <alignment horizontal="left" vertical="center"/>
    </xf>
    <xf numFmtId="0" fontId="2" fillId="15" borderId="1" xfId="0" applyFont="1" applyFill="1" applyBorder="1" applyAlignment="1">
      <alignment horizontal="center" vertical="center" wrapText="1"/>
    </xf>
    <xf numFmtId="0" fontId="41" fillId="20" borderId="1" xfId="0" applyFont="1" applyFill="1" applyBorder="1" applyAlignment="1">
      <alignment horizontal="left" vertical="center" wrapText="1"/>
    </xf>
    <xf numFmtId="0" fontId="14" fillId="0" borderId="1" xfId="0" applyFont="1" applyBorder="1" applyAlignment="1">
      <alignment horizontal="left" vertical="center" wrapText="1"/>
    </xf>
    <xf numFmtId="164" fontId="19" fillId="0" borderId="1" xfId="0" applyNumberFormat="1" applyFont="1" applyBorder="1" applyAlignment="1">
      <alignment horizontal="left" vertical="center" wrapText="1" indent="1"/>
    </xf>
    <xf numFmtId="0" fontId="19" fillId="10" borderId="1" xfId="1" applyFont="1" applyFill="1" applyBorder="1" applyAlignment="1">
      <alignment horizontal="left" vertical="center" wrapText="1" indent="1"/>
    </xf>
    <xf numFmtId="0" fontId="0" fillId="0" borderId="1" xfId="0" applyBorder="1" applyAlignment="1">
      <alignment horizontal="left" vertical="center"/>
    </xf>
    <xf numFmtId="0" fontId="0" fillId="0" borderId="1" xfId="0" applyBorder="1" applyAlignment="1">
      <alignment horizontal="lef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20" fillId="26" borderId="1" xfId="1" applyFont="1" applyFill="1" applyBorder="1" applyAlignment="1">
      <alignment horizontal="left" vertical="center" indent="1"/>
    </xf>
    <xf numFmtId="0" fontId="20" fillId="26" borderId="1" xfId="1" applyFont="1" applyFill="1" applyBorder="1" applyAlignment="1">
      <alignment horizontal="left" vertical="top" indent="1"/>
    </xf>
    <xf numFmtId="0" fontId="20" fillId="27" borderId="1" xfId="0" applyFont="1" applyFill="1" applyBorder="1" applyAlignment="1">
      <alignment horizontal="left" vertical="top" indent="1"/>
    </xf>
    <xf numFmtId="0" fontId="14" fillId="26" borderId="1" xfId="1" applyFont="1" applyFill="1" applyBorder="1" applyAlignment="1">
      <alignment horizontal="left" vertical="top" indent="1"/>
    </xf>
    <xf numFmtId="0" fontId="20" fillId="11" borderId="26" xfId="1" applyFont="1" applyFill="1" applyBorder="1" applyAlignment="1">
      <alignment horizontal="left" vertical="center" indent="1"/>
    </xf>
    <xf numFmtId="165" fontId="0" fillId="0" borderId="1" xfId="0" applyNumberFormat="1" applyBorder="1" applyAlignment="1">
      <alignment horizontal="left"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0" fillId="0" borderId="1" xfId="0" applyFont="1" applyBorder="1" applyAlignment="1">
      <alignment horizontal="left"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45" fillId="14" borderId="5" xfId="1" applyFont="1" applyFill="1" applyBorder="1" applyAlignment="1">
      <alignment horizontal="left" vertical="top" indent="1"/>
    </xf>
    <xf numFmtId="0" fontId="14" fillId="14" borderId="33" xfId="1" applyFont="1" applyFill="1" applyBorder="1" applyAlignment="1">
      <alignment horizontal="left" vertical="top" indent="1"/>
    </xf>
    <xf numFmtId="0" fontId="20" fillId="14" borderId="33" xfId="1" applyFont="1" applyFill="1" applyBorder="1" applyAlignment="1">
      <alignment horizontal="left" vertical="top" indent="1"/>
    </xf>
    <xf numFmtId="0" fontId="20" fillId="14" borderId="39" xfId="1" applyFont="1" applyFill="1" applyBorder="1" applyAlignment="1">
      <alignment horizontal="left" vertical="top" indent="1"/>
    </xf>
    <xf numFmtId="0" fontId="20" fillId="14" borderId="18" xfId="1" applyFont="1" applyFill="1" applyBorder="1" applyAlignment="1">
      <alignment horizontal="left" vertical="top" indent="1"/>
    </xf>
    <xf numFmtId="0" fontId="19" fillId="4" borderId="3" xfId="1" applyFont="1" applyFill="1" applyBorder="1" applyAlignment="1">
      <alignment horizontal="center" vertical="center" wrapText="1"/>
    </xf>
    <xf numFmtId="0" fontId="11" fillId="4" borderId="2" xfId="1" applyFont="1" applyFill="1" applyBorder="1" applyAlignment="1">
      <alignment horizontal="left" vertical="center" wrapText="1" indent="1"/>
    </xf>
    <xf numFmtId="0" fontId="12" fillId="14" borderId="1" xfId="0" applyFont="1" applyFill="1" applyBorder="1" applyAlignment="1">
      <alignment horizontal="justify" vertical="top"/>
    </xf>
    <xf numFmtId="0" fontId="12" fillId="12" borderId="1" xfId="0" applyFont="1" applyFill="1" applyBorder="1" applyAlignment="1">
      <alignment horizontal="justify" vertical="top"/>
    </xf>
    <xf numFmtId="0" fontId="12" fillId="11" borderId="1" xfId="0" applyFont="1" applyFill="1" applyBorder="1" applyAlignment="1">
      <alignment horizontal="justify" vertical="top"/>
    </xf>
    <xf numFmtId="0" fontId="1" fillId="0" borderId="0" xfId="0" applyFont="1"/>
    <xf numFmtId="0" fontId="20" fillId="14" borderId="6" xfId="1" applyFont="1" applyFill="1" applyBorder="1" applyAlignment="1">
      <alignment horizontal="left" vertical="top" indent="1"/>
    </xf>
    <xf numFmtId="0" fontId="14" fillId="11" borderId="10" xfId="1" applyFont="1" applyFill="1" applyBorder="1" applyAlignment="1">
      <alignment horizontal="left" vertical="top" indent="1"/>
    </xf>
    <xf numFmtId="0" fontId="9" fillId="8" borderId="0" xfId="0" applyFont="1" applyFill="1" applyBorder="1" applyAlignment="1">
      <alignment horizontal="center" vertical="center" wrapText="1"/>
    </xf>
    <xf numFmtId="0" fontId="2" fillId="8" borderId="37" xfId="0" applyFont="1" applyFill="1" applyBorder="1" applyAlignment="1">
      <alignment horizontal="center" vertical="center" wrapText="1"/>
    </xf>
    <xf numFmtId="164" fontId="11" fillId="0" borderId="14" xfId="0" applyNumberFormat="1" applyFont="1" applyFill="1" applyBorder="1" applyAlignment="1">
      <alignment horizontal="left" vertical="center" wrapText="1" indent="1"/>
    </xf>
    <xf numFmtId="0" fontId="30" fillId="0" borderId="1" xfId="0" applyFont="1" applyFill="1" applyBorder="1" applyAlignment="1">
      <alignment horizontal="center" vertical="center" wrapText="1"/>
    </xf>
    <xf numFmtId="0" fontId="0" fillId="0" borderId="1" xfId="0" applyBorder="1" applyAlignment="1">
      <alignment horizontal="center" vertical="center"/>
    </xf>
    <xf numFmtId="0" fontId="15" fillId="9" borderId="1" xfId="1" applyFont="1" applyFill="1" applyBorder="1" applyAlignment="1">
      <alignment horizontal="justify" vertical="center" wrapText="1"/>
    </xf>
    <xf numFmtId="0" fontId="20" fillId="26" borderId="26" xfId="1" applyFont="1" applyFill="1" applyBorder="1" applyAlignment="1">
      <alignment horizontal="left" vertical="center" indent="1"/>
    </xf>
    <xf numFmtId="0" fontId="14" fillId="28" borderId="8" xfId="1" applyFont="1" applyFill="1" applyBorder="1" applyAlignment="1">
      <alignment horizontal="left" vertical="top" indent="1"/>
    </xf>
    <xf numFmtId="0" fontId="31" fillId="7" borderId="29" xfId="0" applyFont="1" applyFill="1" applyBorder="1" applyAlignment="1">
      <alignment horizontal="center" vertical="center" wrapText="1"/>
    </xf>
    <xf numFmtId="0" fontId="31" fillId="7" borderId="32"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55" xfId="0" applyFont="1" applyFill="1" applyBorder="1" applyAlignment="1">
      <alignment horizontal="center" vertical="center" wrapText="1"/>
    </xf>
    <xf numFmtId="0" fontId="9" fillId="7" borderId="56" xfId="0" applyFont="1" applyFill="1" applyBorder="1" applyAlignment="1">
      <alignment horizontal="center" vertical="center" wrapText="1"/>
    </xf>
    <xf numFmtId="0" fontId="24" fillId="7" borderId="58" xfId="0" applyFont="1" applyFill="1" applyBorder="1" applyAlignment="1">
      <alignment horizontal="center" vertical="center" wrapText="1"/>
    </xf>
    <xf numFmtId="0" fontId="24" fillId="7" borderId="0" xfId="0" applyFont="1" applyFill="1" applyAlignment="1">
      <alignment horizontal="center" vertical="center" wrapText="1"/>
    </xf>
    <xf numFmtId="0" fontId="24" fillId="7" borderId="38" xfId="0" applyFont="1" applyFill="1" applyBorder="1" applyAlignment="1">
      <alignment horizontal="center" vertical="center" wrapText="1"/>
    </xf>
    <xf numFmtId="0" fontId="24" fillId="7" borderId="40" xfId="0" applyFont="1" applyFill="1" applyBorder="1" applyAlignment="1">
      <alignment horizontal="center" vertical="center" wrapText="1"/>
    </xf>
    <xf numFmtId="0" fontId="24" fillId="7" borderId="59" xfId="0" applyFont="1" applyFill="1" applyBorder="1" applyAlignment="1">
      <alignment horizontal="center" vertical="center" wrapText="1"/>
    </xf>
    <xf numFmtId="0" fontId="24" fillId="7" borderId="60"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1" fillId="7" borderId="19"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 fillId="5" borderId="18"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7" fillId="7" borderId="1" xfId="0" applyFont="1" applyFill="1" applyBorder="1" applyAlignment="1">
      <alignment horizontal="center" vertical="center" wrapText="1"/>
    </xf>
    <xf numFmtId="0" fontId="3" fillId="5" borderId="17" xfId="0" applyFont="1" applyFill="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13" fillId="0" borderId="17" xfId="0" applyFont="1" applyBorder="1" applyAlignment="1">
      <alignment horizontal="left" vertical="center" wrapText="1"/>
    </xf>
    <xf numFmtId="0" fontId="3" fillId="5" borderId="29"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1" xfId="0" applyFont="1" applyBorder="1" applyAlignment="1">
      <alignment horizontal="left" vertical="center" wrapText="1"/>
    </xf>
    <xf numFmtId="0" fontId="13" fillId="0" borderId="0" xfId="0" applyFont="1" applyBorder="1" applyAlignment="1">
      <alignment horizontal="left" vertical="center" wrapText="1"/>
    </xf>
    <xf numFmtId="0" fontId="13" fillId="0" borderId="24" xfId="0" applyFont="1" applyBorder="1" applyAlignment="1">
      <alignment horizontal="left" vertical="center" wrapText="1"/>
    </xf>
    <xf numFmtId="0" fontId="3" fillId="3" borderId="22" xfId="0" applyFont="1" applyFill="1" applyBorder="1" applyAlignment="1">
      <alignment horizontal="left" vertical="center"/>
    </xf>
    <xf numFmtId="0" fontId="3" fillId="3" borderId="6" xfId="0" applyFont="1" applyFill="1" applyBorder="1" applyAlignment="1">
      <alignment horizontal="left" vertical="center"/>
    </xf>
    <xf numFmtId="0" fontId="13" fillId="0" borderId="18"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7" xfId="0" applyFont="1" applyBorder="1" applyAlignment="1">
      <alignment horizontal="justify" vertical="center" wrapText="1"/>
    </xf>
    <xf numFmtId="0" fontId="3" fillId="5" borderId="18" xfId="0" applyFont="1" applyFill="1" applyBorder="1" applyAlignment="1">
      <alignment horizontal="justify" vertical="center" wrapText="1"/>
    </xf>
    <xf numFmtId="0" fontId="3" fillId="5" borderId="19" xfId="0" applyFont="1" applyFill="1" applyBorder="1" applyAlignment="1">
      <alignment horizontal="justify" vertical="center" wrapText="1"/>
    </xf>
    <xf numFmtId="0" fontId="3" fillId="5" borderId="17" xfId="0" applyFont="1" applyFill="1" applyBorder="1" applyAlignment="1">
      <alignment horizontal="justify" vertical="center" wrapText="1"/>
    </xf>
    <xf numFmtId="0" fontId="33" fillId="7" borderId="1" xfId="0" applyFont="1" applyFill="1" applyBorder="1" applyAlignment="1">
      <alignment horizontal="center" vertical="center" wrapText="1"/>
    </xf>
    <xf numFmtId="0" fontId="35" fillId="7"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13" fillId="0" borderId="29" xfId="0" applyFont="1" applyBorder="1" applyAlignment="1">
      <alignment horizontal="left" vertical="center" wrapText="1"/>
    </xf>
    <xf numFmtId="0" fontId="13" fillId="0" borderId="32" xfId="0" applyFont="1" applyBorder="1" applyAlignment="1">
      <alignment horizontal="left" vertical="center" wrapText="1"/>
    </xf>
    <xf numFmtId="0" fontId="13" fillId="0" borderId="28" xfId="0" applyFont="1" applyBorder="1" applyAlignment="1">
      <alignment horizontal="left" vertical="center" wrapText="1"/>
    </xf>
    <xf numFmtId="0" fontId="31" fillId="7" borderId="1" xfId="0" applyFont="1" applyFill="1" applyBorder="1" applyAlignment="1">
      <alignment horizontal="left" vertical="center" wrapText="1"/>
    </xf>
    <xf numFmtId="0" fontId="13" fillId="5" borderId="29" xfId="0" applyFont="1" applyFill="1" applyBorder="1" applyAlignment="1">
      <alignment horizontal="left" vertical="center" wrapText="1"/>
    </xf>
    <xf numFmtId="0" fontId="13" fillId="5" borderId="32" xfId="0" applyFont="1" applyFill="1" applyBorder="1" applyAlignment="1">
      <alignment horizontal="left" vertical="center" wrapText="1"/>
    </xf>
    <xf numFmtId="0" fontId="13" fillId="5" borderId="28" xfId="0" applyFont="1" applyFill="1" applyBorder="1" applyAlignment="1">
      <alignment horizontal="left" vertical="center" wrapText="1"/>
    </xf>
    <xf numFmtId="0" fontId="33" fillId="7" borderId="1" xfId="0" applyFont="1" applyFill="1" applyBorder="1" applyAlignment="1">
      <alignment horizontal="left" vertical="center" wrapText="1" indent="1"/>
    </xf>
    <xf numFmtId="0" fontId="36" fillId="7" borderId="1" xfId="0" applyFont="1" applyFill="1" applyBorder="1" applyAlignment="1">
      <alignment horizontal="center" vertical="center" wrapText="1"/>
    </xf>
    <xf numFmtId="0" fontId="36" fillId="0" borderId="32" xfId="0" applyFont="1" applyBorder="1" applyAlignment="1">
      <alignment horizontal="left" vertical="top" wrapText="1"/>
    </xf>
    <xf numFmtId="0" fontId="27" fillId="2" borderId="6" xfId="1" applyFont="1" applyFill="1" applyBorder="1" applyAlignment="1">
      <alignment horizontal="center" vertical="center" wrapText="1"/>
    </xf>
    <xf numFmtId="0" fontId="17" fillId="0" borderId="18" xfId="0" applyFont="1" applyBorder="1" applyAlignment="1">
      <alignment horizontal="center"/>
    </xf>
    <xf numFmtId="0" fontId="17" fillId="0" borderId="19" xfId="0" applyFont="1" applyBorder="1" applyAlignment="1">
      <alignment horizontal="center"/>
    </xf>
    <xf numFmtId="0" fontId="17" fillId="0" borderId="17" xfId="0" applyFont="1" applyBorder="1" applyAlignment="1">
      <alignment horizontal="center"/>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17" xfId="0" applyFont="1" applyBorder="1" applyAlignment="1">
      <alignment horizontal="left" vertical="top" wrapText="1"/>
    </xf>
    <xf numFmtId="0" fontId="16" fillId="4"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31" fillId="7" borderId="18" xfId="1" applyFont="1" applyFill="1" applyBorder="1" applyAlignment="1">
      <alignment horizontal="center" vertical="center" wrapText="1"/>
    </xf>
    <xf numFmtId="0" fontId="31" fillId="7" borderId="19" xfId="1" applyFont="1" applyFill="1" applyBorder="1" applyAlignment="1">
      <alignment horizontal="center" vertical="center" wrapText="1"/>
    </xf>
    <xf numFmtId="0" fontId="31" fillId="7" borderId="17" xfId="1"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0" fillId="0" borderId="1" xfId="0" applyFont="1" applyBorder="1" applyAlignment="1">
      <alignment horizontal="center"/>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2" xfId="0" applyBorder="1" applyAlignment="1">
      <alignment horizontal="left" vertical="center" wrapText="1"/>
    </xf>
    <xf numFmtId="0" fontId="42" fillId="0" borderId="25" xfId="0" applyFont="1" applyBorder="1" applyAlignment="1">
      <alignment horizontal="center" wrapText="1"/>
    </xf>
    <xf numFmtId="0" fontId="42" fillId="0" borderId="26" xfId="0" applyFont="1" applyBorder="1" applyAlignment="1">
      <alignment horizontal="center"/>
    </xf>
    <xf numFmtId="0" fontId="42" fillId="0" borderId="27" xfId="0" applyFont="1" applyBorder="1" applyAlignment="1">
      <alignment horizontal="center"/>
    </xf>
    <xf numFmtId="0" fontId="0" fillId="7" borderId="25" xfId="0" applyFill="1" applyBorder="1" applyAlignment="1">
      <alignment horizontal="center" vertical="center" wrapText="1"/>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42" fillId="0" borderId="8" xfId="0" applyFont="1" applyBorder="1" applyAlignment="1">
      <alignment horizontal="center" wrapText="1"/>
    </xf>
    <xf numFmtId="0" fontId="42" fillId="0" borderId="55" xfId="0" applyFont="1" applyBorder="1" applyAlignment="1">
      <alignment horizontal="center" wrapText="1"/>
    </xf>
    <xf numFmtId="0" fontId="42" fillId="0" borderId="56" xfId="0" applyFont="1" applyBorder="1" applyAlignment="1">
      <alignment horizontal="center" wrapText="1"/>
    </xf>
    <xf numFmtId="0" fontId="42" fillId="0" borderId="1" xfId="0" applyFont="1" applyBorder="1" applyAlignment="1">
      <alignment horizont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0" borderId="20" xfId="0" applyBorder="1" applyAlignment="1">
      <alignment horizontal="center"/>
    </xf>
    <xf numFmtId="0" fontId="0" fillId="0" borderId="32"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cellXfs>
  <cellStyles count="3">
    <cellStyle name="Normal" xfId="0" builtinId="0"/>
    <cellStyle name="Normal 3" xfId="1" xr:uid="{2EB9EE4C-DB0C-4017-8DBA-85647EE43F36}"/>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146052</xdr:colOff>
      <xdr:row>0</xdr:row>
      <xdr:rowOff>19049</xdr:rowOff>
    </xdr:from>
    <xdr:to>
      <xdr:col>1</xdr:col>
      <xdr:colOff>1400176</xdr:colOff>
      <xdr:row>0</xdr:row>
      <xdr:rowOff>495300</xdr:rowOff>
    </xdr:to>
    <xdr:pic>
      <xdr:nvPicPr>
        <xdr:cNvPr id="2" name="Imagen 1">
          <a:extLst>
            <a:ext uri="{FF2B5EF4-FFF2-40B4-BE49-F238E27FC236}">
              <a16:creationId xmlns:a16="http://schemas.microsoft.com/office/drawing/2014/main" id="{D5FBA56F-34C7-4033-A45F-B8A4B4CB60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5627" y="19049"/>
          <a:ext cx="1254124" cy="476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C27B5-1D2E-4FB1-B040-359FBB5C0565}">
  <sheetPr codeName="Hoja1"/>
  <dimension ref="A1:CH106"/>
  <sheetViews>
    <sheetView tabSelected="1" view="pageBreakPreview" zoomScaleNormal="100" zoomScaleSheetLayoutView="100" workbookViewId="0">
      <pane xSplit="5" ySplit="15" topLeftCell="BG38" activePane="bottomRight" state="frozen"/>
      <selection pane="topRight" activeCell="F1" sqref="F1"/>
      <selection pane="bottomLeft" activeCell="A16" sqref="A16"/>
      <selection pane="bottomRight" activeCell="BG38" sqref="BG38"/>
    </sheetView>
  </sheetViews>
  <sheetFormatPr baseColWidth="10" defaultColWidth="27" defaultRowHeight="15" x14ac:dyDescent="0.25"/>
  <cols>
    <col min="1" max="1" width="3.140625" style="56" bestFit="1" customWidth="1"/>
    <col min="2" max="2" width="23.140625" style="4" customWidth="1"/>
    <col min="3" max="3" width="17" style="4" customWidth="1"/>
    <col min="4" max="4" width="11.28515625" style="4" customWidth="1"/>
    <col min="5" max="5" width="10.85546875" style="4" customWidth="1"/>
    <col min="6" max="6" width="13.85546875" style="4" customWidth="1"/>
    <col min="7" max="21" width="2.28515625" style="5" customWidth="1"/>
    <col min="22" max="22" width="2.140625" style="5" customWidth="1"/>
    <col min="23" max="30" width="2.28515625" style="5" customWidth="1"/>
    <col min="31" max="33" width="2.28515625" style="5" bestFit="1" customWidth="1"/>
    <col min="34" max="34" width="2" style="5" customWidth="1"/>
    <col min="35" max="44" width="2.28515625" style="5" customWidth="1"/>
    <col min="45" max="47" width="2.28515625" style="5" bestFit="1" customWidth="1"/>
    <col min="48" max="48" width="2.85546875" style="5" customWidth="1"/>
    <col min="49" max="54" width="2.28515625" style="5" bestFit="1" customWidth="1"/>
    <col min="55" max="55" width="15.140625" style="56" bestFit="1" customWidth="1"/>
    <col min="56" max="56" width="10.28515625" style="56" bestFit="1" customWidth="1"/>
    <col min="57" max="57" width="13" style="56" bestFit="1" customWidth="1"/>
    <col min="58" max="58" width="3.140625" style="3" bestFit="1" customWidth="1"/>
    <col min="59" max="59" width="130.85546875" style="92" bestFit="1" customWidth="1"/>
    <col min="60" max="60" width="13.28515625" style="3" bestFit="1" customWidth="1"/>
    <col min="61" max="61" width="7.7109375" style="68" bestFit="1" customWidth="1"/>
    <col min="62" max="62" width="7.7109375" style="5" bestFit="1" customWidth="1"/>
    <col min="63" max="65" width="7.85546875" style="4" bestFit="1" customWidth="1"/>
    <col min="66" max="86" width="7.85546875" style="5" bestFit="1" customWidth="1"/>
    <col min="87" max="87" width="6.140625" style="5" customWidth="1"/>
    <col min="88" max="88" width="8.85546875" style="5" customWidth="1"/>
    <col min="89" max="16384" width="27" style="5"/>
  </cols>
  <sheetData>
    <row r="1" spans="1:86" ht="56.1" customHeight="1" x14ac:dyDescent="0.25">
      <c r="A1" s="2"/>
      <c r="B1" s="436" t="s">
        <v>280</v>
      </c>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s="437"/>
      <c r="AY1" s="437"/>
      <c r="AZ1" s="437"/>
      <c r="BA1" s="437"/>
      <c r="BB1" s="437"/>
      <c r="BC1" s="437"/>
      <c r="BD1" s="437"/>
      <c r="BE1" s="437"/>
      <c r="BF1" s="437"/>
      <c r="BG1" s="437"/>
      <c r="BH1" s="437"/>
      <c r="BI1" s="437"/>
      <c r="BJ1" s="438"/>
      <c r="BK1" s="5"/>
      <c r="BL1" s="5"/>
      <c r="BM1" s="5"/>
    </row>
    <row r="2" spans="1:86" s="6" customFormat="1" ht="11.25" customHeight="1" x14ac:dyDescent="0.25">
      <c r="A2" s="1"/>
      <c r="B2" s="96" t="s">
        <v>55</v>
      </c>
      <c r="C2" s="468">
        <v>2020</v>
      </c>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70"/>
    </row>
    <row r="3" spans="1:86" s="6" customFormat="1" ht="13.5" x14ac:dyDescent="0.25">
      <c r="A3" s="1"/>
      <c r="B3" s="96" t="s">
        <v>56</v>
      </c>
      <c r="C3" s="454" t="s">
        <v>183</v>
      </c>
      <c r="D3" s="455"/>
      <c r="E3" s="455"/>
      <c r="F3" s="455"/>
      <c r="G3" s="455"/>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6"/>
    </row>
    <row r="4" spans="1:86" s="6" customFormat="1" ht="12.95" customHeight="1" x14ac:dyDescent="0.25">
      <c r="A4" s="1"/>
      <c r="B4" s="96" t="s">
        <v>57</v>
      </c>
      <c r="C4" s="454" t="s">
        <v>58</v>
      </c>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5"/>
      <c r="AR4" s="455"/>
      <c r="AS4" s="455"/>
      <c r="AT4" s="455"/>
      <c r="AU4" s="455"/>
      <c r="AV4" s="455"/>
      <c r="AW4" s="455"/>
      <c r="AX4" s="455"/>
      <c r="AY4" s="455"/>
      <c r="AZ4" s="455"/>
      <c r="BA4" s="455"/>
      <c r="BB4" s="455"/>
      <c r="BC4" s="455"/>
      <c r="BD4" s="455"/>
      <c r="BE4" s="455"/>
      <c r="BF4" s="455"/>
      <c r="BG4" s="455"/>
      <c r="BH4" s="455"/>
      <c r="BI4" s="455"/>
      <c r="BJ4" s="456"/>
    </row>
    <row r="5" spans="1:86" s="6" customFormat="1" ht="12.95" customHeight="1" x14ac:dyDescent="0.25">
      <c r="A5" s="1"/>
      <c r="B5" s="96" t="s">
        <v>59</v>
      </c>
      <c r="C5" s="454" t="s">
        <v>223</v>
      </c>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c r="BE5" s="455"/>
      <c r="BF5" s="455"/>
      <c r="BG5" s="455"/>
      <c r="BH5" s="455"/>
      <c r="BI5" s="455"/>
      <c r="BJ5" s="456"/>
    </row>
    <row r="6" spans="1:86" s="6" customFormat="1" ht="12.95" customHeight="1" x14ac:dyDescent="0.25">
      <c r="A6" s="1"/>
      <c r="B6" s="96" t="s">
        <v>60</v>
      </c>
      <c r="C6" s="451" t="s">
        <v>184</v>
      </c>
      <c r="D6" s="452"/>
      <c r="E6" s="452"/>
      <c r="F6" s="452"/>
      <c r="G6" s="452"/>
      <c r="H6" s="452"/>
      <c r="I6" s="452"/>
      <c r="J6" s="452"/>
      <c r="K6" s="452"/>
      <c r="L6" s="452"/>
      <c r="M6" s="452"/>
      <c r="N6" s="452"/>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c r="AN6" s="452"/>
      <c r="AO6" s="452"/>
      <c r="AP6" s="452"/>
      <c r="AQ6" s="452"/>
      <c r="AR6" s="452"/>
      <c r="AS6" s="452"/>
      <c r="AT6" s="452"/>
      <c r="AU6" s="452"/>
      <c r="AV6" s="452"/>
      <c r="AW6" s="452"/>
      <c r="AX6" s="452"/>
      <c r="AY6" s="452"/>
      <c r="AZ6" s="452"/>
      <c r="BA6" s="452"/>
      <c r="BB6" s="452"/>
      <c r="BC6" s="452"/>
      <c r="BD6" s="452"/>
      <c r="BE6" s="452"/>
      <c r="BF6" s="452"/>
      <c r="BG6" s="452"/>
      <c r="BH6" s="452"/>
      <c r="BI6" s="452"/>
      <c r="BJ6" s="453"/>
    </row>
    <row r="7" spans="1:86" s="6" customFormat="1" ht="13.5" x14ac:dyDescent="0.25">
      <c r="A7" s="1"/>
      <c r="B7" s="457" t="s">
        <v>61</v>
      </c>
      <c r="C7" s="440" t="s">
        <v>175</v>
      </c>
      <c r="D7" s="441"/>
      <c r="E7" s="97"/>
      <c r="F7" s="459" t="s">
        <v>176</v>
      </c>
      <c r="G7" s="460"/>
      <c r="H7" s="460"/>
      <c r="I7" s="460"/>
      <c r="J7" s="460"/>
      <c r="K7" s="460"/>
      <c r="L7" s="460"/>
      <c r="M7" s="460"/>
      <c r="N7" s="460"/>
      <c r="O7" s="460"/>
      <c r="P7" s="460"/>
      <c r="Q7" s="460"/>
      <c r="R7" s="460"/>
      <c r="S7" s="460"/>
      <c r="T7" s="460"/>
      <c r="U7" s="460"/>
      <c r="V7" s="460"/>
      <c r="W7" s="460"/>
      <c r="X7" s="460"/>
      <c r="Y7" s="460"/>
      <c r="Z7" s="460"/>
      <c r="AA7" s="460"/>
      <c r="AB7" s="460"/>
      <c r="AC7" s="461"/>
      <c r="AD7" s="445" t="s">
        <v>177</v>
      </c>
      <c r="AE7" s="446"/>
      <c r="AF7" s="446"/>
      <c r="AG7" s="446"/>
      <c r="AH7" s="446"/>
      <c r="AI7" s="446"/>
      <c r="AJ7" s="446"/>
      <c r="AK7" s="446"/>
      <c r="AL7" s="446"/>
      <c r="AM7" s="446"/>
      <c r="AN7" s="446"/>
      <c r="AO7" s="446"/>
      <c r="AP7" s="446"/>
      <c r="AQ7" s="446"/>
      <c r="AR7" s="446"/>
      <c r="AS7" s="446"/>
      <c r="AT7" s="446"/>
      <c r="AU7" s="446"/>
      <c r="AV7" s="446"/>
      <c r="AW7" s="446"/>
      <c r="AX7" s="446"/>
      <c r="AY7" s="446"/>
      <c r="AZ7" s="446"/>
      <c r="BA7" s="446"/>
      <c r="BB7" s="446"/>
      <c r="BC7" s="446"/>
      <c r="BD7" s="446"/>
      <c r="BE7" s="446"/>
      <c r="BF7" s="446"/>
      <c r="BG7" s="446"/>
      <c r="BH7" s="446"/>
      <c r="BI7" s="446"/>
      <c r="BJ7" s="447"/>
    </row>
    <row r="8" spans="1:86" s="6" customFormat="1" ht="189.95" hidden="1" customHeight="1" x14ac:dyDescent="0.25">
      <c r="A8" s="1"/>
      <c r="B8" s="458"/>
      <c r="C8" s="440" t="s">
        <v>178</v>
      </c>
      <c r="D8" s="441"/>
      <c r="E8" s="98"/>
      <c r="F8" s="462" t="s">
        <v>362</v>
      </c>
      <c r="G8" s="463"/>
      <c r="H8" s="463"/>
      <c r="I8" s="463"/>
      <c r="J8" s="463"/>
      <c r="K8" s="463"/>
      <c r="L8" s="463"/>
      <c r="M8" s="463"/>
      <c r="N8" s="463"/>
      <c r="O8" s="463"/>
      <c r="P8" s="463"/>
      <c r="Q8" s="463"/>
      <c r="R8" s="463"/>
      <c r="S8" s="463"/>
      <c r="T8" s="463"/>
      <c r="U8" s="463"/>
      <c r="V8" s="463"/>
      <c r="W8" s="463"/>
      <c r="X8" s="463"/>
      <c r="Y8" s="463"/>
      <c r="Z8" s="463"/>
      <c r="AA8" s="463"/>
      <c r="AB8" s="463"/>
      <c r="AC8" s="464"/>
      <c r="AD8" s="440" t="s">
        <v>179</v>
      </c>
      <c r="AE8" s="441"/>
      <c r="AF8" s="441"/>
      <c r="AG8" s="441"/>
      <c r="AH8" s="441"/>
      <c r="AI8" s="441"/>
      <c r="AJ8" s="441"/>
      <c r="AK8" s="441"/>
      <c r="AL8" s="441"/>
      <c r="AM8" s="441"/>
      <c r="AN8" s="441"/>
      <c r="AO8" s="441"/>
      <c r="AP8" s="441"/>
      <c r="AQ8" s="441"/>
      <c r="AR8" s="441"/>
      <c r="AS8" s="441"/>
      <c r="AT8" s="441"/>
      <c r="AU8" s="441"/>
      <c r="AV8" s="441"/>
      <c r="AW8" s="441"/>
      <c r="AX8" s="441"/>
      <c r="AY8" s="441"/>
      <c r="AZ8" s="441"/>
      <c r="BA8" s="441"/>
      <c r="BB8" s="441"/>
      <c r="BC8" s="441"/>
      <c r="BD8" s="441"/>
      <c r="BE8" s="441"/>
      <c r="BF8" s="441"/>
      <c r="BG8" s="441"/>
      <c r="BH8" s="441"/>
      <c r="BI8" s="441"/>
      <c r="BJ8" s="444"/>
    </row>
    <row r="9" spans="1:86" s="6" customFormat="1" ht="179.1" hidden="1" customHeight="1" x14ac:dyDescent="0.25">
      <c r="A9" s="1"/>
      <c r="B9" s="99" t="s">
        <v>62</v>
      </c>
      <c r="C9" s="472" t="s">
        <v>180</v>
      </c>
      <c r="D9" s="473"/>
      <c r="E9" s="474"/>
      <c r="F9" s="442" t="s">
        <v>181</v>
      </c>
      <c r="G9" s="442"/>
      <c r="H9" s="442"/>
      <c r="I9" s="442"/>
      <c r="J9" s="442"/>
      <c r="K9" s="442"/>
      <c r="L9" s="442"/>
      <c r="M9" s="442"/>
      <c r="N9" s="442"/>
      <c r="O9" s="442"/>
      <c r="P9" s="442"/>
      <c r="Q9" s="442"/>
      <c r="R9" s="442"/>
      <c r="S9" s="442"/>
      <c r="T9" s="442"/>
      <c r="U9" s="442"/>
      <c r="V9" s="442"/>
      <c r="W9" s="442"/>
      <c r="X9" s="442"/>
      <c r="Y9" s="442"/>
      <c r="Z9" s="442"/>
      <c r="AA9" s="442"/>
      <c r="AB9" s="442"/>
      <c r="AC9" s="442"/>
      <c r="AD9" s="448"/>
      <c r="AE9" s="449"/>
      <c r="AF9" s="449"/>
      <c r="AG9" s="449"/>
      <c r="AH9" s="449"/>
      <c r="AI9" s="449"/>
      <c r="AJ9" s="449"/>
      <c r="AK9" s="449"/>
      <c r="AL9" s="449"/>
      <c r="AM9" s="449"/>
      <c r="AN9" s="449"/>
      <c r="AO9" s="449"/>
      <c r="AP9" s="449"/>
      <c r="AQ9" s="449"/>
      <c r="AR9" s="449"/>
      <c r="AS9" s="449"/>
      <c r="AT9" s="449"/>
      <c r="AU9" s="449"/>
      <c r="AV9" s="449"/>
      <c r="AW9" s="449"/>
      <c r="AX9" s="449"/>
      <c r="AY9" s="449"/>
      <c r="AZ9" s="449"/>
      <c r="BA9" s="449"/>
      <c r="BB9" s="449"/>
      <c r="BC9" s="449"/>
      <c r="BD9" s="449"/>
      <c r="BE9" s="449"/>
      <c r="BF9" s="449"/>
      <c r="BG9" s="449"/>
      <c r="BH9" s="449"/>
      <c r="BI9" s="449"/>
      <c r="BJ9" s="450"/>
    </row>
    <row r="10" spans="1:86" s="8" customFormat="1" ht="11.1" customHeight="1" x14ac:dyDescent="0.25">
      <c r="A10" s="7"/>
      <c r="B10" s="475" t="s">
        <v>318</v>
      </c>
      <c r="C10" s="476" t="s">
        <v>173</v>
      </c>
      <c r="D10" s="465" t="s">
        <v>14</v>
      </c>
      <c r="E10" s="465" t="s">
        <v>63</v>
      </c>
      <c r="F10" s="465" t="s">
        <v>64</v>
      </c>
      <c r="G10" s="465" t="s">
        <v>10</v>
      </c>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465"/>
      <c r="AH10" s="465"/>
      <c r="AI10" s="465"/>
      <c r="AJ10" s="465"/>
      <c r="AK10" s="465"/>
      <c r="AL10" s="465"/>
      <c r="AM10" s="465"/>
      <c r="AN10" s="465"/>
      <c r="AO10" s="465"/>
      <c r="AP10" s="465"/>
      <c r="AQ10" s="465"/>
      <c r="AR10" s="465"/>
      <c r="AS10" s="465"/>
      <c r="AT10" s="465"/>
      <c r="AU10" s="465"/>
      <c r="AV10" s="465"/>
      <c r="AW10" s="465"/>
      <c r="AX10" s="465"/>
      <c r="AY10" s="465"/>
      <c r="AZ10" s="465"/>
      <c r="BA10" s="465"/>
      <c r="BB10" s="465"/>
      <c r="BC10" s="439" t="s">
        <v>15</v>
      </c>
      <c r="BD10" s="439" t="s">
        <v>229</v>
      </c>
      <c r="BE10" s="439" t="s">
        <v>65</v>
      </c>
      <c r="BF10" s="439" t="s">
        <v>66</v>
      </c>
      <c r="BG10" s="439" t="s">
        <v>270</v>
      </c>
      <c r="BH10" s="439" t="s">
        <v>115</v>
      </c>
      <c r="BI10" s="439" t="s">
        <v>116</v>
      </c>
      <c r="BJ10" s="443" t="s">
        <v>182</v>
      </c>
      <c r="BK10" s="430" t="s">
        <v>331</v>
      </c>
      <c r="BL10" s="431"/>
      <c r="BM10" s="431"/>
      <c r="BN10" s="431"/>
      <c r="BO10" s="431"/>
      <c r="BP10" s="432"/>
      <c r="BQ10" s="430" t="s">
        <v>349</v>
      </c>
      <c r="BR10" s="431"/>
      <c r="BS10" s="431"/>
      <c r="BT10" s="431"/>
      <c r="BU10" s="431"/>
      <c r="BV10" s="432"/>
      <c r="BW10" s="430" t="s">
        <v>333</v>
      </c>
      <c r="BX10" s="431"/>
      <c r="BY10" s="431"/>
      <c r="BZ10" s="431"/>
      <c r="CA10" s="431"/>
      <c r="CB10" s="432"/>
      <c r="CC10" s="430" t="s">
        <v>334</v>
      </c>
      <c r="CD10" s="431"/>
      <c r="CE10" s="431"/>
      <c r="CF10" s="431"/>
      <c r="CG10" s="431"/>
      <c r="CH10" s="432"/>
    </row>
    <row r="11" spans="1:86" s="8" customFormat="1" ht="11.1" customHeight="1" x14ac:dyDescent="0.25">
      <c r="A11" s="7"/>
      <c r="B11" s="475"/>
      <c r="C11" s="476"/>
      <c r="D11" s="465"/>
      <c r="E11" s="465"/>
      <c r="F11" s="465"/>
      <c r="G11" s="465" t="s">
        <v>16</v>
      </c>
      <c r="H11" s="465"/>
      <c r="I11" s="465"/>
      <c r="J11" s="465"/>
      <c r="K11" s="465" t="s">
        <v>17</v>
      </c>
      <c r="L11" s="465"/>
      <c r="M11" s="465"/>
      <c r="N11" s="465"/>
      <c r="O11" s="465" t="s">
        <v>18</v>
      </c>
      <c r="P11" s="465"/>
      <c r="Q11" s="465"/>
      <c r="R11" s="465"/>
      <c r="S11" s="465" t="s">
        <v>11</v>
      </c>
      <c r="T11" s="465"/>
      <c r="U11" s="465"/>
      <c r="V11" s="465"/>
      <c r="W11" s="465" t="s">
        <v>19</v>
      </c>
      <c r="X11" s="465"/>
      <c r="Y11" s="465"/>
      <c r="Z11" s="465"/>
      <c r="AA11" s="465" t="s">
        <v>20</v>
      </c>
      <c r="AB11" s="465"/>
      <c r="AC11" s="465"/>
      <c r="AD11" s="465"/>
      <c r="AE11" s="465" t="s">
        <v>21</v>
      </c>
      <c r="AF11" s="465"/>
      <c r="AG11" s="465"/>
      <c r="AH11" s="465"/>
      <c r="AI11" s="465" t="s">
        <v>22</v>
      </c>
      <c r="AJ11" s="465"/>
      <c r="AK11" s="465"/>
      <c r="AL11" s="465"/>
      <c r="AM11" s="465" t="s">
        <v>23</v>
      </c>
      <c r="AN11" s="465"/>
      <c r="AO11" s="465"/>
      <c r="AP11" s="465"/>
      <c r="AQ11" s="465" t="s">
        <v>24</v>
      </c>
      <c r="AR11" s="465"/>
      <c r="AS11" s="465"/>
      <c r="AT11" s="465"/>
      <c r="AU11" s="465" t="s">
        <v>25</v>
      </c>
      <c r="AV11" s="465"/>
      <c r="AW11" s="465"/>
      <c r="AX11" s="465"/>
      <c r="AY11" s="465" t="s">
        <v>26</v>
      </c>
      <c r="AZ11" s="465"/>
      <c r="BA11" s="465"/>
      <c r="BB11" s="465"/>
      <c r="BC11" s="439"/>
      <c r="BD11" s="439"/>
      <c r="BE11" s="439"/>
      <c r="BF11" s="439"/>
      <c r="BG11" s="439"/>
      <c r="BH11" s="439"/>
      <c r="BI11" s="439"/>
      <c r="BJ11" s="443"/>
      <c r="BK11" s="430"/>
      <c r="BL11" s="431"/>
      <c r="BM11" s="431"/>
      <c r="BN11" s="431"/>
      <c r="BO11" s="431"/>
      <c r="BP11" s="432"/>
      <c r="BQ11" s="430"/>
      <c r="BR11" s="431"/>
      <c r="BS11" s="431"/>
      <c r="BT11" s="431"/>
      <c r="BU11" s="431"/>
      <c r="BV11" s="432"/>
      <c r="BW11" s="430"/>
      <c r="BX11" s="431"/>
      <c r="BY11" s="431"/>
      <c r="BZ11" s="431"/>
      <c r="CA11" s="431"/>
      <c r="CB11" s="432"/>
      <c r="CC11" s="430"/>
      <c r="CD11" s="431"/>
      <c r="CE11" s="431"/>
      <c r="CF11" s="431"/>
      <c r="CG11" s="431"/>
      <c r="CH11" s="432"/>
    </row>
    <row r="12" spans="1:86" s="8" customFormat="1" ht="11.1" customHeight="1" x14ac:dyDescent="0.25">
      <c r="A12" s="7"/>
      <c r="B12" s="475"/>
      <c r="C12" s="476"/>
      <c r="D12" s="465"/>
      <c r="E12" s="465"/>
      <c r="F12" s="465"/>
      <c r="G12" s="466" t="s">
        <v>27</v>
      </c>
      <c r="H12" s="466" t="s">
        <v>28</v>
      </c>
      <c r="I12" s="466" t="s">
        <v>29</v>
      </c>
      <c r="J12" s="466" t="s">
        <v>30</v>
      </c>
      <c r="K12" s="466" t="s">
        <v>27</v>
      </c>
      <c r="L12" s="466" t="s">
        <v>28</v>
      </c>
      <c r="M12" s="466" t="s">
        <v>29</v>
      </c>
      <c r="N12" s="466" t="s">
        <v>30</v>
      </c>
      <c r="O12" s="466" t="s">
        <v>27</v>
      </c>
      <c r="P12" s="466" t="s">
        <v>28</v>
      </c>
      <c r="Q12" s="466" t="s">
        <v>29</v>
      </c>
      <c r="R12" s="466" t="s">
        <v>30</v>
      </c>
      <c r="S12" s="466" t="s">
        <v>27</v>
      </c>
      <c r="T12" s="466" t="s">
        <v>28</v>
      </c>
      <c r="U12" s="466" t="s">
        <v>29</v>
      </c>
      <c r="V12" s="466" t="s">
        <v>30</v>
      </c>
      <c r="W12" s="466" t="s">
        <v>27</v>
      </c>
      <c r="X12" s="466" t="s">
        <v>28</v>
      </c>
      <c r="Y12" s="466" t="s">
        <v>29</v>
      </c>
      <c r="Z12" s="466" t="s">
        <v>30</v>
      </c>
      <c r="AA12" s="466" t="s">
        <v>27</v>
      </c>
      <c r="AB12" s="466" t="s">
        <v>28</v>
      </c>
      <c r="AC12" s="466" t="s">
        <v>29</v>
      </c>
      <c r="AD12" s="466" t="s">
        <v>30</v>
      </c>
      <c r="AE12" s="466" t="s">
        <v>27</v>
      </c>
      <c r="AF12" s="466" t="s">
        <v>28</v>
      </c>
      <c r="AG12" s="466" t="s">
        <v>29</v>
      </c>
      <c r="AH12" s="466" t="s">
        <v>30</v>
      </c>
      <c r="AI12" s="466" t="s">
        <v>27</v>
      </c>
      <c r="AJ12" s="466" t="s">
        <v>28</v>
      </c>
      <c r="AK12" s="466" t="s">
        <v>29</v>
      </c>
      <c r="AL12" s="466" t="s">
        <v>30</v>
      </c>
      <c r="AM12" s="466" t="s">
        <v>27</v>
      </c>
      <c r="AN12" s="466" t="s">
        <v>28</v>
      </c>
      <c r="AO12" s="466" t="s">
        <v>29</v>
      </c>
      <c r="AP12" s="466" t="s">
        <v>30</v>
      </c>
      <c r="AQ12" s="466" t="s">
        <v>27</v>
      </c>
      <c r="AR12" s="466" t="s">
        <v>28</v>
      </c>
      <c r="AS12" s="466" t="s">
        <v>29</v>
      </c>
      <c r="AT12" s="466" t="s">
        <v>30</v>
      </c>
      <c r="AU12" s="466" t="s">
        <v>27</v>
      </c>
      <c r="AV12" s="466" t="s">
        <v>28</v>
      </c>
      <c r="AW12" s="466" t="s">
        <v>29</v>
      </c>
      <c r="AX12" s="466" t="s">
        <v>30</v>
      </c>
      <c r="AY12" s="466" t="s">
        <v>27</v>
      </c>
      <c r="AZ12" s="466" t="s">
        <v>28</v>
      </c>
      <c r="BA12" s="466" t="s">
        <v>29</v>
      </c>
      <c r="BB12" s="466" t="s">
        <v>30</v>
      </c>
      <c r="BC12" s="439"/>
      <c r="BD12" s="439"/>
      <c r="BE12" s="439"/>
      <c r="BF12" s="439"/>
      <c r="BG12" s="439"/>
      <c r="BH12" s="439"/>
      <c r="BI12" s="439"/>
      <c r="BJ12" s="443"/>
      <c r="BK12" s="430"/>
      <c r="BL12" s="431"/>
      <c r="BM12" s="431"/>
      <c r="BN12" s="431"/>
      <c r="BO12" s="431"/>
      <c r="BP12" s="432"/>
      <c r="BQ12" s="430"/>
      <c r="BR12" s="431"/>
      <c r="BS12" s="431"/>
      <c r="BT12" s="431"/>
      <c r="BU12" s="431"/>
      <c r="BV12" s="432"/>
      <c r="BW12" s="430"/>
      <c r="BX12" s="431"/>
      <c r="BY12" s="431"/>
      <c r="BZ12" s="431"/>
      <c r="CA12" s="431"/>
      <c r="CB12" s="432"/>
      <c r="CC12" s="430"/>
      <c r="CD12" s="431"/>
      <c r="CE12" s="431"/>
      <c r="CF12" s="431"/>
      <c r="CG12" s="431"/>
      <c r="CH12" s="432"/>
    </row>
    <row r="13" spans="1:86" s="9" customFormat="1" ht="16.5" thickBot="1" x14ac:dyDescent="0.3">
      <c r="A13" s="103"/>
      <c r="B13" s="471" t="s">
        <v>8</v>
      </c>
      <c r="C13" s="471"/>
      <c r="D13" s="471"/>
      <c r="E13" s="471"/>
      <c r="F13" s="471"/>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466"/>
      <c r="AR13" s="466"/>
      <c r="AS13" s="466"/>
      <c r="AT13" s="466"/>
      <c r="AU13" s="466"/>
      <c r="AV13" s="466"/>
      <c r="AW13" s="466"/>
      <c r="AX13" s="466"/>
      <c r="AY13" s="466"/>
      <c r="AZ13" s="466"/>
      <c r="BA13" s="466"/>
      <c r="BB13" s="466"/>
      <c r="BC13" s="439"/>
      <c r="BD13" s="439"/>
      <c r="BE13" s="439"/>
      <c r="BF13" s="439"/>
      <c r="BG13" s="439"/>
      <c r="BH13" s="439"/>
      <c r="BI13" s="439"/>
      <c r="BJ13" s="443"/>
      <c r="BK13" s="433"/>
      <c r="BL13" s="434"/>
      <c r="BM13" s="434"/>
      <c r="BN13" s="434"/>
      <c r="BO13" s="434"/>
      <c r="BP13" s="435"/>
      <c r="BQ13" s="433"/>
      <c r="BR13" s="434"/>
      <c r="BS13" s="434"/>
      <c r="BT13" s="434"/>
      <c r="BU13" s="434"/>
      <c r="BV13" s="435"/>
      <c r="BW13" s="433"/>
      <c r="BX13" s="434"/>
      <c r="BY13" s="434"/>
      <c r="BZ13" s="434"/>
      <c r="CA13" s="434"/>
      <c r="CB13" s="435"/>
      <c r="CC13" s="433"/>
      <c r="CD13" s="434"/>
      <c r="CE13" s="434"/>
      <c r="CF13" s="434"/>
      <c r="CG13" s="434"/>
      <c r="CH13" s="435"/>
    </row>
    <row r="14" spans="1:86" s="9" customFormat="1" ht="17.100000000000001" customHeight="1" thickBot="1" x14ac:dyDescent="0.3">
      <c r="A14" s="103"/>
      <c r="B14" s="467" t="s">
        <v>8</v>
      </c>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7"/>
      <c r="AN14" s="467"/>
      <c r="AO14" s="467"/>
      <c r="AP14" s="467"/>
      <c r="AQ14" s="467"/>
      <c r="AR14" s="467"/>
      <c r="AS14" s="467"/>
      <c r="AT14" s="467"/>
      <c r="AU14" s="467"/>
      <c r="AV14" s="467"/>
      <c r="AW14" s="467"/>
      <c r="AX14" s="467"/>
      <c r="AY14" s="467"/>
      <c r="AZ14" s="467"/>
      <c r="BA14" s="467"/>
      <c r="BB14" s="467"/>
      <c r="BC14" s="467"/>
      <c r="BD14" s="467"/>
      <c r="BE14" s="467"/>
      <c r="BF14" s="467"/>
      <c r="BG14" s="467"/>
      <c r="BH14" s="439"/>
      <c r="BI14" s="191">
        <f>SUM(BI16:BI38)</f>
        <v>21</v>
      </c>
      <c r="BJ14" s="213">
        <f>SUM(BJ16:BJ38)</f>
        <v>68</v>
      </c>
      <c r="BK14" s="427" t="s">
        <v>350</v>
      </c>
      <c r="BL14" s="428"/>
      <c r="BM14" s="428"/>
      <c r="BN14" s="428"/>
      <c r="BO14" s="428"/>
      <c r="BP14" s="428"/>
      <c r="BQ14" s="428"/>
      <c r="BR14" s="428"/>
      <c r="BS14" s="428"/>
      <c r="BT14" s="428"/>
      <c r="BU14" s="428"/>
      <c r="BV14" s="428"/>
      <c r="BW14" s="428"/>
      <c r="BX14" s="428"/>
      <c r="BY14" s="428"/>
      <c r="BZ14" s="428"/>
      <c r="CA14" s="428"/>
      <c r="CB14" s="428"/>
      <c r="CC14" s="428"/>
      <c r="CD14" s="428"/>
      <c r="CE14" s="428"/>
      <c r="CF14" s="428"/>
      <c r="CG14" s="428"/>
      <c r="CH14" s="429"/>
    </row>
    <row r="15" spans="1:86" s="9" customFormat="1" ht="17.100000000000001" customHeight="1" x14ac:dyDescent="0.25">
      <c r="A15" s="103"/>
      <c r="B15" s="424" t="s">
        <v>8</v>
      </c>
      <c r="C15" s="425"/>
      <c r="D15" s="425"/>
      <c r="E15" s="425"/>
      <c r="F15" s="425"/>
      <c r="G15" s="425"/>
      <c r="H15" s="425"/>
      <c r="I15" s="425"/>
      <c r="J15" s="425"/>
      <c r="K15" s="425"/>
      <c r="L15" s="425"/>
      <c r="M15" s="425"/>
      <c r="N15" s="425"/>
      <c r="O15" s="425"/>
      <c r="P15" s="425"/>
      <c r="Q15" s="425"/>
      <c r="R15" s="425"/>
      <c r="S15" s="340"/>
      <c r="T15" s="338"/>
      <c r="U15" s="338"/>
      <c r="V15" s="339"/>
      <c r="W15" s="340"/>
      <c r="X15" s="338"/>
      <c r="Y15" s="338"/>
      <c r="Z15" s="339"/>
      <c r="AA15" s="340"/>
      <c r="AB15" s="338"/>
      <c r="AC15" s="338"/>
      <c r="AD15" s="339"/>
      <c r="AE15" s="340"/>
      <c r="AF15" s="338"/>
      <c r="AG15" s="338"/>
      <c r="AH15" s="339"/>
      <c r="AI15" s="340"/>
      <c r="AJ15" s="338"/>
      <c r="AK15" s="338"/>
      <c r="AL15" s="339"/>
      <c r="AM15" s="340"/>
      <c r="AN15" s="338"/>
      <c r="AO15" s="338"/>
      <c r="AP15" s="339"/>
      <c r="AQ15" s="340"/>
      <c r="AR15" s="338"/>
      <c r="AS15" s="338"/>
      <c r="AT15" s="339"/>
      <c r="AU15" s="340"/>
      <c r="AV15" s="338"/>
      <c r="AW15" s="338"/>
      <c r="AX15" s="339"/>
      <c r="AY15" s="340"/>
      <c r="AZ15" s="338"/>
      <c r="BA15" s="338"/>
      <c r="BB15" s="339"/>
      <c r="BC15" s="341"/>
      <c r="BD15" s="341"/>
      <c r="BE15" s="342"/>
      <c r="BF15" s="342"/>
      <c r="BG15" s="343"/>
      <c r="BH15" s="344"/>
      <c r="BI15" s="342"/>
      <c r="BJ15" s="345"/>
      <c r="BK15" s="102">
        <f t="shared" ref="BK15:BL15" si="0">SUM(BK16:BK38)</f>
        <v>10</v>
      </c>
      <c r="BL15" s="416">
        <f t="shared" si="0"/>
        <v>3</v>
      </c>
      <c r="BM15" s="102">
        <f t="shared" ref="BM15" si="1">SUM(BM16:BM38)</f>
        <v>7</v>
      </c>
      <c r="BN15" s="416">
        <f t="shared" ref="BN15" si="2">SUM(BN16:BN38)</f>
        <v>2</v>
      </c>
      <c r="BO15" s="102">
        <f t="shared" ref="BO15" si="3">SUM(BO16:BO38)</f>
        <v>5</v>
      </c>
      <c r="BP15" s="417">
        <f>SUM(BP16:BP38)</f>
        <v>34</v>
      </c>
      <c r="BQ15" s="102">
        <f t="shared" ref="BQ15" si="4">SUM(BQ16:BQ38)</f>
        <v>8</v>
      </c>
      <c r="BR15" s="416">
        <f t="shared" ref="BR15" si="5">SUM(BR16:BR38)</f>
        <v>2</v>
      </c>
      <c r="BS15" s="102">
        <f t="shared" ref="BS15" si="6">SUM(BS16:BS38)</f>
        <v>4</v>
      </c>
      <c r="BT15" s="416">
        <f t="shared" ref="BT15" si="7">SUM(BT16:BT38)</f>
        <v>2</v>
      </c>
      <c r="BU15" s="102">
        <f t="shared" ref="BU15" si="8">SUM(BU16:BU38)</f>
        <v>3</v>
      </c>
      <c r="BV15" s="417">
        <f t="shared" ref="BV15" si="9">SUM(BV16:BV38)</f>
        <v>2</v>
      </c>
      <c r="BW15" s="102">
        <f t="shared" ref="BW15" si="10">SUM(BW16:BW38)</f>
        <v>11</v>
      </c>
      <c r="BX15" s="416">
        <f t="shared" ref="BX15" si="11">SUM(BX16:BX38)</f>
        <v>0</v>
      </c>
      <c r="BY15" s="102">
        <f t="shared" ref="BY15" si="12">SUM(BY16:BY38)</f>
        <v>4</v>
      </c>
      <c r="BZ15" s="416">
        <f t="shared" ref="BZ15" si="13">SUM(BZ16:BZ38)</f>
        <v>0</v>
      </c>
      <c r="CA15" s="102">
        <f t="shared" ref="CA15" si="14">SUM(CA16:CA38)</f>
        <v>5</v>
      </c>
      <c r="CB15" s="417">
        <f t="shared" ref="CB15" si="15">SUM(CB16:CB38)</f>
        <v>0</v>
      </c>
      <c r="CC15" s="102">
        <f t="shared" ref="CC15" si="16">SUM(CC16:CC38)</f>
        <v>8</v>
      </c>
      <c r="CD15" s="416">
        <f t="shared" ref="CD15" si="17">SUM(CD16:CD38)</f>
        <v>0</v>
      </c>
      <c r="CE15" s="102">
        <f t="shared" ref="CE15" si="18">SUM(CE16:CE38)</f>
        <v>3</v>
      </c>
      <c r="CF15" s="416">
        <f t="shared" ref="CF15" si="19">SUM(CF16:CF38)</f>
        <v>0</v>
      </c>
      <c r="CG15" s="102">
        <f t="shared" ref="CG15" si="20">SUM(CG16:CG38)</f>
        <v>5</v>
      </c>
      <c r="CH15" s="417">
        <f t="shared" ref="CH15" si="21">SUM(CH16:CH38)</f>
        <v>0</v>
      </c>
    </row>
    <row r="16" spans="1:86" s="21" customFormat="1" ht="327" thickBot="1" x14ac:dyDescent="0.3">
      <c r="A16" s="69">
        <v>1</v>
      </c>
      <c r="B16" s="215" t="s">
        <v>67</v>
      </c>
      <c r="C16" s="10" t="s">
        <v>117</v>
      </c>
      <c r="D16" s="11" t="s">
        <v>118</v>
      </c>
      <c r="E16" s="12" t="s">
        <v>68</v>
      </c>
      <c r="F16" s="216" t="s">
        <v>185</v>
      </c>
      <c r="G16" s="376" t="s">
        <v>9</v>
      </c>
      <c r="H16" s="377"/>
      <c r="I16" s="377"/>
      <c r="J16" s="378"/>
      <c r="K16" s="377"/>
      <c r="L16" s="377"/>
      <c r="M16" s="377"/>
      <c r="N16" s="378"/>
      <c r="O16" s="377"/>
      <c r="P16" s="377"/>
      <c r="Q16" s="170"/>
      <c r="R16" s="171"/>
      <c r="S16" s="169"/>
      <c r="T16" s="170"/>
      <c r="U16" s="170"/>
      <c r="V16" s="171"/>
      <c r="W16" s="169"/>
      <c r="X16" s="170"/>
      <c r="Y16" s="170"/>
      <c r="Z16" s="171"/>
      <c r="AA16" s="169"/>
      <c r="AB16" s="170"/>
      <c r="AC16" s="170"/>
      <c r="AD16" s="171"/>
      <c r="AE16" s="169"/>
      <c r="AF16" s="170"/>
      <c r="AG16" s="170"/>
      <c r="AH16" s="171"/>
      <c r="AI16" s="169"/>
      <c r="AJ16" s="170"/>
      <c r="AK16" s="170"/>
      <c r="AL16" s="171"/>
      <c r="AM16" s="169"/>
      <c r="AN16" s="170"/>
      <c r="AO16" s="170"/>
      <c r="AP16" s="171"/>
      <c r="AQ16" s="169" t="s">
        <v>9</v>
      </c>
      <c r="AR16" s="170"/>
      <c r="AS16" s="170"/>
      <c r="AT16" s="171"/>
      <c r="AU16" s="169"/>
      <c r="AV16" s="170"/>
      <c r="AW16" s="170"/>
      <c r="AX16" s="171"/>
      <c r="AY16" s="169"/>
      <c r="AZ16" s="170"/>
      <c r="BA16" s="170"/>
      <c r="BB16" s="171"/>
      <c r="BC16" s="66" t="s">
        <v>272</v>
      </c>
      <c r="BD16" s="66" t="s">
        <v>314</v>
      </c>
      <c r="BE16" s="67"/>
      <c r="BF16" s="67"/>
      <c r="BG16" s="106" t="s">
        <v>313</v>
      </c>
      <c r="BH16" s="71"/>
      <c r="BI16" s="70"/>
      <c r="BJ16" s="133"/>
      <c r="BK16" s="300"/>
      <c r="BL16" s="301"/>
      <c r="BM16" s="301"/>
      <c r="BN16" s="302"/>
      <c r="BO16" s="302"/>
      <c r="BP16" s="133"/>
      <c r="BQ16" s="303"/>
      <c r="BR16" s="302"/>
      <c r="BS16" s="302"/>
      <c r="BT16" s="302"/>
      <c r="BU16" s="302"/>
      <c r="BV16" s="133"/>
      <c r="BW16" s="303"/>
      <c r="BX16" s="302"/>
      <c r="BY16" s="302"/>
      <c r="BZ16" s="302"/>
      <c r="CA16" s="302"/>
      <c r="CB16" s="133"/>
      <c r="CC16" s="303"/>
      <c r="CD16" s="302"/>
      <c r="CE16" s="302"/>
      <c r="CF16" s="302"/>
      <c r="CG16" s="302"/>
      <c r="CH16" s="133"/>
    </row>
    <row r="17" spans="1:86" s="21" customFormat="1" ht="237" thickBot="1" x14ac:dyDescent="0.3">
      <c r="A17" s="69">
        <f t="shared" ref="A17:A38" si="22">A16+1</f>
        <v>2</v>
      </c>
      <c r="B17" s="215" t="s">
        <v>174</v>
      </c>
      <c r="C17" s="10" t="s">
        <v>119</v>
      </c>
      <c r="D17" s="11" t="s">
        <v>120</v>
      </c>
      <c r="E17" s="12" t="s">
        <v>225</v>
      </c>
      <c r="F17" s="216" t="s">
        <v>121</v>
      </c>
      <c r="G17" s="241"/>
      <c r="H17" s="160"/>
      <c r="I17" s="14"/>
      <c r="J17" s="172"/>
      <c r="K17" s="22"/>
      <c r="L17" s="160"/>
      <c r="M17" s="14"/>
      <c r="N17" s="172"/>
      <c r="O17" s="22"/>
      <c r="P17" s="160"/>
      <c r="Q17" s="14"/>
      <c r="R17" s="172"/>
      <c r="S17" s="22"/>
      <c r="T17" s="160"/>
      <c r="U17" s="14"/>
      <c r="V17" s="172"/>
      <c r="W17" s="22"/>
      <c r="X17" s="160"/>
      <c r="Y17" s="14"/>
      <c r="Z17" s="172"/>
      <c r="AA17" s="22"/>
      <c r="AB17" s="172"/>
      <c r="AC17" s="14"/>
      <c r="AD17" s="172"/>
      <c r="AE17" s="22"/>
      <c r="AF17" s="160"/>
      <c r="AG17" s="14"/>
      <c r="AH17" s="396"/>
      <c r="AI17" s="22"/>
      <c r="AJ17" s="75"/>
      <c r="AK17" s="14"/>
      <c r="AL17" s="93"/>
      <c r="AM17" s="22"/>
      <c r="AN17" s="75"/>
      <c r="AO17" s="14"/>
      <c r="AP17" s="93"/>
      <c r="AQ17" s="22"/>
      <c r="AR17" s="75"/>
      <c r="AS17" s="14"/>
      <c r="AT17" s="93"/>
      <c r="AU17" s="22"/>
      <c r="AV17" s="75"/>
      <c r="AW17" s="14"/>
      <c r="AX17" s="93"/>
      <c r="AY17" s="22"/>
      <c r="AZ17" s="75"/>
      <c r="BA17" s="14"/>
      <c r="BB17" s="93"/>
      <c r="BC17" s="17" t="s">
        <v>224</v>
      </c>
      <c r="BD17" s="66" t="s">
        <v>377</v>
      </c>
      <c r="BE17" s="18" t="s">
        <v>69</v>
      </c>
      <c r="BF17" s="18"/>
      <c r="BG17" s="106" t="s">
        <v>376</v>
      </c>
      <c r="BH17" s="71"/>
      <c r="BI17" s="72"/>
      <c r="BJ17" s="73"/>
      <c r="BK17" s="304">
        <v>2</v>
      </c>
      <c r="BL17" s="305">
        <v>2</v>
      </c>
      <c r="BM17" s="305">
        <v>2</v>
      </c>
      <c r="BN17" s="306">
        <v>2</v>
      </c>
      <c r="BO17" s="306">
        <v>2</v>
      </c>
      <c r="BP17" s="73">
        <v>2</v>
      </c>
      <c r="BQ17" s="307">
        <v>2</v>
      </c>
      <c r="BR17" s="306">
        <v>2</v>
      </c>
      <c r="BS17" s="306">
        <v>2</v>
      </c>
      <c r="BT17" s="306">
        <v>2</v>
      </c>
      <c r="BU17" s="306">
        <v>2</v>
      </c>
      <c r="BV17" s="73">
        <v>2</v>
      </c>
      <c r="BW17" s="307">
        <v>2</v>
      </c>
      <c r="BX17" s="306"/>
      <c r="BY17" s="306">
        <v>2</v>
      </c>
      <c r="BZ17" s="306"/>
      <c r="CA17" s="306">
        <v>2</v>
      </c>
      <c r="CB17" s="73"/>
      <c r="CC17" s="307">
        <v>2</v>
      </c>
      <c r="CD17" s="306"/>
      <c r="CE17" s="306">
        <v>2</v>
      </c>
      <c r="CF17" s="306"/>
      <c r="CG17" s="306">
        <v>2</v>
      </c>
      <c r="CH17" s="73"/>
    </row>
    <row r="18" spans="1:86" s="21" customFormat="1" ht="203.25" thickBot="1" x14ac:dyDescent="0.3">
      <c r="A18" s="69">
        <f t="shared" si="22"/>
        <v>3</v>
      </c>
      <c r="B18" s="215" t="s">
        <v>162</v>
      </c>
      <c r="C18" s="10" t="s">
        <v>160</v>
      </c>
      <c r="D18" s="11" t="s">
        <v>161</v>
      </c>
      <c r="E18" s="12" t="s">
        <v>186</v>
      </c>
      <c r="F18" s="216" t="s">
        <v>168</v>
      </c>
      <c r="G18" s="241"/>
      <c r="H18" s="160"/>
      <c r="I18" s="160"/>
      <c r="J18" s="160"/>
      <c r="K18" s="16"/>
      <c r="L18" s="14"/>
      <c r="M18" s="14"/>
      <c r="N18" s="24"/>
      <c r="O18" s="22"/>
      <c r="P18" s="14"/>
      <c r="Q18" s="14"/>
      <c r="R18" s="15"/>
      <c r="S18" s="22"/>
      <c r="T18" s="14"/>
      <c r="U18" s="14"/>
      <c r="V18" s="15"/>
      <c r="W18" s="22"/>
      <c r="X18" s="14"/>
      <c r="Y18" s="25"/>
      <c r="Z18" s="15"/>
      <c r="AA18" s="22"/>
      <c r="AB18" s="14"/>
      <c r="AC18" s="14"/>
      <c r="AD18" s="15"/>
      <c r="AE18" s="22"/>
      <c r="AF18" s="14"/>
      <c r="AG18" s="14"/>
      <c r="AH18" s="15"/>
      <c r="AI18" s="22"/>
      <c r="AJ18" s="14"/>
      <c r="AK18" s="14"/>
      <c r="AL18" s="15"/>
      <c r="AM18" s="22"/>
      <c r="AN18" s="14"/>
      <c r="AO18" s="14"/>
      <c r="AP18" s="15"/>
      <c r="AQ18" s="22"/>
      <c r="AR18" s="14"/>
      <c r="AS18" s="14"/>
      <c r="AT18" s="15"/>
      <c r="AU18" s="22"/>
      <c r="AV18" s="14"/>
      <c r="AW18" s="14"/>
      <c r="AX18" s="15"/>
      <c r="AY18" s="16"/>
      <c r="AZ18" s="14"/>
      <c r="BA18" s="14"/>
      <c r="BB18" s="15"/>
      <c r="BC18" s="17" t="s">
        <v>114</v>
      </c>
      <c r="BD18" s="17" t="s">
        <v>289</v>
      </c>
      <c r="BE18" s="18" t="s">
        <v>69</v>
      </c>
      <c r="BF18" s="18"/>
      <c r="BG18" s="106" t="s">
        <v>291</v>
      </c>
      <c r="BH18" s="71" t="s">
        <v>31</v>
      </c>
      <c r="BI18" s="74">
        <v>1</v>
      </c>
      <c r="BJ18" s="73">
        <v>1</v>
      </c>
      <c r="BK18" s="304">
        <v>1</v>
      </c>
      <c r="BL18" s="305">
        <v>1</v>
      </c>
      <c r="BM18" s="305"/>
      <c r="BN18" s="306"/>
      <c r="BO18" s="306"/>
      <c r="BP18" s="73">
        <v>1</v>
      </c>
      <c r="BQ18" s="307"/>
      <c r="BR18" s="306"/>
      <c r="BS18" s="306"/>
      <c r="BT18" s="306"/>
      <c r="BU18" s="306"/>
      <c r="BV18" s="73"/>
      <c r="BW18" s="307"/>
      <c r="BX18" s="306"/>
      <c r="BY18" s="306"/>
      <c r="BZ18" s="306"/>
      <c r="CA18" s="306"/>
      <c r="CB18" s="73"/>
      <c r="CC18" s="307"/>
      <c r="CD18" s="306"/>
      <c r="CE18" s="306"/>
      <c r="CF18" s="306"/>
      <c r="CG18" s="306"/>
      <c r="CH18" s="73"/>
    </row>
    <row r="19" spans="1:86" s="21" customFormat="1" ht="409.6" thickBot="1" x14ac:dyDescent="0.3">
      <c r="A19" s="69">
        <f t="shared" si="22"/>
        <v>4</v>
      </c>
      <c r="B19" s="215" t="s">
        <v>0</v>
      </c>
      <c r="C19" s="10" t="s">
        <v>226</v>
      </c>
      <c r="D19" s="26" t="s">
        <v>227</v>
      </c>
      <c r="E19" s="12" t="s">
        <v>228</v>
      </c>
      <c r="F19" s="216" t="s">
        <v>257</v>
      </c>
      <c r="G19" s="374"/>
      <c r="H19" s="375"/>
      <c r="I19" s="375"/>
      <c r="J19" s="171"/>
      <c r="K19" s="169"/>
      <c r="L19" s="170"/>
      <c r="M19" s="170"/>
      <c r="N19" s="171"/>
      <c r="O19" s="169"/>
      <c r="P19" s="170"/>
      <c r="Q19" s="170"/>
      <c r="R19" s="171"/>
      <c r="S19" s="173"/>
      <c r="T19" s="170"/>
      <c r="U19" s="170"/>
      <c r="V19" s="171"/>
      <c r="W19" s="375"/>
      <c r="X19" s="375"/>
      <c r="Y19" s="375"/>
      <c r="Z19" s="171"/>
      <c r="AA19" s="173"/>
      <c r="AB19" s="170"/>
      <c r="AC19" s="170"/>
      <c r="AD19" s="171"/>
      <c r="AE19" s="173"/>
      <c r="AF19" s="170"/>
      <c r="AG19" s="170"/>
      <c r="AH19" s="171"/>
      <c r="AI19" s="173"/>
      <c r="AJ19" s="170"/>
      <c r="AK19" s="170"/>
      <c r="AL19" s="171"/>
      <c r="AM19" s="375"/>
      <c r="AN19" s="375"/>
      <c r="AO19" s="375"/>
      <c r="AP19" s="171"/>
      <c r="AQ19" s="173"/>
      <c r="AR19" s="170"/>
      <c r="AS19" s="170"/>
      <c r="AT19" s="171"/>
      <c r="AU19" s="173"/>
      <c r="AV19" s="170"/>
      <c r="AW19" s="170"/>
      <c r="AX19" s="171"/>
      <c r="AY19" s="169"/>
      <c r="AZ19" s="170"/>
      <c r="BA19" s="170"/>
      <c r="BB19" s="171"/>
      <c r="BC19" s="17" t="s">
        <v>301</v>
      </c>
      <c r="BD19" s="18" t="s">
        <v>367</v>
      </c>
      <c r="BE19" s="18" t="s">
        <v>70</v>
      </c>
      <c r="BF19" s="18"/>
      <c r="BG19" s="106" t="s">
        <v>419</v>
      </c>
      <c r="BH19" s="71" t="s">
        <v>122</v>
      </c>
      <c r="BI19" s="74">
        <v>1</v>
      </c>
      <c r="BJ19" s="73">
        <v>3</v>
      </c>
      <c r="BK19" s="304">
        <v>1</v>
      </c>
      <c r="BL19" s="305"/>
      <c r="BM19" s="305"/>
      <c r="BN19" s="306"/>
      <c r="BO19" s="306"/>
      <c r="BP19" s="73">
        <v>1</v>
      </c>
      <c r="BQ19" s="307"/>
      <c r="BR19" s="306"/>
      <c r="BS19" s="306">
        <v>1</v>
      </c>
      <c r="BT19" s="306"/>
      <c r="BU19" s="306"/>
      <c r="BV19" s="73"/>
      <c r="BW19" s="307"/>
      <c r="BX19" s="306"/>
      <c r="BY19" s="306"/>
      <c r="BZ19" s="306"/>
      <c r="CA19" s="306">
        <v>1</v>
      </c>
      <c r="CB19" s="73"/>
      <c r="CC19" s="307"/>
      <c r="CD19" s="306"/>
      <c r="CE19" s="306"/>
      <c r="CF19" s="306"/>
      <c r="CG19" s="306"/>
      <c r="CH19" s="73"/>
    </row>
    <row r="20" spans="1:86" s="21" customFormat="1" ht="259.5" thickBot="1" x14ac:dyDescent="0.3">
      <c r="A20" s="69">
        <f t="shared" si="22"/>
        <v>5</v>
      </c>
      <c r="B20" s="215" t="s">
        <v>231</v>
      </c>
      <c r="C20" s="10" t="s">
        <v>358</v>
      </c>
      <c r="D20" s="26" t="s">
        <v>230</v>
      </c>
      <c r="E20" s="12" t="s">
        <v>283</v>
      </c>
      <c r="F20" s="216" t="s">
        <v>169</v>
      </c>
      <c r="G20" s="161"/>
      <c r="H20" s="160"/>
      <c r="I20" s="160"/>
      <c r="J20" s="160"/>
      <c r="K20" s="16"/>
      <c r="L20" s="14"/>
      <c r="M20" s="14"/>
      <c r="N20" s="15"/>
      <c r="O20" s="22"/>
      <c r="P20" s="14"/>
      <c r="Q20" s="14"/>
      <c r="R20" s="15"/>
      <c r="S20" s="22"/>
      <c r="T20" s="14"/>
      <c r="U20" s="14"/>
      <c r="V20" s="15"/>
      <c r="W20" s="22"/>
      <c r="X20" s="14"/>
      <c r="Y20" s="14"/>
      <c r="Z20" s="15"/>
      <c r="AA20" s="22"/>
      <c r="AB20" s="14"/>
      <c r="AC20" s="14"/>
      <c r="AD20" s="15"/>
      <c r="AE20" s="160"/>
      <c r="AF20" s="422"/>
      <c r="AG20" s="422"/>
      <c r="AH20" s="422"/>
      <c r="AI20" s="22"/>
      <c r="AJ20" s="14"/>
      <c r="AK20" s="14"/>
      <c r="AL20" s="15"/>
      <c r="AM20" s="22"/>
      <c r="AN20" s="14"/>
      <c r="AO20" s="14"/>
      <c r="AP20" s="15"/>
      <c r="AQ20" s="22"/>
      <c r="AR20" s="14"/>
      <c r="AS20" s="14"/>
      <c r="AT20" s="15"/>
      <c r="AU20" s="22"/>
      <c r="AV20" s="14"/>
      <c r="AW20" s="14"/>
      <c r="AX20" s="15"/>
      <c r="AY20" s="16"/>
      <c r="AZ20" s="14"/>
      <c r="BA20" s="14"/>
      <c r="BB20" s="15"/>
      <c r="BC20" s="17" t="s">
        <v>232</v>
      </c>
      <c r="BD20" s="18" t="s">
        <v>290</v>
      </c>
      <c r="BE20" s="18" t="s">
        <v>71</v>
      </c>
      <c r="BF20" s="18"/>
      <c r="BG20" s="106" t="s">
        <v>412</v>
      </c>
      <c r="BH20" s="71" t="s">
        <v>37</v>
      </c>
      <c r="BI20" s="19">
        <v>1</v>
      </c>
      <c r="BJ20" s="73">
        <v>2</v>
      </c>
      <c r="BK20" s="304">
        <v>1</v>
      </c>
      <c r="BL20" s="305"/>
      <c r="BM20" s="305"/>
      <c r="BN20" s="306"/>
      <c r="BO20" s="306"/>
      <c r="BP20" s="73">
        <v>1</v>
      </c>
      <c r="BQ20" s="307"/>
      <c r="BR20" s="306"/>
      <c r="BS20" s="306"/>
      <c r="BT20" s="306"/>
      <c r="BU20" s="306"/>
      <c r="BV20" s="73"/>
      <c r="BW20" s="307">
        <v>1</v>
      </c>
      <c r="BX20" s="306"/>
      <c r="BY20" s="306"/>
      <c r="BZ20" s="306"/>
      <c r="CA20" s="306"/>
      <c r="CB20" s="73"/>
      <c r="CC20" s="307"/>
      <c r="CD20" s="306"/>
      <c r="CE20" s="306"/>
      <c r="CF20" s="306"/>
      <c r="CG20" s="306"/>
      <c r="CH20" s="73"/>
    </row>
    <row r="21" spans="1:86" s="21" customFormat="1" ht="147" thickBot="1" x14ac:dyDescent="0.3">
      <c r="A21" s="69">
        <v>6</v>
      </c>
      <c r="B21" s="215" t="s">
        <v>172</v>
      </c>
      <c r="C21" s="26" t="s">
        <v>233</v>
      </c>
      <c r="D21" s="10" t="s">
        <v>282</v>
      </c>
      <c r="E21" s="12" t="s">
        <v>72</v>
      </c>
      <c r="F21" s="216" t="s">
        <v>235</v>
      </c>
      <c r="G21" s="241"/>
      <c r="H21" s="14"/>
      <c r="I21" s="160"/>
      <c r="J21" s="15"/>
      <c r="K21" s="16"/>
      <c r="L21" s="14"/>
      <c r="M21" s="160"/>
      <c r="N21" s="15"/>
      <c r="O21" s="22"/>
      <c r="P21" s="14"/>
      <c r="Q21" s="160"/>
      <c r="R21" s="15"/>
      <c r="S21" s="22"/>
      <c r="T21" s="14"/>
      <c r="U21" s="160"/>
      <c r="V21" s="15"/>
      <c r="W21" s="22"/>
      <c r="X21" s="14"/>
      <c r="Y21" s="160"/>
      <c r="Z21" s="15"/>
      <c r="AA21" s="22"/>
      <c r="AB21" s="14"/>
      <c r="AC21" s="160"/>
      <c r="AD21" s="15"/>
      <c r="AE21" s="22"/>
      <c r="AF21" s="14"/>
      <c r="AG21" s="160"/>
      <c r="AH21" s="15"/>
      <c r="AI21" s="22"/>
      <c r="AJ21" s="14"/>
      <c r="AK21" s="160"/>
      <c r="AL21" s="15"/>
      <c r="AM21" s="22"/>
      <c r="AN21" s="14"/>
      <c r="AO21" s="160"/>
      <c r="AP21" s="15"/>
      <c r="AQ21" s="22"/>
      <c r="AR21" s="14"/>
      <c r="AS21" s="160"/>
      <c r="AT21" s="15"/>
      <c r="AU21" s="22"/>
      <c r="AV21" s="14"/>
      <c r="AW21" s="75"/>
      <c r="AX21" s="15"/>
      <c r="AY21" s="16"/>
      <c r="AZ21" s="14"/>
      <c r="BA21" s="75"/>
      <c r="BB21" s="15"/>
      <c r="BC21" s="17" t="s">
        <v>234</v>
      </c>
      <c r="BD21" s="18" t="s">
        <v>378</v>
      </c>
      <c r="BE21" s="18" t="s">
        <v>73</v>
      </c>
      <c r="BF21" s="18"/>
      <c r="BG21" s="106" t="s">
        <v>395</v>
      </c>
      <c r="BH21" s="71" t="s">
        <v>32</v>
      </c>
      <c r="BI21" s="74">
        <v>1</v>
      </c>
      <c r="BJ21" s="73">
        <v>12</v>
      </c>
      <c r="BK21" s="304"/>
      <c r="BL21" s="305"/>
      <c r="BM21" s="305"/>
      <c r="BN21" s="306"/>
      <c r="BO21" s="306"/>
      <c r="BP21" s="73">
        <v>1</v>
      </c>
      <c r="BQ21" s="307">
        <v>1</v>
      </c>
      <c r="BR21" s="306"/>
      <c r="BS21" s="306"/>
      <c r="BT21" s="306"/>
      <c r="BU21" s="306"/>
      <c r="BV21" s="73"/>
      <c r="BW21" s="307"/>
      <c r="BX21" s="306"/>
      <c r="BY21" s="306"/>
      <c r="BZ21" s="306"/>
      <c r="CA21" s="306"/>
      <c r="CB21" s="73"/>
      <c r="CC21" s="307"/>
      <c r="CD21" s="306"/>
      <c r="CE21" s="306"/>
      <c r="CF21" s="306"/>
      <c r="CG21" s="306"/>
      <c r="CH21" s="73"/>
    </row>
    <row r="22" spans="1:86" s="21" customFormat="1" ht="152.1" customHeight="1" thickBot="1" x14ac:dyDescent="0.3">
      <c r="A22" s="69">
        <f t="shared" si="22"/>
        <v>7</v>
      </c>
      <c r="B22" s="215" t="s">
        <v>74</v>
      </c>
      <c r="C22" s="26" t="s">
        <v>124</v>
      </c>
      <c r="D22" s="10" t="s">
        <v>34</v>
      </c>
      <c r="E22" s="12" t="s">
        <v>35</v>
      </c>
      <c r="F22" s="216" t="s">
        <v>123</v>
      </c>
      <c r="G22" s="241"/>
      <c r="H22" s="14"/>
      <c r="I22" s="14"/>
      <c r="J22" s="15"/>
      <c r="K22" s="373"/>
      <c r="L22" s="160"/>
      <c r="M22" s="160"/>
      <c r="N22" s="15"/>
      <c r="O22" s="22"/>
      <c r="P22" s="14"/>
      <c r="Q22" s="14"/>
      <c r="R22" s="15"/>
      <c r="S22" s="160"/>
      <c r="T22" s="160"/>
      <c r="U22" s="160"/>
      <c r="V22" s="172"/>
      <c r="W22" s="22"/>
      <c r="X22" s="14"/>
      <c r="Y22" s="14"/>
      <c r="Z22" s="15"/>
      <c r="AA22" s="22"/>
      <c r="AB22" s="14"/>
      <c r="AC22" s="14"/>
      <c r="AD22" s="15"/>
      <c r="AE22" s="160"/>
      <c r="AF22" s="160"/>
      <c r="AG22" s="160"/>
      <c r="AH22" s="160"/>
      <c r="AI22" s="22"/>
      <c r="AJ22" s="14"/>
      <c r="AK22" s="14"/>
      <c r="AL22" s="15"/>
      <c r="AM22" s="22"/>
      <c r="AN22" s="14"/>
      <c r="AO22" s="14"/>
      <c r="AP22" s="15"/>
      <c r="AQ22" s="160"/>
      <c r="AR22" s="160"/>
      <c r="AS22" s="160"/>
      <c r="AT22" s="160"/>
      <c r="AU22" s="22"/>
      <c r="AV22" s="14"/>
      <c r="AW22" s="14"/>
      <c r="AX22" s="15"/>
      <c r="AY22" s="22"/>
      <c r="AZ22" s="14"/>
      <c r="BA22" s="14"/>
      <c r="BB22" s="15"/>
      <c r="BC22" s="27" t="s">
        <v>236</v>
      </c>
      <c r="BD22" s="27" t="s">
        <v>302</v>
      </c>
      <c r="BE22" s="18" t="s">
        <v>75</v>
      </c>
      <c r="BF22" s="18"/>
      <c r="BG22" s="106" t="s">
        <v>413</v>
      </c>
      <c r="BH22" s="71" t="s">
        <v>33</v>
      </c>
      <c r="BI22" s="74">
        <v>1</v>
      </c>
      <c r="BJ22" s="73">
        <v>4</v>
      </c>
      <c r="BK22" s="304">
        <v>1</v>
      </c>
      <c r="BL22" s="305"/>
      <c r="BM22" s="305">
        <v>1</v>
      </c>
      <c r="BN22" s="306"/>
      <c r="BO22" s="306">
        <v>1</v>
      </c>
      <c r="BP22" s="73">
        <v>1</v>
      </c>
      <c r="BQ22" s="307">
        <v>1</v>
      </c>
      <c r="BR22" s="306"/>
      <c r="BS22" s="306">
        <v>1</v>
      </c>
      <c r="BT22" s="306"/>
      <c r="BU22" s="306">
        <v>1</v>
      </c>
      <c r="BV22" s="73"/>
      <c r="BW22" s="307">
        <v>1</v>
      </c>
      <c r="BX22" s="306"/>
      <c r="BY22" s="306">
        <v>1</v>
      </c>
      <c r="BZ22" s="306"/>
      <c r="CA22" s="306">
        <v>1</v>
      </c>
      <c r="CB22" s="73"/>
      <c r="CC22" s="307">
        <v>1</v>
      </c>
      <c r="CD22" s="306"/>
      <c r="CE22" s="306">
        <v>1</v>
      </c>
      <c r="CF22" s="306"/>
      <c r="CG22" s="306">
        <v>1</v>
      </c>
      <c r="CH22" s="73"/>
    </row>
    <row r="23" spans="1:86" s="21" customFormat="1" ht="282" thickBot="1" x14ac:dyDescent="0.3">
      <c r="A23" s="69">
        <f t="shared" si="22"/>
        <v>8</v>
      </c>
      <c r="B23" s="215" t="s">
        <v>237</v>
      </c>
      <c r="C23" s="26" t="s">
        <v>125</v>
      </c>
      <c r="D23" s="10" t="s">
        <v>36</v>
      </c>
      <c r="E23" s="12" t="s">
        <v>126</v>
      </c>
      <c r="F23" s="216" t="s">
        <v>170</v>
      </c>
      <c r="G23" s="241"/>
      <c r="H23" s="160"/>
      <c r="I23" s="160"/>
      <c r="J23" s="172"/>
      <c r="K23" s="22"/>
      <c r="L23" s="14"/>
      <c r="M23" s="14"/>
      <c r="N23" s="15"/>
      <c r="O23" s="16"/>
      <c r="P23" s="14"/>
      <c r="Q23" s="14"/>
      <c r="R23" s="15"/>
      <c r="S23" s="22"/>
      <c r="T23" s="14"/>
      <c r="U23" s="14"/>
      <c r="V23" s="15"/>
      <c r="W23" s="22"/>
      <c r="X23" s="14"/>
      <c r="Y23" s="14"/>
      <c r="Z23" s="15"/>
      <c r="AA23" s="22"/>
      <c r="AB23" s="14"/>
      <c r="AC23" s="23"/>
      <c r="AD23" s="15"/>
      <c r="AE23" s="16"/>
      <c r="AF23" s="14"/>
      <c r="AG23" s="14"/>
      <c r="AH23" s="15"/>
      <c r="AI23" s="22"/>
      <c r="AJ23" s="14"/>
      <c r="AK23" s="14"/>
      <c r="AL23" s="15"/>
      <c r="AM23" s="22"/>
      <c r="AN23" s="14"/>
      <c r="AO23" s="14"/>
      <c r="AP23" s="15"/>
      <c r="AQ23" s="22"/>
      <c r="AR23" s="14"/>
      <c r="AS23" s="14"/>
      <c r="AT23" s="15"/>
      <c r="AU23" s="16"/>
      <c r="AV23" s="14"/>
      <c r="AW23" s="14"/>
      <c r="AX23" s="15"/>
      <c r="AY23" s="22"/>
      <c r="AZ23" s="14"/>
      <c r="BA23" s="14"/>
      <c r="BB23" s="15"/>
      <c r="BC23" s="17" t="s">
        <v>127</v>
      </c>
      <c r="BD23" s="18" t="s">
        <v>288</v>
      </c>
      <c r="BE23" s="18" t="s">
        <v>69</v>
      </c>
      <c r="BF23" s="18"/>
      <c r="BG23" s="18" t="s">
        <v>357</v>
      </c>
      <c r="BH23" s="71" t="s">
        <v>31</v>
      </c>
      <c r="BI23" s="74">
        <v>1</v>
      </c>
      <c r="BJ23" s="73">
        <v>20</v>
      </c>
      <c r="BK23" s="304"/>
      <c r="BL23" s="305"/>
      <c r="BM23" s="305">
        <v>1</v>
      </c>
      <c r="BN23" s="306"/>
      <c r="BO23" s="306"/>
      <c r="BP23" s="73">
        <v>20</v>
      </c>
      <c r="BQ23" s="307">
        <v>1</v>
      </c>
      <c r="BR23" s="306"/>
      <c r="BS23" s="306"/>
      <c r="BT23" s="306"/>
      <c r="BU23" s="306"/>
      <c r="BV23" s="73"/>
      <c r="BW23" s="307">
        <v>1</v>
      </c>
      <c r="BX23" s="306"/>
      <c r="BY23" s="306"/>
      <c r="BZ23" s="306"/>
      <c r="CA23" s="306"/>
      <c r="CB23" s="73"/>
      <c r="CC23" s="307">
        <v>1</v>
      </c>
      <c r="CD23" s="306"/>
      <c r="CE23" s="306"/>
      <c r="CF23" s="306"/>
      <c r="CG23" s="306"/>
      <c r="CH23" s="73"/>
    </row>
    <row r="24" spans="1:86" s="21" customFormat="1" ht="180" customHeight="1" thickBot="1" x14ac:dyDescent="0.3">
      <c r="A24" s="69">
        <f t="shared" si="22"/>
        <v>9</v>
      </c>
      <c r="B24" s="215" t="s">
        <v>1</v>
      </c>
      <c r="C24" s="26" t="s">
        <v>38</v>
      </c>
      <c r="D24" s="10" t="s">
        <v>76</v>
      </c>
      <c r="E24" s="12" t="s">
        <v>128</v>
      </c>
      <c r="F24" s="216" t="s">
        <v>129</v>
      </c>
      <c r="G24" s="241"/>
      <c r="H24" s="28"/>
      <c r="I24" s="160"/>
      <c r="J24" s="172"/>
      <c r="K24" s="373"/>
      <c r="L24" s="160"/>
      <c r="M24" s="160"/>
      <c r="N24" s="160"/>
      <c r="O24" s="160"/>
      <c r="P24" s="14"/>
      <c r="Q24" s="14"/>
      <c r="R24" s="15"/>
      <c r="S24" s="22"/>
      <c r="T24" s="14"/>
      <c r="U24" s="14"/>
      <c r="V24" s="15"/>
      <c r="W24" s="22"/>
      <c r="X24" s="14"/>
      <c r="Y24" s="14"/>
      <c r="Z24" s="15"/>
      <c r="AA24" s="22"/>
      <c r="AB24" s="14"/>
      <c r="AC24" s="14"/>
      <c r="AD24" s="15"/>
      <c r="AE24" s="373"/>
      <c r="AF24" s="160"/>
      <c r="AG24" s="396"/>
      <c r="AH24" s="93"/>
      <c r="AI24" s="22"/>
      <c r="AJ24" s="14"/>
      <c r="AK24" s="14"/>
      <c r="AL24" s="15"/>
      <c r="AM24" s="22"/>
      <c r="AN24" s="14"/>
      <c r="AO24" s="14"/>
      <c r="AP24" s="15"/>
      <c r="AQ24" s="22"/>
      <c r="AR24" s="14"/>
      <c r="AS24" s="14"/>
      <c r="AT24" s="15"/>
      <c r="AU24" s="22"/>
      <c r="AV24" s="14"/>
      <c r="AW24" s="14"/>
      <c r="AX24" s="15"/>
      <c r="AY24" s="22"/>
      <c r="AZ24" s="14"/>
      <c r="BA24" s="14"/>
      <c r="BB24" s="15"/>
      <c r="BC24" s="17" t="s">
        <v>263</v>
      </c>
      <c r="BD24" s="18" t="s">
        <v>379</v>
      </c>
      <c r="BE24" s="18" t="s">
        <v>77</v>
      </c>
      <c r="BF24" s="18"/>
      <c r="BG24" s="106" t="s">
        <v>402</v>
      </c>
      <c r="BH24" s="71" t="s">
        <v>37</v>
      </c>
      <c r="BI24" s="19">
        <v>1</v>
      </c>
      <c r="BJ24" s="73">
        <v>2</v>
      </c>
      <c r="BK24" s="304">
        <v>1</v>
      </c>
      <c r="BL24" s="305"/>
      <c r="BM24" s="305"/>
      <c r="BN24" s="306"/>
      <c r="BO24" s="306"/>
      <c r="BP24" s="73">
        <v>1</v>
      </c>
      <c r="BQ24" s="307"/>
      <c r="BR24" s="306"/>
      <c r="BS24" s="306"/>
      <c r="BT24" s="306"/>
      <c r="BU24" s="306"/>
      <c r="BV24" s="73"/>
      <c r="BW24" s="307"/>
      <c r="BX24" s="306"/>
      <c r="BY24" s="306"/>
      <c r="BZ24" s="306"/>
      <c r="CA24" s="306"/>
      <c r="CB24" s="73"/>
      <c r="CC24" s="307"/>
      <c r="CD24" s="306"/>
      <c r="CE24" s="306"/>
      <c r="CF24" s="306"/>
      <c r="CG24" s="306"/>
      <c r="CH24" s="73"/>
    </row>
    <row r="25" spans="1:86" s="21" customFormat="1" ht="270.75" thickBot="1" x14ac:dyDescent="0.3">
      <c r="A25" s="69">
        <f t="shared" si="22"/>
        <v>10</v>
      </c>
      <c r="B25" s="215" t="s">
        <v>78</v>
      </c>
      <c r="C25" s="26" t="s">
        <v>171</v>
      </c>
      <c r="D25" s="10" t="s">
        <v>284</v>
      </c>
      <c r="E25" s="421" t="s">
        <v>130</v>
      </c>
      <c r="F25" s="216" t="s">
        <v>131</v>
      </c>
      <c r="G25" s="242"/>
      <c r="H25" s="29"/>
      <c r="I25" s="14"/>
      <c r="J25" s="15"/>
      <c r="K25" s="22"/>
      <c r="L25" s="14"/>
      <c r="M25" s="160"/>
      <c r="N25" s="172"/>
      <c r="O25" s="161"/>
      <c r="P25" s="14"/>
      <c r="Q25" s="14"/>
      <c r="R25" s="15"/>
      <c r="S25" s="30"/>
      <c r="T25" s="160"/>
      <c r="U25" s="160"/>
      <c r="V25" s="160"/>
      <c r="W25" s="22"/>
      <c r="X25" s="14"/>
      <c r="Y25" s="14"/>
      <c r="Z25" s="15"/>
      <c r="AA25" s="22"/>
      <c r="AB25" s="14"/>
      <c r="AC25" s="14"/>
      <c r="AD25" s="15"/>
      <c r="AE25" s="22"/>
      <c r="AF25" s="160"/>
      <c r="AG25" s="160"/>
      <c r="AH25" s="160"/>
      <c r="AI25" s="22"/>
      <c r="AJ25" s="14"/>
      <c r="AK25" s="14"/>
      <c r="AL25" s="15"/>
      <c r="AM25" s="22"/>
      <c r="AN25" s="14"/>
      <c r="AO25" s="14"/>
      <c r="AP25" s="15"/>
      <c r="AQ25" s="30"/>
      <c r="AR25" s="160"/>
      <c r="AS25" s="160"/>
      <c r="AT25" s="160"/>
      <c r="AU25" s="22"/>
      <c r="AV25" s="14"/>
      <c r="AW25" s="14"/>
      <c r="AX25" s="15"/>
      <c r="AY25" s="22"/>
      <c r="AZ25" s="14"/>
      <c r="BA25" s="14"/>
      <c r="BB25" s="15"/>
      <c r="BC25" s="27" t="s">
        <v>285</v>
      </c>
      <c r="BD25" s="27" t="s">
        <v>380</v>
      </c>
      <c r="BE25" s="18" t="s">
        <v>286</v>
      </c>
      <c r="BF25" s="18"/>
      <c r="BG25" s="106" t="s">
        <v>411</v>
      </c>
      <c r="BH25" s="71" t="s">
        <v>33</v>
      </c>
      <c r="BI25" s="76">
        <v>1</v>
      </c>
      <c r="BJ25" s="73">
        <v>4</v>
      </c>
      <c r="BK25" s="304">
        <v>1</v>
      </c>
      <c r="BL25" s="305"/>
      <c r="BM25" s="305"/>
      <c r="BN25" s="306"/>
      <c r="BO25" s="306"/>
      <c r="BP25" s="73">
        <v>1</v>
      </c>
      <c r="BQ25" s="307"/>
      <c r="BR25" s="306"/>
      <c r="BS25" s="306"/>
      <c r="BT25" s="306"/>
      <c r="BU25" s="306"/>
      <c r="BV25" s="73"/>
      <c r="BW25" s="307">
        <v>1</v>
      </c>
      <c r="BX25" s="306"/>
      <c r="BY25" s="306"/>
      <c r="BZ25" s="306"/>
      <c r="CA25" s="306"/>
      <c r="CB25" s="73"/>
      <c r="CC25" s="307"/>
      <c r="CD25" s="306"/>
      <c r="CE25" s="306"/>
      <c r="CF25" s="306"/>
      <c r="CG25" s="306"/>
      <c r="CH25" s="73"/>
    </row>
    <row r="26" spans="1:86" s="21" customFormat="1" ht="327" thickBot="1" x14ac:dyDescent="0.3">
      <c r="A26" s="69">
        <f t="shared" si="22"/>
        <v>11</v>
      </c>
      <c r="B26" s="215" t="s">
        <v>2</v>
      </c>
      <c r="C26" s="26" t="s">
        <v>39</v>
      </c>
      <c r="D26" s="10" t="s">
        <v>40</v>
      </c>
      <c r="E26" s="12" t="s">
        <v>132</v>
      </c>
      <c r="F26" s="216" t="s">
        <v>133</v>
      </c>
      <c r="G26" s="162"/>
      <c r="H26" s="29"/>
      <c r="I26" s="50"/>
      <c r="J26" s="365"/>
      <c r="K26" s="163"/>
      <c r="L26" s="164"/>
      <c r="M26" s="164"/>
      <c r="N26" s="366"/>
      <c r="O26" s="162"/>
      <c r="P26" s="29"/>
      <c r="Q26" s="29"/>
      <c r="R26" s="31"/>
      <c r="S26" s="30"/>
      <c r="T26" s="29"/>
      <c r="U26" s="29"/>
      <c r="V26" s="31"/>
      <c r="W26" s="30"/>
      <c r="X26" s="29"/>
      <c r="Y26" s="29"/>
      <c r="Z26" s="31"/>
      <c r="AA26" s="30"/>
      <c r="AB26" s="29"/>
      <c r="AC26" s="29"/>
      <c r="AD26" s="31"/>
      <c r="AE26" s="163"/>
      <c r="AF26" s="164"/>
      <c r="AG26" s="163"/>
      <c r="AH26" s="163"/>
      <c r="AI26" s="163"/>
      <c r="AJ26" s="163"/>
      <c r="AK26" s="163"/>
      <c r="AL26" s="163"/>
      <c r="AM26" s="33"/>
      <c r="AN26" s="29"/>
      <c r="AO26" s="29"/>
      <c r="AP26" s="31"/>
      <c r="AQ26" s="30"/>
      <c r="AR26" s="29"/>
      <c r="AS26" s="29"/>
      <c r="AT26" s="31"/>
      <c r="AU26" s="30"/>
      <c r="AV26" s="29"/>
      <c r="AW26" s="29"/>
      <c r="AX26" s="31"/>
      <c r="AY26" s="32"/>
      <c r="AZ26" s="29"/>
      <c r="BA26" s="29"/>
      <c r="BB26" s="31"/>
      <c r="BC26" s="17" t="s">
        <v>238</v>
      </c>
      <c r="BD26" s="18" t="s">
        <v>303</v>
      </c>
      <c r="BE26" s="18" t="s">
        <v>79</v>
      </c>
      <c r="BF26" s="18"/>
      <c r="BG26" s="106" t="s">
        <v>401</v>
      </c>
      <c r="BH26" s="71" t="s">
        <v>37</v>
      </c>
      <c r="BI26" s="74">
        <v>1</v>
      </c>
      <c r="BJ26" s="73">
        <v>2</v>
      </c>
      <c r="BK26" s="304">
        <v>1</v>
      </c>
      <c r="BL26" s="305"/>
      <c r="BM26" s="305"/>
      <c r="BN26" s="306"/>
      <c r="BO26" s="306"/>
      <c r="BP26" s="73">
        <v>1</v>
      </c>
      <c r="BQ26" s="307">
        <v>1</v>
      </c>
      <c r="BR26" s="306"/>
      <c r="BS26" s="306"/>
      <c r="BT26" s="306"/>
      <c r="BU26" s="306"/>
      <c r="BV26" s="73"/>
      <c r="BW26" s="307">
        <v>1</v>
      </c>
      <c r="BX26" s="306"/>
      <c r="BY26" s="306"/>
      <c r="BZ26" s="306"/>
      <c r="CA26" s="306"/>
      <c r="CB26" s="73"/>
      <c r="CC26" s="307">
        <v>1</v>
      </c>
      <c r="CD26" s="306"/>
      <c r="CE26" s="306"/>
      <c r="CF26" s="306"/>
      <c r="CG26" s="306"/>
      <c r="CH26" s="73"/>
    </row>
    <row r="27" spans="1:86" s="21" customFormat="1" ht="327" thickBot="1" x14ac:dyDescent="0.3">
      <c r="A27" s="69">
        <f t="shared" si="22"/>
        <v>12</v>
      </c>
      <c r="B27" s="215" t="s">
        <v>271</v>
      </c>
      <c r="C27" s="10" t="s">
        <v>258</v>
      </c>
      <c r="D27" s="10" t="s">
        <v>41</v>
      </c>
      <c r="E27" s="12" t="s">
        <v>134</v>
      </c>
      <c r="F27" s="216" t="s">
        <v>259</v>
      </c>
      <c r="G27" s="243"/>
      <c r="H27" s="34"/>
      <c r="I27" s="34"/>
      <c r="J27" s="31"/>
      <c r="K27" s="163"/>
      <c r="L27" s="164"/>
      <c r="M27" s="164"/>
      <c r="N27" s="366"/>
      <c r="O27" s="33"/>
      <c r="P27" s="34"/>
      <c r="Q27" s="34"/>
      <c r="R27" s="35"/>
      <c r="S27" s="33"/>
      <c r="T27" s="34"/>
      <c r="U27" s="34"/>
      <c r="V27" s="35"/>
      <c r="W27" s="33"/>
      <c r="X27" s="34"/>
      <c r="Y27" s="34"/>
      <c r="Z27" s="35"/>
      <c r="AA27" s="33"/>
      <c r="AB27" s="34"/>
      <c r="AC27" s="34"/>
      <c r="AD27" s="35"/>
      <c r="AE27" s="33"/>
      <c r="AF27" s="34"/>
      <c r="AG27" s="34"/>
      <c r="AH27" s="35"/>
      <c r="AI27" s="33"/>
      <c r="AJ27" s="34"/>
      <c r="AK27" s="34"/>
      <c r="AL27" s="35"/>
      <c r="AM27" s="33"/>
      <c r="AN27" s="34"/>
      <c r="AO27" s="34"/>
      <c r="AP27" s="35"/>
      <c r="AQ27" s="33"/>
      <c r="AR27" s="34"/>
      <c r="AS27" s="34"/>
      <c r="AT27" s="35"/>
      <c r="AU27" s="33"/>
      <c r="AV27" s="34"/>
      <c r="AW27" s="34"/>
      <c r="AX27" s="35"/>
      <c r="AY27" s="36"/>
      <c r="AZ27" s="34"/>
      <c r="BA27" s="34"/>
      <c r="BB27" s="35"/>
      <c r="BC27" s="17" t="s">
        <v>112</v>
      </c>
      <c r="BD27" s="18" t="s">
        <v>303</v>
      </c>
      <c r="BE27" s="18" t="s">
        <v>69</v>
      </c>
      <c r="BF27" s="18"/>
      <c r="BG27" s="106" t="s">
        <v>281</v>
      </c>
      <c r="BH27" s="71" t="s">
        <v>31</v>
      </c>
      <c r="BI27" s="19">
        <v>1</v>
      </c>
      <c r="BJ27" s="73">
        <v>1</v>
      </c>
      <c r="BK27" s="304"/>
      <c r="BL27" s="305"/>
      <c r="BM27" s="305">
        <v>1</v>
      </c>
      <c r="BN27" s="306"/>
      <c r="BO27" s="306"/>
      <c r="BP27" s="73">
        <v>1</v>
      </c>
      <c r="BQ27" s="307"/>
      <c r="BR27" s="306"/>
      <c r="BS27" s="306"/>
      <c r="BT27" s="306"/>
      <c r="BU27" s="306"/>
      <c r="BV27" s="73"/>
      <c r="BW27" s="307"/>
      <c r="BX27" s="306"/>
      <c r="BY27" s="306">
        <v>1</v>
      </c>
      <c r="BZ27" s="306"/>
      <c r="CA27" s="306"/>
      <c r="CB27" s="73"/>
      <c r="CC27" s="307"/>
      <c r="CD27" s="306"/>
      <c r="CE27" s="306"/>
      <c r="CF27" s="306"/>
      <c r="CG27" s="306"/>
      <c r="CH27" s="73"/>
    </row>
    <row r="28" spans="1:86" s="21" customFormat="1" ht="383.25" thickBot="1" x14ac:dyDescent="0.3">
      <c r="A28" s="69">
        <f t="shared" si="22"/>
        <v>13</v>
      </c>
      <c r="B28" s="215" t="s">
        <v>368</v>
      </c>
      <c r="C28" s="10" t="s">
        <v>369</v>
      </c>
      <c r="D28" s="10" t="s">
        <v>80</v>
      </c>
      <c r="E28" s="12" t="s">
        <v>187</v>
      </c>
      <c r="F28" s="216" t="s">
        <v>135</v>
      </c>
      <c r="G28" s="371"/>
      <c r="H28" s="372"/>
      <c r="I28" s="372"/>
      <c r="J28" s="372"/>
      <c r="K28" s="48"/>
      <c r="L28" s="174"/>
      <c r="M28" s="143"/>
      <c r="N28" s="144"/>
      <c r="O28" s="48"/>
      <c r="P28" s="143"/>
      <c r="Q28" s="143"/>
      <c r="R28" s="144"/>
      <c r="S28" s="48"/>
      <c r="T28" s="143"/>
      <c r="U28" s="143"/>
      <c r="V28" s="144"/>
      <c r="W28" s="48"/>
      <c r="X28" s="143"/>
      <c r="Y28" s="143"/>
      <c r="Z28" s="144"/>
      <c r="AA28" s="48"/>
      <c r="AB28" s="143"/>
      <c r="AC28" s="174"/>
      <c r="AD28" s="175"/>
      <c r="AE28" s="414"/>
      <c r="AF28" s="164"/>
      <c r="AG28" s="164"/>
      <c r="AH28" s="164"/>
      <c r="AI28" s="48"/>
      <c r="AJ28" s="143"/>
      <c r="AK28" s="143"/>
      <c r="AL28" s="144"/>
      <c r="AM28" s="48"/>
      <c r="AN28" s="143"/>
      <c r="AO28" s="143"/>
      <c r="AP28" s="144"/>
      <c r="AQ28" s="48"/>
      <c r="AR28" s="143"/>
      <c r="AS28" s="143"/>
      <c r="AT28" s="144"/>
      <c r="AU28" s="48"/>
      <c r="AV28" s="143"/>
      <c r="AW28" s="143"/>
      <c r="AX28" s="144"/>
      <c r="AY28" s="48"/>
      <c r="AZ28" s="143"/>
      <c r="BA28" s="143"/>
      <c r="BB28" s="144"/>
      <c r="BC28" s="17" t="s">
        <v>287</v>
      </c>
      <c r="BD28" s="18" t="s">
        <v>288</v>
      </c>
      <c r="BE28" s="18"/>
      <c r="BF28" s="18"/>
      <c r="BG28" s="106" t="s">
        <v>417</v>
      </c>
      <c r="BH28" s="71" t="s">
        <v>37</v>
      </c>
      <c r="BI28" s="74">
        <v>1</v>
      </c>
      <c r="BJ28" s="73">
        <v>2</v>
      </c>
      <c r="BK28" s="304"/>
      <c r="BL28" s="305"/>
      <c r="BM28" s="305">
        <v>1</v>
      </c>
      <c r="BN28" s="306"/>
      <c r="BO28" s="306"/>
      <c r="BP28" s="73">
        <v>1</v>
      </c>
      <c r="BQ28" s="307"/>
      <c r="BR28" s="306"/>
      <c r="BS28" s="306"/>
      <c r="BT28" s="306"/>
      <c r="BU28" s="306"/>
      <c r="BV28" s="73"/>
      <c r="BW28" s="307"/>
      <c r="BX28" s="306"/>
      <c r="BY28" s="306"/>
      <c r="BZ28" s="306"/>
      <c r="CA28" s="306"/>
      <c r="CB28" s="73"/>
      <c r="CC28" s="307"/>
      <c r="CD28" s="306"/>
      <c r="CE28" s="306"/>
      <c r="CF28" s="306"/>
      <c r="CG28" s="306"/>
      <c r="CH28" s="73"/>
    </row>
    <row r="29" spans="1:86" s="21" customFormat="1" ht="360.75" thickBot="1" x14ac:dyDescent="0.3">
      <c r="A29" s="69">
        <f t="shared" si="22"/>
        <v>14</v>
      </c>
      <c r="B29" s="215" t="s">
        <v>3</v>
      </c>
      <c r="C29" s="10" t="s">
        <v>136</v>
      </c>
      <c r="D29" s="10" t="s">
        <v>202</v>
      </c>
      <c r="E29" s="12" t="s">
        <v>137</v>
      </c>
      <c r="F29" s="216" t="s">
        <v>138</v>
      </c>
      <c r="G29" s="243"/>
      <c r="H29" s="34"/>
      <c r="I29" s="34"/>
      <c r="J29" s="35"/>
      <c r="K29" s="33"/>
      <c r="L29" s="34"/>
      <c r="M29" s="164"/>
      <c r="N29" s="164"/>
      <c r="O29" s="163"/>
      <c r="P29" s="164"/>
      <c r="Q29" s="164"/>
      <c r="R29" s="164"/>
      <c r="S29" s="33"/>
      <c r="T29" s="34"/>
      <c r="U29" s="34"/>
      <c r="V29" s="35"/>
      <c r="W29" s="33"/>
      <c r="X29" s="34"/>
      <c r="Y29" s="34"/>
      <c r="Z29" s="35"/>
      <c r="AA29" s="33"/>
      <c r="AB29" s="34"/>
      <c r="AC29" s="34"/>
      <c r="AD29" s="35"/>
      <c r="AE29" s="33"/>
      <c r="AF29" s="34"/>
      <c r="AG29" s="34"/>
      <c r="AH29" s="35"/>
      <c r="AI29" s="33"/>
      <c r="AJ29" s="34"/>
      <c r="AK29" s="34"/>
      <c r="AL29" s="35"/>
      <c r="AM29" s="33"/>
      <c r="AN29" s="34"/>
      <c r="AO29" s="34"/>
      <c r="AP29" s="35"/>
      <c r="AQ29" s="33"/>
      <c r="AR29" s="34"/>
      <c r="AS29" s="34"/>
      <c r="AT29" s="35"/>
      <c r="AU29" s="33"/>
      <c r="AV29" s="34"/>
      <c r="AW29" s="34"/>
      <c r="AX29" s="35"/>
      <c r="AY29" s="33"/>
      <c r="AZ29" s="34"/>
      <c r="BA29" s="34"/>
      <c r="BB29" s="35"/>
      <c r="BC29" s="17" t="s">
        <v>139</v>
      </c>
      <c r="BD29" s="18" t="s">
        <v>381</v>
      </c>
      <c r="BE29" s="18"/>
      <c r="BF29" s="18"/>
      <c r="BG29" s="106" t="s">
        <v>356</v>
      </c>
      <c r="BH29" s="71" t="s">
        <v>31</v>
      </c>
      <c r="BI29" s="74">
        <v>1</v>
      </c>
      <c r="BJ29" s="73">
        <v>1</v>
      </c>
      <c r="BK29" s="304">
        <v>1</v>
      </c>
      <c r="BL29" s="305"/>
      <c r="BM29" s="305"/>
      <c r="BN29" s="306"/>
      <c r="BO29" s="306"/>
      <c r="BP29" s="73">
        <v>1</v>
      </c>
      <c r="BQ29" s="307"/>
      <c r="BR29" s="306"/>
      <c r="BS29" s="306"/>
      <c r="BT29" s="306"/>
      <c r="BU29" s="306"/>
      <c r="BV29" s="73"/>
      <c r="BW29" s="307">
        <v>1</v>
      </c>
      <c r="BX29" s="306"/>
      <c r="BY29" s="306"/>
      <c r="BZ29" s="306"/>
      <c r="CA29" s="306"/>
      <c r="CB29" s="73"/>
      <c r="CC29" s="307"/>
      <c r="CD29" s="306"/>
      <c r="CE29" s="306"/>
      <c r="CF29" s="306"/>
      <c r="CG29" s="306"/>
      <c r="CH29" s="73"/>
    </row>
    <row r="30" spans="1:86" s="21" customFormat="1" ht="279" customHeight="1" thickBot="1" x14ac:dyDescent="0.3">
      <c r="A30" s="69">
        <f t="shared" si="22"/>
        <v>15</v>
      </c>
      <c r="B30" s="215" t="s">
        <v>273</v>
      </c>
      <c r="C30" s="10" t="s">
        <v>42</v>
      </c>
      <c r="D30" s="10" t="s">
        <v>43</v>
      </c>
      <c r="E30" s="12" t="s">
        <v>239</v>
      </c>
      <c r="F30" s="216" t="s">
        <v>140</v>
      </c>
      <c r="G30" s="162"/>
      <c r="H30" s="29"/>
      <c r="I30" s="34"/>
      <c r="J30" s="35"/>
      <c r="K30" s="33"/>
      <c r="L30" s="34"/>
      <c r="M30" s="164"/>
      <c r="N30" s="366"/>
      <c r="O30" s="30"/>
      <c r="P30" s="29"/>
      <c r="Q30" s="34"/>
      <c r="R30" s="35"/>
      <c r="S30" s="163"/>
      <c r="T30" s="164"/>
      <c r="U30" s="29"/>
      <c r="V30" s="31"/>
      <c r="W30" s="30"/>
      <c r="X30" s="164"/>
      <c r="Y30" s="164"/>
      <c r="Z30" s="164"/>
      <c r="AA30" s="30"/>
      <c r="AB30" s="29"/>
      <c r="AC30" s="29"/>
      <c r="AD30" s="31"/>
      <c r="AE30" s="30"/>
      <c r="AF30" s="164"/>
      <c r="AG30" s="164"/>
      <c r="AH30" s="164"/>
      <c r="AI30" s="30"/>
      <c r="AJ30" s="29"/>
      <c r="AK30" s="29"/>
      <c r="AL30" s="31"/>
      <c r="AM30" s="30"/>
      <c r="AN30" s="29"/>
      <c r="AO30" s="29"/>
      <c r="AP30" s="31"/>
      <c r="AQ30" s="30"/>
      <c r="AR30" s="77"/>
      <c r="AS30" s="77"/>
      <c r="AT30" s="77"/>
      <c r="AU30" s="30"/>
      <c r="AV30" s="29"/>
      <c r="AW30" s="29"/>
      <c r="AX30" s="31"/>
      <c r="AY30" s="30"/>
      <c r="AZ30" s="29"/>
      <c r="BA30" s="29"/>
      <c r="BB30" s="31"/>
      <c r="BC30" s="17" t="s">
        <v>264</v>
      </c>
      <c r="BD30" s="17" t="s">
        <v>382</v>
      </c>
      <c r="BE30" s="18" t="s">
        <v>81</v>
      </c>
      <c r="BF30" s="18"/>
      <c r="BG30" s="106" t="s">
        <v>405</v>
      </c>
      <c r="BH30" s="71" t="s">
        <v>33</v>
      </c>
      <c r="BI30" s="74">
        <v>1</v>
      </c>
      <c r="BJ30" s="73">
        <v>4</v>
      </c>
      <c r="BK30" s="304"/>
      <c r="BL30" s="305"/>
      <c r="BM30" s="305"/>
      <c r="BN30" s="306"/>
      <c r="BO30" s="306">
        <v>1</v>
      </c>
      <c r="BP30" s="73">
        <v>0</v>
      </c>
      <c r="BQ30" s="307"/>
      <c r="BR30" s="306"/>
      <c r="BS30" s="306"/>
      <c r="BT30" s="306"/>
      <c r="BU30" s="306"/>
      <c r="BV30" s="73"/>
      <c r="BW30" s="307"/>
      <c r="BX30" s="306"/>
      <c r="BY30" s="306"/>
      <c r="BZ30" s="306"/>
      <c r="CA30" s="306"/>
      <c r="CB30" s="73"/>
      <c r="CC30" s="307"/>
      <c r="CD30" s="306"/>
      <c r="CE30" s="306"/>
      <c r="CF30" s="306"/>
      <c r="CG30" s="306"/>
      <c r="CH30" s="73"/>
    </row>
    <row r="31" spans="1:86" s="21" customFormat="1" ht="214.5" thickBot="1" x14ac:dyDescent="0.3">
      <c r="A31" s="69">
        <f t="shared" si="22"/>
        <v>16</v>
      </c>
      <c r="B31" s="215" t="s">
        <v>392</v>
      </c>
      <c r="C31" s="10" t="s">
        <v>44</v>
      </c>
      <c r="D31" s="10" t="s">
        <v>82</v>
      </c>
      <c r="E31" s="12" t="s">
        <v>240</v>
      </c>
      <c r="F31" s="216" t="s">
        <v>141</v>
      </c>
      <c r="G31" s="162"/>
      <c r="H31" s="29"/>
      <c r="I31" s="29"/>
      <c r="J31" s="31"/>
      <c r="K31" s="30"/>
      <c r="L31" s="29"/>
      <c r="M31" s="29"/>
      <c r="N31" s="31"/>
      <c r="O31" s="30"/>
      <c r="P31" s="29"/>
      <c r="Q31" s="29"/>
      <c r="R31" s="31"/>
      <c r="S31" s="30"/>
      <c r="T31" s="29"/>
      <c r="U31" s="29"/>
      <c r="V31" s="31"/>
      <c r="W31" s="30"/>
      <c r="X31" s="29"/>
      <c r="Y31" s="29"/>
      <c r="Z31" s="31"/>
      <c r="AA31" s="30"/>
      <c r="AB31" s="29"/>
      <c r="AC31" s="29"/>
      <c r="AD31" s="31"/>
      <c r="AE31" s="163"/>
      <c r="AF31" s="164"/>
      <c r="AG31" s="163"/>
      <c r="AH31" s="163"/>
      <c r="AI31" s="30"/>
      <c r="AJ31" s="29"/>
      <c r="AK31" s="29"/>
      <c r="AL31" s="31"/>
      <c r="AM31" s="30"/>
      <c r="AN31" s="29"/>
      <c r="AO31" s="29"/>
      <c r="AP31" s="31"/>
      <c r="AQ31" s="30"/>
      <c r="AR31" s="29"/>
      <c r="AS31" s="29"/>
      <c r="AT31" s="31"/>
      <c r="AU31" s="30"/>
      <c r="AV31" s="29"/>
      <c r="AW31" s="29"/>
      <c r="AX31" s="31"/>
      <c r="AY31" s="163"/>
      <c r="AZ31" s="163"/>
      <c r="BA31" s="163"/>
      <c r="BB31" s="163"/>
      <c r="BC31" s="17" t="s">
        <v>241</v>
      </c>
      <c r="BD31" s="18"/>
      <c r="BE31" s="18" t="s">
        <v>86</v>
      </c>
      <c r="BF31" s="18"/>
      <c r="BG31" s="418" t="s">
        <v>415</v>
      </c>
      <c r="BH31" s="71" t="s">
        <v>37</v>
      </c>
      <c r="BI31" s="76">
        <v>1</v>
      </c>
      <c r="BJ31" s="73">
        <v>2</v>
      </c>
      <c r="BK31" s="304"/>
      <c r="BL31" s="305"/>
      <c r="BM31" s="305">
        <v>1</v>
      </c>
      <c r="BN31" s="306"/>
      <c r="BO31" s="306"/>
      <c r="BP31" s="73"/>
      <c r="BQ31" s="307">
        <v>1</v>
      </c>
      <c r="BR31" s="306"/>
      <c r="BS31" s="306"/>
      <c r="BT31" s="306"/>
      <c r="BU31" s="306"/>
      <c r="BV31" s="73"/>
      <c r="BW31" s="307">
        <v>1</v>
      </c>
      <c r="BX31" s="306"/>
      <c r="BY31" s="306"/>
      <c r="BZ31" s="306"/>
      <c r="CA31" s="306"/>
      <c r="CB31" s="73"/>
      <c r="CC31" s="307">
        <v>1</v>
      </c>
      <c r="CD31" s="306"/>
      <c r="CE31" s="306"/>
      <c r="CF31" s="306"/>
      <c r="CG31" s="306"/>
      <c r="CH31" s="73"/>
    </row>
    <row r="32" spans="1:86" s="44" customFormat="1" ht="327" thickBot="1" x14ac:dyDescent="0.3">
      <c r="A32" s="69">
        <v>17</v>
      </c>
      <c r="B32" s="215" t="s">
        <v>4</v>
      </c>
      <c r="C32" s="10" t="s">
        <v>45</v>
      </c>
      <c r="D32" s="10" t="s">
        <v>188</v>
      </c>
      <c r="E32" s="12" t="s">
        <v>189</v>
      </c>
      <c r="F32" s="216" t="s">
        <v>142</v>
      </c>
      <c r="G32" s="162"/>
      <c r="H32" s="39"/>
      <c r="I32" s="39"/>
      <c r="J32" s="40"/>
      <c r="K32" s="30"/>
      <c r="L32" s="39"/>
      <c r="M32" s="39"/>
      <c r="N32" s="40"/>
      <c r="O32" s="30"/>
      <c r="P32" s="39"/>
      <c r="Q32" s="42"/>
      <c r="R32" s="40"/>
      <c r="S32" s="33"/>
      <c r="T32" s="37"/>
      <c r="U32" s="37"/>
      <c r="V32" s="38"/>
      <c r="W32" s="30"/>
      <c r="X32" s="39"/>
      <c r="Y32" s="39"/>
      <c r="Z32" s="40"/>
      <c r="AA32" s="30"/>
      <c r="AB32" s="39"/>
      <c r="AC32" s="39"/>
      <c r="AD32" s="31"/>
      <c r="AE32" s="30"/>
      <c r="AF32" s="29"/>
      <c r="AG32" s="29"/>
      <c r="AH32" s="31"/>
      <c r="AI32" s="163"/>
      <c r="AJ32" s="164"/>
      <c r="AK32" s="164"/>
      <c r="AL32" s="164"/>
      <c r="AM32" s="33"/>
      <c r="AN32" s="37"/>
      <c r="AO32" s="37"/>
      <c r="AP32" s="40"/>
      <c r="AQ32" s="30"/>
      <c r="AR32" s="39"/>
      <c r="AS32" s="39"/>
      <c r="AT32" s="40"/>
      <c r="AU32" s="30"/>
      <c r="AV32" s="39"/>
      <c r="AW32" s="39"/>
      <c r="AX32" s="40"/>
      <c r="AY32" s="30"/>
      <c r="AZ32" s="39"/>
      <c r="BA32" s="39"/>
      <c r="BB32" s="40"/>
      <c r="BC32" s="41" t="s">
        <v>242</v>
      </c>
      <c r="BD32" s="41"/>
      <c r="BE32" s="18" t="s">
        <v>83</v>
      </c>
      <c r="BF32" s="18"/>
      <c r="BG32" s="106" t="s">
        <v>416</v>
      </c>
      <c r="BH32" s="71" t="s">
        <v>31</v>
      </c>
      <c r="BI32" s="74">
        <v>1</v>
      </c>
      <c r="BJ32" s="78">
        <v>1</v>
      </c>
      <c r="BK32" s="304"/>
      <c r="BL32" s="305"/>
      <c r="BM32" s="305"/>
      <c r="BN32" s="306"/>
      <c r="BO32" s="306"/>
      <c r="BP32" s="73"/>
      <c r="BQ32" s="307"/>
      <c r="BR32" s="306"/>
      <c r="BS32" s="306"/>
      <c r="BT32" s="306"/>
      <c r="BU32" s="306"/>
      <c r="BV32" s="73"/>
      <c r="BW32" s="307">
        <v>1</v>
      </c>
      <c r="BX32" s="306"/>
      <c r="BY32" s="306"/>
      <c r="BZ32" s="306"/>
      <c r="CA32" s="306"/>
      <c r="CB32" s="73"/>
      <c r="CC32" s="307"/>
      <c r="CD32" s="306"/>
      <c r="CE32" s="306"/>
      <c r="CF32" s="306"/>
      <c r="CG32" s="306">
        <v>1</v>
      </c>
      <c r="CH32" s="73"/>
    </row>
    <row r="33" spans="1:86" s="20" customFormat="1" ht="282" thickBot="1" x14ac:dyDescent="0.3">
      <c r="A33" s="69">
        <f t="shared" si="22"/>
        <v>18</v>
      </c>
      <c r="B33" s="215" t="s">
        <v>5</v>
      </c>
      <c r="C33" s="10" t="s">
        <v>84</v>
      </c>
      <c r="D33" s="10" t="s">
        <v>46</v>
      </c>
      <c r="E33" s="12" t="s">
        <v>85</v>
      </c>
      <c r="F33" s="216" t="s">
        <v>143</v>
      </c>
      <c r="G33" s="162"/>
      <c r="H33" s="29"/>
      <c r="I33" s="29"/>
      <c r="J33" s="31"/>
      <c r="K33" s="30"/>
      <c r="L33" s="39"/>
      <c r="M33" s="39"/>
      <c r="N33" s="31"/>
      <c r="O33" s="30"/>
      <c r="P33" s="29"/>
      <c r="Q33" s="39"/>
      <c r="R33" s="31"/>
      <c r="S33" s="163"/>
      <c r="T33" s="164"/>
      <c r="U33" s="164"/>
      <c r="V33" s="164"/>
      <c r="W33" s="30"/>
      <c r="X33" s="39"/>
      <c r="Y33" s="29"/>
      <c r="Z33" s="31"/>
      <c r="AA33" s="30"/>
      <c r="AB33" s="29"/>
      <c r="AC33" s="29"/>
      <c r="AD33" s="31"/>
      <c r="AE33" s="30"/>
      <c r="AF33" s="29"/>
      <c r="AG33" s="29"/>
      <c r="AH33" s="31"/>
      <c r="AI33" s="30"/>
      <c r="AJ33" s="29"/>
      <c r="AK33" s="29"/>
      <c r="AL33" s="31"/>
      <c r="AM33" s="30"/>
      <c r="AN33" s="29"/>
      <c r="AO33" s="29"/>
      <c r="AP33" s="31"/>
      <c r="AQ33" s="163"/>
      <c r="AR33" s="164"/>
      <c r="AS33" s="164"/>
      <c r="AT33" s="164"/>
      <c r="AU33" s="30"/>
      <c r="AV33" s="29"/>
      <c r="AW33" s="29"/>
      <c r="AX33" s="31"/>
      <c r="AY33" s="30"/>
      <c r="AZ33" s="29"/>
      <c r="BA33" s="29"/>
      <c r="BB33" s="31"/>
      <c r="BC33" s="27" t="s">
        <v>144</v>
      </c>
      <c r="BD33" s="27" t="s">
        <v>383</v>
      </c>
      <c r="BE33" s="18" t="s">
        <v>86</v>
      </c>
      <c r="BF33" s="18"/>
      <c r="BG33" s="106" t="s">
        <v>409</v>
      </c>
      <c r="BH33" s="71" t="s">
        <v>37</v>
      </c>
      <c r="BI33" s="19">
        <v>1</v>
      </c>
      <c r="BJ33" s="79">
        <v>2</v>
      </c>
      <c r="BK33" s="308"/>
      <c r="BL33" s="309"/>
      <c r="BM33" s="309"/>
      <c r="BN33" s="309"/>
      <c r="BO33" s="309">
        <v>1</v>
      </c>
      <c r="BP33" s="310"/>
      <c r="BQ33" s="311"/>
      <c r="BR33" s="309"/>
      <c r="BS33" s="309"/>
      <c r="BT33" s="309"/>
      <c r="BU33" s="309"/>
      <c r="BV33" s="310"/>
      <c r="BW33" s="311"/>
      <c r="BX33" s="309"/>
      <c r="BY33" s="309"/>
      <c r="BZ33" s="309"/>
      <c r="CA33" s="309"/>
      <c r="CB33" s="310"/>
      <c r="CC33" s="311"/>
      <c r="CD33" s="309"/>
      <c r="CE33" s="309"/>
      <c r="CF33" s="309"/>
      <c r="CG33" s="309"/>
      <c r="CH33" s="310"/>
    </row>
    <row r="34" spans="1:86" s="44" customFormat="1" ht="158.25" thickBot="1" x14ac:dyDescent="0.3">
      <c r="A34" s="69">
        <f t="shared" si="22"/>
        <v>19</v>
      </c>
      <c r="B34" s="215" t="s">
        <v>6</v>
      </c>
      <c r="C34" s="10" t="s">
        <v>47</v>
      </c>
      <c r="D34" s="10" t="s">
        <v>48</v>
      </c>
      <c r="E34" s="12" t="s">
        <v>87</v>
      </c>
      <c r="F34" s="216" t="s">
        <v>145</v>
      </c>
      <c r="G34" s="162"/>
      <c r="H34" s="39"/>
      <c r="I34" s="39"/>
      <c r="J34" s="40"/>
      <c r="K34" s="30"/>
      <c r="L34" s="39"/>
      <c r="M34" s="39"/>
      <c r="N34" s="40"/>
      <c r="O34" s="30"/>
      <c r="P34" s="39"/>
      <c r="Q34" s="39"/>
      <c r="R34" s="40"/>
      <c r="S34" s="30"/>
      <c r="T34" s="39"/>
      <c r="U34" s="39"/>
      <c r="V34" s="38"/>
      <c r="W34" s="30"/>
      <c r="X34" s="39"/>
      <c r="Y34" s="39"/>
      <c r="Z34" s="40"/>
      <c r="AA34" s="30"/>
      <c r="AB34" s="39"/>
      <c r="AC34" s="39"/>
      <c r="AD34" s="40"/>
      <c r="AE34" s="30"/>
      <c r="AF34" s="39"/>
      <c r="AG34" s="39"/>
      <c r="AH34" s="40"/>
      <c r="AI34" s="30"/>
      <c r="AJ34" s="39"/>
      <c r="AK34" s="39"/>
      <c r="AL34" s="40"/>
      <c r="AM34" s="30"/>
      <c r="AN34" s="39"/>
      <c r="AO34" s="39"/>
      <c r="AP34" s="40"/>
      <c r="AQ34" s="30"/>
      <c r="AR34" s="39"/>
      <c r="AS34" s="39"/>
      <c r="AT34" s="40"/>
      <c r="AU34" s="30"/>
      <c r="AV34" s="39"/>
      <c r="AW34" s="39"/>
      <c r="AX34" s="40"/>
      <c r="AY34" s="30"/>
      <c r="AZ34" s="39"/>
      <c r="BA34" s="39"/>
      <c r="BB34" s="40"/>
      <c r="BC34" s="43" t="s">
        <v>88</v>
      </c>
      <c r="BD34" s="18"/>
      <c r="BE34" s="46" t="s">
        <v>89</v>
      </c>
      <c r="BF34" s="18"/>
      <c r="BG34" s="106" t="s">
        <v>407</v>
      </c>
      <c r="BH34" s="71" t="s">
        <v>31</v>
      </c>
      <c r="BI34" s="19">
        <v>1</v>
      </c>
      <c r="BJ34" s="78">
        <v>1</v>
      </c>
      <c r="BK34" s="308"/>
      <c r="BL34" s="309"/>
      <c r="BM34" s="309"/>
      <c r="BN34" s="312"/>
      <c r="BO34" s="312"/>
      <c r="BP34" s="78"/>
      <c r="BQ34" s="313"/>
      <c r="BR34" s="312"/>
      <c r="BS34" s="312"/>
      <c r="BT34" s="312"/>
      <c r="BU34" s="312"/>
      <c r="BV34" s="78"/>
      <c r="BW34" s="313">
        <v>1</v>
      </c>
      <c r="BX34" s="312"/>
      <c r="BY34" s="312"/>
      <c r="BZ34" s="312"/>
      <c r="CA34" s="312"/>
      <c r="CB34" s="78"/>
      <c r="CC34" s="313"/>
      <c r="CD34" s="312"/>
      <c r="CE34" s="312"/>
      <c r="CF34" s="312"/>
      <c r="CG34" s="312"/>
      <c r="CH34" s="78"/>
    </row>
    <row r="35" spans="1:86" s="44" customFormat="1" ht="383.25" thickBot="1" x14ac:dyDescent="0.3">
      <c r="A35" s="69">
        <v>20</v>
      </c>
      <c r="B35" s="215" t="s">
        <v>191</v>
      </c>
      <c r="C35" s="10" t="s">
        <v>244</v>
      </c>
      <c r="D35" s="10" t="s">
        <v>190</v>
      </c>
      <c r="E35" s="12" t="s">
        <v>243</v>
      </c>
      <c r="F35" s="216" t="s">
        <v>146</v>
      </c>
      <c r="G35" s="162"/>
      <c r="H35" s="39"/>
      <c r="I35" s="39"/>
      <c r="J35" s="40"/>
      <c r="K35" s="30"/>
      <c r="L35" s="39"/>
      <c r="M35" s="39"/>
      <c r="N35" s="40"/>
      <c r="O35" s="29"/>
      <c r="P35" s="29"/>
      <c r="Q35" s="29"/>
      <c r="R35" s="40"/>
      <c r="S35" s="30"/>
      <c r="T35" s="23"/>
      <c r="U35" s="39"/>
      <c r="V35" s="40"/>
      <c r="W35" s="30"/>
      <c r="X35" s="39"/>
      <c r="Y35" s="39"/>
      <c r="Z35" s="40"/>
      <c r="AA35" s="30"/>
      <c r="AB35" s="39"/>
      <c r="AC35" s="39"/>
      <c r="AD35" s="40"/>
      <c r="AE35" s="30"/>
      <c r="AF35" s="39"/>
      <c r="AG35" s="39"/>
      <c r="AH35" s="40"/>
      <c r="AI35" s="163"/>
      <c r="AJ35" s="164"/>
      <c r="AK35" s="164"/>
      <c r="AL35" s="366"/>
      <c r="AM35" s="30"/>
      <c r="AN35" s="39"/>
      <c r="AO35" s="39"/>
      <c r="AP35" s="40"/>
      <c r="AQ35" s="30"/>
      <c r="AR35" s="39"/>
      <c r="AS35" s="39"/>
      <c r="AT35" s="40"/>
      <c r="AU35" s="30"/>
      <c r="AV35" s="39"/>
      <c r="AW35" s="39"/>
      <c r="AX35" s="40"/>
      <c r="AY35" s="30"/>
      <c r="AZ35" s="39"/>
      <c r="BA35" s="39"/>
      <c r="BB35" s="40"/>
      <c r="BC35" s="47" t="s">
        <v>242</v>
      </c>
      <c r="BD35" s="18"/>
      <c r="BE35" s="18" t="s">
        <v>69</v>
      </c>
      <c r="BF35" s="18"/>
      <c r="BG35" s="106" t="s">
        <v>403</v>
      </c>
      <c r="BH35" s="71" t="s">
        <v>31</v>
      </c>
      <c r="BI35" s="19">
        <v>1</v>
      </c>
      <c r="BJ35" s="78">
        <v>1</v>
      </c>
      <c r="BK35" s="304"/>
      <c r="BL35" s="305"/>
      <c r="BM35" s="305"/>
      <c r="BN35" s="305"/>
      <c r="BO35" s="305"/>
      <c r="BP35" s="79"/>
      <c r="BQ35" s="314">
        <v>1</v>
      </c>
      <c r="BR35" s="305"/>
      <c r="BS35" s="305"/>
      <c r="BT35" s="305"/>
      <c r="BU35" s="305"/>
      <c r="BV35" s="79"/>
      <c r="BW35" s="314"/>
      <c r="BX35" s="305"/>
      <c r="BY35" s="305"/>
      <c r="BZ35" s="305"/>
      <c r="CA35" s="305"/>
      <c r="CB35" s="79"/>
      <c r="CC35" s="314">
        <v>1</v>
      </c>
      <c r="CD35" s="305"/>
      <c r="CE35" s="305"/>
      <c r="CF35" s="305"/>
      <c r="CG35" s="305"/>
      <c r="CH35" s="79"/>
    </row>
    <row r="36" spans="1:86" s="21" customFormat="1" ht="147" thickBot="1" x14ac:dyDescent="0.3">
      <c r="A36" s="69">
        <v>21</v>
      </c>
      <c r="B36" s="215" t="s">
        <v>7</v>
      </c>
      <c r="C36" s="10" t="s">
        <v>90</v>
      </c>
      <c r="D36" s="10" t="s">
        <v>91</v>
      </c>
      <c r="E36" s="12" t="s">
        <v>96</v>
      </c>
      <c r="F36" s="216" t="s">
        <v>279</v>
      </c>
      <c r="G36" s="49"/>
      <c r="H36" s="29"/>
      <c r="I36" s="29"/>
      <c r="J36" s="31"/>
      <c r="K36" s="32"/>
      <c r="L36" s="29"/>
      <c r="M36" s="164"/>
      <c r="N36" s="366"/>
      <c r="O36" s="164"/>
      <c r="P36" s="164"/>
      <c r="Q36" s="29"/>
      <c r="R36" s="31"/>
      <c r="S36" s="32"/>
      <c r="T36" s="29"/>
      <c r="U36" s="29"/>
      <c r="V36" s="31"/>
      <c r="W36" s="32"/>
      <c r="X36" s="29"/>
      <c r="Y36" s="29"/>
      <c r="Z36" s="31"/>
      <c r="AA36" s="32"/>
      <c r="AB36" s="29"/>
      <c r="AC36" s="29"/>
      <c r="AD36" s="31"/>
      <c r="AE36" s="32"/>
      <c r="AF36" s="29"/>
      <c r="AG36" s="29"/>
      <c r="AH36" s="31"/>
      <c r="AI36" s="32"/>
      <c r="AJ36" s="29"/>
      <c r="AK36" s="29"/>
      <c r="AL36" s="31"/>
      <c r="AM36" s="32"/>
      <c r="AN36" s="29"/>
      <c r="AO36" s="29"/>
      <c r="AP36" s="31"/>
      <c r="AQ36" s="32"/>
      <c r="AR36" s="29"/>
      <c r="AS36" s="29"/>
      <c r="AT36" s="31"/>
      <c r="AU36" s="32"/>
      <c r="AV36" s="29"/>
      <c r="AW36" s="29"/>
      <c r="AX36" s="31"/>
      <c r="AY36" s="32"/>
      <c r="AZ36" s="29"/>
      <c r="BA36" s="29"/>
      <c r="BB36" s="31"/>
      <c r="BC36" s="17" t="s">
        <v>245</v>
      </c>
      <c r="BD36" s="18" t="s">
        <v>292</v>
      </c>
      <c r="BE36" s="18" t="s">
        <v>69</v>
      </c>
      <c r="BF36" s="18"/>
      <c r="BG36" s="106" t="s">
        <v>315</v>
      </c>
      <c r="BH36" s="71" t="s">
        <v>31</v>
      </c>
      <c r="BI36" s="19">
        <v>1</v>
      </c>
      <c r="BJ36" s="73">
        <v>1</v>
      </c>
      <c r="BK36" s="308"/>
      <c r="BL36" s="309"/>
      <c r="BM36" s="309"/>
      <c r="BN36" s="312"/>
      <c r="BO36" s="312"/>
      <c r="BP36" s="78">
        <v>1</v>
      </c>
      <c r="BQ36" s="313"/>
      <c r="BR36" s="312"/>
      <c r="BS36" s="312"/>
      <c r="BT36" s="312"/>
      <c r="BU36" s="312"/>
      <c r="BV36" s="78"/>
      <c r="BW36" s="313"/>
      <c r="BX36" s="312"/>
      <c r="BY36" s="312"/>
      <c r="BZ36" s="312"/>
      <c r="CA36" s="312"/>
      <c r="CB36" s="78"/>
      <c r="CC36" s="313"/>
      <c r="CD36" s="312"/>
      <c r="CE36" s="312"/>
      <c r="CF36" s="312"/>
      <c r="CG36" s="315">
        <v>1</v>
      </c>
      <c r="CH36" s="78"/>
    </row>
    <row r="37" spans="1:86" s="44" customFormat="1" ht="158.25" thickBot="1" x14ac:dyDescent="0.3">
      <c r="A37" s="69">
        <f t="shared" si="22"/>
        <v>22</v>
      </c>
      <c r="B37" s="215" t="s">
        <v>53</v>
      </c>
      <c r="C37" s="10" t="s">
        <v>147</v>
      </c>
      <c r="D37" s="10" t="s">
        <v>148</v>
      </c>
      <c r="E37" s="12" t="s">
        <v>149</v>
      </c>
      <c r="F37" s="216" t="s">
        <v>150</v>
      </c>
      <c r="G37" s="162"/>
      <c r="H37" s="39"/>
      <c r="I37" s="39"/>
      <c r="J37" s="40"/>
      <c r="K37" s="30"/>
      <c r="L37" s="39"/>
      <c r="M37" s="39"/>
      <c r="N37" s="40"/>
      <c r="O37" s="30"/>
      <c r="P37" s="39"/>
      <c r="Q37" s="39"/>
      <c r="R37" s="40"/>
      <c r="S37" s="30"/>
      <c r="T37" s="39"/>
      <c r="U37" s="39"/>
      <c r="V37" s="40"/>
      <c r="W37" s="30"/>
      <c r="X37" s="39"/>
      <c r="Y37" s="39"/>
      <c r="Z37" s="40"/>
      <c r="AA37" s="30"/>
      <c r="AB37" s="39"/>
      <c r="AC37" s="39"/>
      <c r="AD37" s="40"/>
      <c r="AE37" s="30"/>
      <c r="AF37" s="39"/>
      <c r="AG37" s="39"/>
      <c r="AH37" s="40"/>
      <c r="AI37" s="30"/>
      <c r="AJ37" s="39"/>
      <c r="AK37" s="39"/>
      <c r="AL37" s="40"/>
      <c r="AM37" s="30"/>
      <c r="AN37" s="39"/>
      <c r="AO37" s="39"/>
      <c r="AP37" s="40"/>
      <c r="AQ37" s="164"/>
      <c r="AR37" s="164"/>
      <c r="AS37" s="164"/>
      <c r="AT37" s="164"/>
      <c r="AU37" s="30"/>
      <c r="AV37" s="39"/>
      <c r="AW37" s="39"/>
      <c r="AX37" s="40"/>
      <c r="AY37" s="30"/>
      <c r="AZ37" s="39"/>
      <c r="BA37" s="39"/>
      <c r="BB37" s="40"/>
      <c r="BC37" s="47" t="s">
        <v>246</v>
      </c>
      <c r="BD37" s="18"/>
      <c r="BE37" s="18"/>
      <c r="BF37" s="46"/>
      <c r="BG37" s="106" t="s">
        <v>410</v>
      </c>
      <c r="BH37" s="71" t="s">
        <v>31</v>
      </c>
      <c r="BI37" s="74">
        <v>1</v>
      </c>
      <c r="BJ37" s="78">
        <v>1</v>
      </c>
      <c r="BK37" s="308"/>
      <c r="BL37" s="309"/>
      <c r="BM37" s="309"/>
      <c r="BN37" s="312"/>
      <c r="BO37" s="312"/>
      <c r="BP37" s="78"/>
      <c r="BQ37" s="313"/>
      <c r="BR37" s="312"/>
      <c r="BS37" s="312"/>
      <c r="BT37" s="312"/>
      <c r="BU37" s="312"/>
      <c r="BV37" s="78"/>
      <c r="BW37" s="313"/>
      <c r="BX37" s="312"/>
      <c r="BY37" s="312"/>
      <c r="BZ37" s="312"/>
      <c r="CA37" s="312"/>
      <c r="CB37" s="78"/>
      <c r="CC37" s="313">
        <v>1</v>
      </c>
      <c r="CD37" s="312"/>
      <c r="CE37" s="312"/>
      <c r="CF37" s="312"/>
      <c r="CG37" s="312"/>
      <c r="CH37" s="78"/>
    </row>
    <row r="38" spans="1:86" s="21" customFormat="1" ht="93.75" customHeight="1" x14ac:dyDescent="0.25">
      <c r="A38" s="69">
        <f t="shared" si="22"/>
        <v>23</v>
      </c>
      <c r="B38" s="215" t="s">
        <v>54</v>
      </c>
      <c r="C38" s="10" t="s">
        <v>95</v>
      </c>
      <c r="D38" s="10" t="s">
        <v>92</v>
      </c>
      <c r="E38" s="12" t="s">
        <v>93</v>
      </c>
      <c r="F38" s="216" t="s">
        <v>150</v>
      </c>
      <c r="G38" s="244"/>
      <c r="H38" s="183"/>
      <c r="I38" s="183"/>
      <c r="J38" s="184"/>
      <c r="K38" s="185"/>
      <c r="L38" s="183"/>
      <c r="M38" s="183"/>
      <c r="N38" s="184"/>
      <c r="O38" s="185"/>
      <c r="P38" s="183"/>
      <c r="Q38" s="183"/>
      <c r="R38" s="184"/>
      <c r="S38" s="372"/>
      <c r="T38" s="372"/>
      <c r="U38" s="372"/>
      <c r="V38" s="372"/>
      <c r="W38" s="185"/>
      <c r="X38" s="183"/>
      <c r="Y38" s="183"/>
      <c r="Z38" s="184"/>
      <c r="AA38" s="372"/>
      <c r="AB38" s="372"/>
      <c r="AC38" s="372"/>
      <c r="AD38" s="165"/>
      <c r="AE38" s="185"/>
      <c r="AF38" s="183"/>
      <c r="AG38" s="183"/>
      <c r="AH38" s="184"/>
      <c r="AI38" s="185"/>
      <c r="AJ38" s="183"/>
      <c r="AK38" s="183"/>
      <c r="AL38" s="184"/>
      <c r="AM38" s="185"/>
      <c r="AN38" s="183"/>
      <c r="AO38" s="183"/>
      <c r="AP38" s="184"/>
      <c r="AQ38" s="185"/>
      <c r="AR38" s="183"/>
      <c r="AS38" s="183"/>
      <c r="AT38" s="184"/>
      <c r="AU38" s="185"/>
      <c r="AV38" s="183"/>
      <c r="AW38" s="183"/>
      <c r="AX38" s="184"/>
      <c r="AY38" s="185"/>
      <c r="AZ38" s="183"/>
      <c r="BA38" s="183"/>
      <c r="BB38" s="184"/>
      <c r="BC38" s="86" t="s">
        <v>151</v>
      </c>
      <c r="BD38" s="87" t="s">
        <v>384</v>
      </c>
      <c r="BE38" s="87" t="s">
        <v>94</v>
      </c>
      <c r="BF38" s="113"/>
      <c r="BG38" s="109" t="s">
        <v>421</v>
      </c>
      <c r="BH38" s="71" t="s">
        <v>31</v>
      </c>
      <c r="BI38" s="80">
        <v>1</v>
      </c>
      <c r="BJ38" s="101">
        <v>1</v>
      </c>
      <c r="BK38" s="308"/>
      <c r="BL38" s="309"/>
      <c r="BM38" s="309"/>
      <c r="BN38" s="309"/>
      <c r="BO38" s="309"/>
      <c r="BP38" s="310"/>
      <c r="BQ38" s="311"/>
      <c r="BR38" s="309"/>
      <c r="BS38" s="309"/>
      <c r="BT38" s="309"/>
      <c r="BU38" s="309"/>
      <c r="BV38" s="310"/>
      <c r="BW38" s="311"/>
      <c r="BX38" s="309"/>
      <c r="BY38" s="309"/>
      <c r="BZ38" s="309"/>
      <c r="CA38" s="309">
        <v>1</v>
      </c>
      <c r="CB38" s="310"/>
      <c r="CC38" s="311"/>
      <c r="CD38" s="309"/>
      <c r="CE38" s="309"/>
      <c r="CF38" s="309"/>
      <c r="CG38" s="309"/>
      <c r="CH38" s="310"/>
    </row>
    <row r="39" spans="1:86" s="61" customFormat="1" ht="15.75" x14ac:dyDescent="0.25">
      <c r="A39" s="90"/>
      <c r="B39" s="487" t="s">
        <v>266</v>
      </c>
      <c r="C39" s="488"/>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c r="AS39" s="488"/>
      <c r="AT39" s="488"/>
      <c r="AU39" s="488"/>
      <c r="AV39" s="488"/>
      <c r="AW39" s="488"/>
      <c r="AX39" s="488"/>
      <c r="AY39" s="488"/>
      <c r="AZ39" s="488"/>
      <c r="BA39" s="488"/>
      <c r="BB39" s="488"/>
      <c r="BC39" s="488"/>
      <c r="BD39" s="488"/>
      <c r="BE39" s="488"/>
      <c r="BF39" s="489"/>
      <c r="BG39" s="195"/>
      <c r="BH39" s="196"/>
      <c r="BI39" s="197">
        <f>SUM(BI40)</f>
        <v>1</v>
      </c>
      <c r="BJ39" s="197">
        <f>SUM(BJ40)</f>
        <v>1</v>
      </c>
      <c r="BK39" s="308"/>
      <c r="BL39" s="309"/>
      <c r="BM39" s="309"/>
      <c r="BN39" s="312"/>
      <c r="BO39" s="312">
        <v>1</v>
      </c>
      <c r="BP39" s="78"/>
      <c r="BQ39" s="313"/>
      <c r="BR39" s="312"/>
      <c r="BS39" s="312"/>
      <c r="BT39" s="312"/>
      <c r="BU39" s="312"/>
      <c r="BV39" s="78"/>
      <c r="BW39" s="313"/>
      <c r="BX39" s="312"/>
      <c r="BY39" s="312"/>
      <c r="BZ39" s="312"/>
      <c r="CA39" s="312"/>
      <c r="CB39" s="78"/>
      <c r="CC39" s="313"/>
      <c r="CD39" s="312"/>
      <c r="CE39" s="312"/>
      <c r="CF39" s="312"/>
      <c r="CG39" s="312"/>
      <c r="CH39" s="78"/>
    </row>
    <row r="40" spans="1:86" s="21" customFormat="1" ht="112.5" x14ac:dyDescent="0.25">
      <c r="A40" s="81">
        <f>A38+1</f>
        <v>24</v>
      </c>
      <c r="B40" s="135" t="s">
        <v>197</v>
      </c>
      <c r="C40" s="136" t="s">
        <v>12</v>
      </c>
      <c r="D40" s="136" t="s">
        <v>163</v>
      </c>
      <c r="E40" s="137" t="s">
        <v>164</v>
      </c>
      <c r="F40" s="138" t="s">
        <v>198</v>
      </c>
      <c r="G40" s="48"/>
      <c r="H40" s="189"/>
      <c r="I40" s="189"/>
      <c r="J40" s="190"/>
      <c r="K40" s="48"/>
      <c r="L40" s="189"/>
      <c r="M40" s="189"/>
      <c r="N40" s="190"/>
      <c r="O40" s="48"/>
      <c r="P40" s="189"/>
      <c r="Q40" s="189"/>
      <c r="R40" s="190"/>
      <c r="S40" s="48"/>
      <c r="T40" s="189"/>
      <c r="U40" s="189"/>
      <c r="V40" s="190"/>
      <c r="W40" s="372"/>
      <c r="X40" s="372"/>
      <c r="Y40" s="372"/>
      <c r="Z40" s="372"/>
      <c r="AA40" s="48"/>
      <c r="AB40" s="189"/>
      <c r="AC40" s="189"/>
      <c r="AD40" s="190"/>
      <c r="AE40" s="141"/>
      <c r="AF40" s="142"/>
      <c r="AG40" s="143"/>
      <c r="AH40" s="144"/>
      <c r="AI40" s="145"/>
      <c r="AJ40" s="143"/>
      <c r="AK40" s="143"/>
      <c r="AL40" s="144"/>
      <c r="AM40" s="145"/>
      <c r="AN40" s="143"/>
      <c r="AO40" s="143"/>
      <c r="AP40" s="144"/>
      <c r="AQ40" s="145"/>
      <c r="AR40" s="143"/>
      <c r="AS40" s="143"/>
      <c r="AT40" s="144"/>
      <c r="AU40" s="145"/>
      <c r="AV40" s="143"/>
      <c r="AW40" s="143"/>
      <c r="AX40" s="144"/>
      <c r="AY40" s="145"/>
      <c r="AZ40" s="143"/>
      <c r="BA40" s="143"/>
      <c r="BB40" s="146"/>
      <c r="BC40" s="147" t="s">
        <v>265</v>
      </c>
      <c r="BD40" s="148" t="s">
        <v>385</v>
      </c>
      <c r="BE40" s="148"/>
      <c r="BF40" s="149"/>
      <c r="BG40" s="109" t="s">
        <v>375</v>
      </c>
      <c r="BH40" s="71" t="s">
        <v>31</v>
      </c>
      <c r="BI40" s="132">
        <v>1</v>
      </c>
      <c r="BJ40" s="132">
        <v>1</v>
      </c>
      <c r="BK40" s="308"/>
      <c r="BL40" s="309"/>
      <c r="BM40" s="309"/>
      <c r="BN40" s="312"/>
      <c r="BO40" s="312"/>
      <c r="BP40" s="78"/>
      <c r="BQ40" s="313"/>
      <c r="BR40" s="312"/>
      <c r="BS40" s="312"/>
      <c r="BT40" s="312"/>
      <c r="BU40" s="312"/>
      <c r="BV40" s="78"/>
      <c r="BW40" s="313"/>
      <c r="BX40" s="312"/>
      <c r="BY40" s="312"/>
      <c r="BZ40" s="312"/>
      <c r="CA40" s="312"/>
      <c r="CB40" s="78"/>
      <c r="CC40" s="313">
        <v>1</v>
      </c>
      <c r="CD40" s="312"/>
      <c r="CE40" s="312"/>
      <c r="CF40" s="312"/>
      <c r="CG40" s="312"/>
      <c r="CH40" s="78"/>
    </row>
    <row r="41" spans="1:86" s="61" customFormat="1" ht="15.75" x14ac:dyDescent="0.25">
      <c r="A41" s="90"/>
      <c r="B41" s="487" t="s">
        <v>269</v>
      </c>
      <c r="C41" s="488"/>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8"/>
      <c r="AI41" s="488"/>
      <c r="AJ41" s="488"/>
      <c r="AK41" s="488"/>
      <c r="AL41" s="488"/>
      <c r="AM41" s="488"/>
      <c r="AN41" s="488"/>
      <c r="AO41" s="488"/>
      <c r="AP41" s="488"/>
      <c r="AQ41" s="488"/>
      <c r="AR41" s="488"/>
      <c r="AS41" s="488"/>
      <c r="AT41" s="488"/>
      <c r="AU41" s="488"/>
      <c r="AV41" s="488"/>
      <c r="AW41" s="488"/>
      <c r="AX41" s="488"/>
      <c r="AY41" s="488"/>
      <c r="AZ41" s="488"/>
      <c r="BA41" s="488"/>
      <c r="BB41" s="488"/>
      <c r="BC41" s="488"/>
      <c r="BD41" s="488"/>
      <c r="BE41" s="488"/>
      <c r="BF41" s="489"/>
      <c r="BG41" s="195"/>
      <c r="BH41" s="197"/>
      <c r="BI41" s="196">
        <f>SUM(BI42)</f>
        <v>1</v>
      </c>
      <c r="BJ41" s="197">
        <f>SUM(BJ42)</f>
        <v>1</v>
      </c>
      <c r="BK41" s="304"/>
      <c r="BL41" s="305"/>
      <c r="BM41" s="305">
        <v>1</v>
      </c>
      <c r="BN41" s="306"/>
      <c r="BO41" s="306"/>
      <c r="BP41" s="73"/>
      <c r="BQ41" s="307"/>
      <c r="BR41" s="306"/>
      <c r="BS41" s="306"/>
      <c r="BT41" s="306"/>
      <c r="BU41" s="306"/>
      <c r="BV41" s="73"/>
      <c r="BW41" s="307"/>
      <c r="BX41" s="306"/>
      <c r="BY41" s="306"/>
      <c r="BZ41" s="306"/>
      <c r="CA41" s="306"/>
      <c r="CB41" s="73"/>
      <c r="CC41" s="307"/>
      <c r="CD41" s="306"/>
      <c r="CE41" s="306"/>
      <c r="CF41" s="306"/>
      <c r="CG41" s="306"/>
      <c r="CH41" s="73"/>
    </row>
    <row r="42" spans="1:86" s="21" customFormat="1" ht="258.75" x14ac:dyDescent="0.25">
      <c r="A42" s="81">
        <f>A40+1</f>
        <v>25</v>
      </c>
      <c r="B42" s="150" t="s">
        <v>199</v>
      </c>
      <c r="C42" s="136" t="s">
        <v>203</v>
      </c>
      <c r="D42" s="136" t="s">
        <v>200</v>
      </c>
      <c r="E42" s="137" t="s">
        <v>201</v>
      </c>
      <c r="F42" s="138" t="s">
        <v>204</v>
      </c>
      <c r="G42" s="48"/>
      <c r="H42" s="189"/>
      <c r="I42" s="189"/>
      <c r="J42" s="190"/>
      <c r="K42" s="48"/>
      <c r="L42" s="189"/>
      <c r="M42" s="189"/>
      <c r="N42" s="190"/>
      <c r="O42" s="48"/>
      <c r="P42" s="189"/>
      <c r="Q42" s="189"/>
      <c r="R42" s="190"/>
      <c r="S42" s="48"/>
      <c r="T42" s="189"/>
      <c r="U42" s="189"/>
      <c r="V42" s="190"/>
      <c r="W42" s="48"/>
      <c r="X42" s="189"/>
      <c r="Y42" s="189"/>
      <c r="Z42" s="190"/>
      <c r="AA42" s="48"/>
      <c r="AB42" s="189"/>
      <c r="AC42" s="189"/>
      <c r="AD42" s="190"/>
      <c r="AE42" s="141"/>
      <c r="AF42" s="142"/>
      <c r="AG42" s="143"/>
      <c r="AH42" s="144"/>
      <c r="AI42" s="145"/>
      <c r="AJ42" s="143"/>
      <c r="AK42" s="143"/>
      <c r="AL42" s="144"/>
      <c r="AM42" s="145"/>
      <c r="AN42" s="143"/>
      <c r="AO42" s="143"/>
      <c r="AP42" s="144"/>
      <c r="AQ42" s="145"/>
      <c r="AR42" s="143"/>
      <c r="AS42" s="143"/>
      <c r="AT42" s="144"/>
      <c r="AU42" s="372"/>
      <c r="AV42" s="372"/>
      <c r="AW42" s="139"/>
      <c r="AX42" s="140"/>
      <c r="AY42" s="145"/>
      <c r="AZ42" s="143"/>
      <c r="BA42" s="143"/>
      <c r="BB42" s="146"/>
      <c r="BC42" s="147" t="s">
        <v>247</v>
      </c>
      <c r="BD42" s="148"/>
      <c r="BE42" s="148"/>
      <c r="BF42" s="149"/>
      <c r="BG42" s="109" t="s">
        <v>406</v>
      </c>
      <c r="BH42" s="71" t="s">
        <v>31</v>
      </c>
      <c r="BI42" s="132">
        <v>1</v>
      </c>
      <c r="BJ42" s="151">
        <v>1</v>
      </c>
      <c r="BK42" s="308"/>
      <c r="BL42" s="309"/>
      <c r="BM42" s="309"/>
      <c r="BN42" s="312"/>
      <c r="BO42" s="312"/>
      <c r="BP42" s="78"/>
      <c r="BQ42" s="313"/>
      <c r="BR42" s="312"/>
      <c r="BS42" s="312"/>
      <c r="BT42" s="312"/>
      <c r="BU42" s="312"/>
      <c r="BV42" s="78"/>
      <c r="BW42" s="313">
        <v>1</v>
      </c>
      <c r="BX42" s="312"/>
      <c r="BY42" s="312"/>
      <c r="BZ42" s="312"/>
      <c r="CA42" s="312"/>
      <c r="CB42" s="78"/>
      <c r="CC42" s="313"/>
      <c r="CD42" s="312"/>
      <c r="CE42" s="312"/>
      <c r="CF42" s="312"/>
      <c r="CG42" s="312"/>
      <c r="CH42" s="78"/>
    </row>
    <row r="43" spans="1:86" s="61" customFormat="1" ht="15.75" x14ac:dyDescent="0.25">
      <c r="A43" s="90"/>
      <c r="B43" s="487" t="s">
        <v>152</v>
      </c>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8"/>
      <c r="AP43" s="488"/>
      <c r="AQ43" s="488"/>
      <c r="AR43" s="488"/>
      <c r="AS43" s="488"/>
      <c r="AT43" s="488"/>
      <c r="AU43" s="488"/>
      <c r="AV43" s="488"/>
      <c r="AW43" s="488"/>
      <c r="AX43" s="488"/>
      <c r="AY43" s="488"/>
      <c r="AZ43" s="488"/>
      <c r="BA43" s="488"/>
      <c r="BB43" s="488"/>
      <c r="BC43" s="488"/>
      <c r="BD43" s="488"/>
      <c r="BE43" s="488"/>
      <c r="BF43" s="489"/>
      <c r="BG43" s="195"/>
      <c r="BH43" s="196"/>
      <c r="BI43" s="197">
        <f>SUM(BI44:BI45)</f>
        <v>2</v>
      </c>
      <c r="BJ43" s="197">
        <f>SUM(BJ44:BJ45)</f>
        <v>2</v>
      </c>
      <c r="BK43" s="304"/>
      <c r="BL43" s="305"/>
      <c r="BM43" s="305"/>
      <c r="BN43" s="306"/>
      <c r="BO43" s="306"/>
      <c r="BP43" s="73"/>
      <c r="BQ43" s="307"/>
      <c r="BR43" s="306"/>
      <c r="BS43" s="306"/>
      <c r="BT43" s="306"/>
      <c r="BU43" s="306"/>
      <c r="BV43" s="73"/>
      <c r="BW43" s="307">
        <v>1</v>
      </c>
      <c r="BX43" s="306"/>
      <c r="BY43" s="306"/>
      <c r="BZ43" s="306"/>
      <c r="CA43" s="306"/>
      <c r="CB43" s="73"/>
      <c r="CC43" s="307"/>
      <c r="CD43" s="306"/>
      <c r="CE43" s="306"/>
      <c r="CF43" s="306"/>
      <c r="CG43" s="306"/>
      <c r="CH43" s="73"/>
    </row>
    <row r="44" spans="1:86" s="21" customFormat="1" ht="169.5" thickBot="1" x14ac:dyDescent="0.3">
      <c r="A44" s="81">
        <f>A42+1</f>
        <v>26</v>
      </c>
      <c r="B44" s="478" t="s">
        <v>205</v>
      </c>
      <c r="C44" s="408" t="s">
        <v>13</v>
      </c>
      <c r="D44" s="116" t="s">
        <v>165</v>
      </c>
      <c r="E44" s="117" t="s">
        <v>166</v>
      </c>
      <c r="F44" s="118" t="s">
        <v>207</v>
      </c>
      <c r="G44" s="176"/>
      <c r="H44" s="177"/>
      <c r="I44" s="177"/>
      <c r="J44" s="178"/>
      <c r="K44" s="176"/>
      <c r="L44" s="177"/>
      <c r="M44" s="177"/>
      <c r="N44" s="178"/>
      <c r="O44" s="176"/>
      <c r="P44" s="177"/>
      <c r="Q44" s="177"/>
      <c r="R44" s="178"/>
      <c r="S44" s="186"/>
      <c r="T44" s="187"/>
      <c r="U44" s="187"/>
      <c r="V44" s="188"/>
      <c r="W44" s="186"/>
      <c r="X44" s="119"/>
      <c r="Y44" s="119"/>
      <c r="Z44" s="188"/>
      <c r="AA44" s="186"/>
      <c r="AB44" s="187"/>
      <c r="AC44" s="187"/>
      <c r="AD44" s="188"/>
      <c r="AE44" s="141"/>
      <c r="AF44" s="142"/>
      <c r="AG44" s="143"/>
      <c r="AH44" s="144"/>
      <c r="AI44" s="145"/>
      <c r="AJ44" s="143"/>
      <c r="AK44" s="143"/>
      <c r="AL44" s="144"/>
      <c r="AM44" s="139"/>
      <c r="AN44" s="139"/>
      <c r="AO44" s="139"/>
      <c r="AP44" s="140"/>
      <c r="AQ44" s="145"/>
      <c r="AR44" s="143"/>
      <c r="AS44" s="143"/>
      <c r="AT44" s="144"/>
      <c r="AU44" s="145"/>
      <c r="AV44" s="143"/>
      <c r="AW44" s="143"/>
      <c r="AX44" s="144"/>
      <c r="AY44" s="145"/>
      <c r="AZ44" s="143"/>
      <c r="BA44" s="143"/>
      <c r="BB44" s="146"/>
      <c r="BC44" s="130" t="s">
        <v>267</v>
      </c>
      <c r="BD44" s="67"/>
      <c r="BE44" s="67"/>
      <c r="BF44" s="131"/>
      <c r="BG44" s="106" t="s">
        <v>400</v>
      </c>
      <c r="BH44" s="71" t="s">
        <v>31</v>
      </c>
      <c r="BI44" s="132">
        <v>1</v>
      </c>
      <c r="BJ44" s="133">
        <v>1</v>
      </c>
      <c r="BK44" s="304"/>
      <c r="BL44" s="305"/>
      <c r="BM44" s="305"/>
      <c r="BN44" s="306"/>
      <c r="BO44" s="306"/>
      <c r="BP44" s="73"/>
      <c r="BQ44" s="307"/>
      <c r="BR44" s="306"/>
      <c r="BS44" s="306"/>
      <c r="BT44" s="306"/>
      <c r="BU44" s="306"/>
      <c r="BV44" s="73"/>
      <c r="BW44" s="307"/>
      <c r="BX44" s="306"/>
      <c r="BY44" s="306">
        <v>1</v>
      </c>
      <c r="BZ44" s="306"/>
      <c r="CA44" s="306"/>
      <c r="CB44" s="73"/>
      <c r="CC44" s="307"/>
      <c r="CD44" s="306"/>
      <c r="CE44" s="306"/>
      <c r="CF44" s="306"/>
      <c r="CG44" s="306"/>
      <c r="CH44" s="73"/>
    </row>
    <row r="45" spans="1:86" s="21" customFormat="1" ht="113.25" thickBot="1" x14ac:dyDescent="0.3">
      <c r="A45" s="81">
        <f>A44+1</f>
        <v>27</v>
      </c>
      <c r="B45" s="478"/>
      <c r="C45" s="83" t="s">
        <v>153</v>
      </c>
      <c r="D45" s="83" t="s">
        <v>167</v>
      </c>
      <c r="E45" s="84" t="s">
        <v>206</v>
      </c>
      <c r="F45" s="85" t="s">
        <v>198</v>
      </c>
      <c r="G45" s="201"/>
      <c r="H45" s="198"/>
      <c r="I45" s="198"/>
      <c r="J45" s="200"/>
      <c r="K45" s="201"/>
      <c r="L45" s="198"/>
      <c r="M45" s="198"/>
      <c r="N45" s="200"/>
      <c r="O45" s="201"/>
      <c r="P45" s="198"/>
      <c r="Q45" s="198"/>
      <c r="R45" s="200"/>
      <c r="S45" s="186"/>
      <c r="T45" s="187"/>
      <c r="U45" s="187"/>
      <c r="V45" s="188"/>
      <c r="W45" s="186"/>
      <c r="X45" s="119"/>
      <c r="Y45" s="119"/>
      <c r="Z45" s="188"/>
      <c r="AA45" s="186"/>
      <c r="AB45" s="187"/>
      <c r="AC45" s="187"/>
      <c r="AD45" s="188"/>
      <c r="AE45" s="202"/>
      <c r="AF45" s="203"/>
      <c r="AG45" s="199"/>
      <c r="AH45" s="204"/>
      <c r="AI45" s="205"/>
      <c r="AJ45" s="199"/>
      <c r="AK45" s="199"/>
      <c r="AL45" s="204"/>
      <c r="AM45" s="205"/>
      <c r="AN45" s="199"/>
      <c r="AO45" s="199"/>
      <c r="AP45" s="204"/>
      <c r="AQ45" s="205"/>
      <c r="AR45" s="199"/>
      <c r="AS45" s="199"/>
      <c r="AT45" s="204"/>
      <c r="AU45" s="209"/>
      <c r="AV45" s="209"/>
      <c r="AW45" s="209"/>
      <c r="AX45" s="209"/>
      <c r="AY45" s="205"/>
      <c r="AZ45" s="199"/>
      <c r="BA45" s="199"/>
      <c r="BB45" s="204"/>
      <c r="BC45" s="112" t="s">
        <v>248</v>
      </c>
      <c r="BD45" s="87"/>
      <c r="BE45" s="87"/>
      <c r="BF45" s="113"/>
      <c r="BG45" s="109" t="s">
        <v>418</v>
      </c>
      <c r="BH45" s="71" t="s">
        <v>31</v>
      </c>
      <c r="BI45" s="80">
        <v>1</v>
      </c>
      <c r="BJ45" s="101">
        <v>1</v>
      </c>
      <c r="BK45" s="334">
        <f t="shared" ref="BK45:CH45" si="23">SUM(BK46:BK47)</f>
        <v>0</v>
      </c>
      <c r="BL45" s="334">
        <f t="shared" si="23"/>
        <v>0</v>
      </c>
      <c r="BM45" s="334">
        <f t="shared" si="23"/>
        <v>0</v>
      </c>
      <c r="BN45" s="334">
        <f t="shared" si="23"/>
        <v>0</v>
      </c>
      <c r="BO45" s="334">
        <f t="shared" si="23"/>
        <v>0</v>
      </c>
      <c r="BP45" s="335">
        <f t="shared" si="23"/>
        <v>0</v>
      </c>
      <c r="BQ45" s="336">
        <f t="shared" si="23"/>
        <v>1</v>
      </c>
      <c r="BR45" s="334">
        <f t="shared" si="23"/>
        <v>0</v>
      </c>
      <c r="BS45" s="334">
        <f t="shared" si="23"/>
        <v>1</v>
      </c>
      <c r="BT45" s="334">
        <f t="shared" si="23"/>
        <v>0</v>
      </c>
      <c r="BU45" s="334">
        <f t="shared" si="23"/>
        <v>0</v>
      </c>
      <c r="BV45" s="335">
        <f t="shared" si="23"/>
        <v>0</v>
      </c>
      <c r="BW45" s="336">
        <f t="shared" si="23"/>
        <v>0</v>
      </c>
      <c r="BX45" s="334">
        <f t="shared" si="23"/>
        <v>0</v>
      </c>
      <c r="BY45" s="334">
        <f t="shared" si="23"/>
        <v>0</v>
      </c>
      <c r="BZ45" s="334">
        <f t="shared" si="23"/>
        <v>0</v>
      </c>
      <c r="CA45" s="334">
        <f t="shared" si="23"/>
        <v>0</v>
      </c>
      <c r="CB45" s="335">
        <f t="shared" si="23"/>
        <v>0</v>
      </c>
      <c r="CC45" s="336">
        <f t="shared" si="23"/>
        <v>0</v>
      </c>
      <c r="CD45" s="334">
        <f t="shared" si="23"/>
        <v>0</v>
      </c>
      <c r="CE45" s="334">
        <f t="shared" si="23"/>
        <v>0</v>
      </c>
      <c r="CF45" s="334">
        <f t="shared" si="23"/>
        <v>0</v>
      </c>
      <c r="CG45" s="334">
        <f t="shared" si="23"/>
        <v>0</v>
      </c>
      <c r="CH45" s="335">
        <f t="shared" si="23"/>
        <v>0</v>
      </c>
    </row>
    <row r="46" spans="1:86" s="61" customFormat="1" ht="15.75" x14ac:dyDescent="0.25">
      <c r="A46" s="88"/>
      <c r="B46" s="436" t="s">
        <v>49</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c r="BC46" s="437"/>
      <c r="BD46" s="437"/>
      <c r="BE46" s="437"/>
      <c r="BF46" s="438"/>
      <c r="BG46" s="192"/>
      <c r="BH46" s="194"/>
      <c r="BI46" s="191">
        <f>SUM(BI47:BI50)</f>
        <v>2</v>
      </c>
      <c r="BJ46" s="191">
        <f>SUM(BJ47:BJ50)</f>
        <v>2</v>
      </c>
      <c r="BK46" s="316"/>
      <c r="BL46" s="317"/>
      <c r="BM46" s="317"/>
      <c r="BN46" s="318"/>
      <c r="BO46" s="318"/>
      <c r="BP46" s="319"/>
      <c r="BQ46" s="320">
        <v>1</v>
      </c>
      <c r="BR46" s="318"/>
      <c r="BS46" s="318"/>
      <c r="BT46" s="318"/>
      <c r="BU46" s="318"/>
      <c r="BV46" s="319"/>
      <c r="BW46" s="307"/>
      <c r="BX46" s="306"/>
      <c r="BY46" s="306"/>
      <c r="BZ46" s="306"/>
      <c r="CA46" s="306"/>
      <c r="CB46" s="73"/>
      <c r="CC46" s="307"/>
      <c r="CD46" s="306"/>
      <c r="CE46" s="306"/>
      <c r="CF46" s="306"/>
      <c r="CG46" s="306"/>
      <c r="CH46" s="73"/>
    </row>
    <row r="47" spans="1:86" s="20" customFormat="1" ht="409.6" thickBot="1" x14ac:dyDescent="0.3">
      <c r="A47" s="82">
        <f>A45+1</f>
        <v>28</v>
      </c>
      <c r="B47" s="115" t="s">
        <v>52</v>
      </c>
      <c r="C47" s="116" t="s">
        <v>97</v>
      </c>
      <c r="D47" s="116" t="s">
        <v>212</v>
      </c>
      <c r="E47" s="117" t="s">
        <v>209</v>
      </c>
      <c r="F47" s="118" t="s">
        <v>154</v>
      </c>
      <c r="G47" s="186"/>
      <c r="H47" s="187"/>
      <c r="I47" s="187"/>
      <c r="J47" s="188"/>
      <c r="K47" s="186"/>
      <c r="L47" s="187"/>
      <c r="M47" s="187"/>
      <c r="N47" s="188"/>
      <c r="O47" s="186"/>
      <c r="P47" s="187"/>
      <c r="Q47" s="187"/>
      <c r="R47" s="188"/>
      <c r="S47" s="186"/>
      <c r="T47" s="187"/>
      <c r="U47" s="187"/>
      <c r="V47" s="188"/>
      <c r="W47" s="186"/>
      <c r="X47" s="119"/>
      <c r="Y47" s="119"/>
      <c r="Z47" s="188"/>
      <c r="AA47" s="186"/>
      <c r="AB47" s="187"/>
      <c r="AC47" s="187"/>
      <c r="AD47" s="188"/>
      <c r="AE47" s="186"/>
      <c r="AF47" s="187"/>
      <c r="AG47" s="187"/>
      <c r="AH47" s="368"/>
      <c r="AI47" s="395"/>
      <c r="AJ47" s="395"/>
      <c r="AK47" s="395"/>
      <c r="AL47" s="395"/>
      <c r="AM47" s="126"/>
      <c r="AN47" s="119"/>
      <c r="AO47" s="119"/>
      <c r="AP47" s="121"/>
      <c r="AQ47" s="186"/>
      <c r="AR47" s="187"/>
      <c r="AS47" s="187"/>
      <c r="AT47" s="188"/>
      <c r="AU47" s="186"/>
      <c r="AV47" s="187"/>
      <c r="AW47" s="187"/>
      <c r="AX47" s="188"/>
      <c r="AY47" s="186"/>
      <c r="AZ47" s="187"/>
      <c r="BA47" s="187"/>
      <c r="BB47" s="188"/>
      <c r="BC47" s="122" t="s">
        <v>268</v>
      </c>
      <c r="BD47" s="67"/>
      <c r="BE47" s="67" t="s">
        <v>98</v>
      </c>
      <c r="BF47" s="67"/>
      <c r="BG47" s="106" t="s">
        <v>404</v>
      </c>
      <c r="BH47" s="71" t="s">
        <v>31</v>
      </c>
      <c r="BI47" s="123">
        <v>1</v>
      </c>
      <c r="BJ47" s="124">
        <v>1</v>
      </c>
      <c r="BK47" s="316"/>
      <c r="BL47" s="317"/>
      <c r="BM47" s="317"/>
      <c r="BN47" s="318"/>
      <c r="BO47" s="318"/>
      <c r="BP47" s="319"/>
      <c r="BQ47" s="321"/>
      <c r="BR47" s="318"/>
      <c r="BS47" s="322">
        <v>1</v>
      </c>
      <c r="BT47" s="318"/>
      <c r="BU47" s="318"/>
      <c r="BV47" s="319"/>
      <c r="BW47" s="307"/>
      <c r="BX47" s="306"/>
      <c r="BY47" s="306"/>
      <c r="BZ47" s="306"/>
      <c r="CA47" s="306"/>
      <c r="CB47" s="73"/>
      <c r="CC47" s="307"/>
      <c r="CD47" s="306"/>
      <c r="CE47" s="306"/>
      <c r="CF47" s="306"/>
      <c r="CG47" s="306"/>
      <c r="CH47" s="73"/>
    </row>
    <row r="48" spans="1:86" s="20" customFormat="1" ht="225.75" thickBot="1" x14ac:dyDescent="0.3">
      <c r="A48" s="69">
        <f>A47+1</f>
        <v>29</v>
      </c>
      <c r="B48" s="95" t="s">
        <v>52</v>
      </c>
      <c r="C48" s="51" t="s">
        <v>210</v>
      </c>
      <c r="D48" s="51" t="s">
        <v>211</v>
      </c>
      <c r="E48" s="52" t="s">
        <v>208</v>
      </c>
      <c r="F48" s="53" t="s">
        <v>154</v>
      </c>
      <c r="G48" s="32"/>
      <c r="H48" s="29"/>
      <c r="I48" s="29"/>
      <c r="J48" s="31"/>
      <c r="K48" s="32"/>
      <c r="L48" s="29"/>
      <c r="M48" s="29"/>
      <c r="N48" s="31"/>
      <c r="O48" s="32"/>
      <c r="P48" s="29"/>
      <c r="Q48" s="29"/>
      <c r="R48" s="31"/>
      <c r="S48" s="30"/>
      <c r="T48" s="39"/>
      <c r="U48" s="39"/>
      <c r="V48" s="40"/>
      <c r="W48" s="30"/>
      <c r="X48" s="29"/>
      <c r="Y48" s="29"/>
      <c r="Z48" s="31"/>
      <c r="AA48" s="32"/>
      <c r="AB48" s="29"/>
      <c r="AC48" s="29"/>
      <c r="AD48" s="31"/>
      <c r="AE48" s="49"/>
      <c r="AF48" s="50"/>
      <c r="AG48" s="29"/>
      <c r="AH48" s="31"/>
      <c r="AI48" s="120"/>
      <c r="AJ48" s="119"/>
      <c r="AK48" s="119"/>
      <c r="AL48" s="121"/>
      <c r="AM48" s="32"/>
      <c r="AN48" s="29"/>
      <c r="AO48" s="29"/>
      <c r="AP48" s="31"/>
      <c r="AQ48" s="423"/>
      <c r="AR48" s="423"/>
      <c r="AS48" s="423"/>
      <c r="AT48" s="423"/>
      <c r="AU48" s="32"/>
      <c r="AV48" s="29"/>
      <c r="AW48" s="29"/>
      <c r="AX48" s="31"/>
      <c r="AY48" s="32"/>
      <c r="AZ48" s="29"/>
      <c r="BA48" s="29"/>
      <c r="BB48" s="31"/>
      <c r="BC48" s="27" t="s">
        <v>246</v>
      </c>
      <c r="BD48" s="27"/>
      <c r="BE48" s="55" t="s">
        <v>98</v>
      </c>
      <c r="BF48" s="55"/>
      <c r="BG48" s="108" t="s">
        <v>420</v>
      </c>
      <c r="BH48" s="71" t="s">
        <v>31</v>
      </c>
      <c r="BI48" s="45">
        <v>1</v>
      </c>
      <c r="BJ48" s="79">
        <v>1</v>
      </c>
      <c r="BK48" s="334">
        <f t="shared" ref="BK48:CH48" si="24">SUM(BK49:BK49)</f>
        <v>0</v>
      </c>
      <c r="BL48" s="334">
        <f t="shared" si="24"/>
        <v>0</v>
      </c>
      <c r="BM48" s="334">
        <f t="shared" si="24"/>
        <v>0</v>
      </c>
      <c r="BN48" s="334">
        <f t="shared" si="24"/>
        <v>0</v>
      </c>
      <c r="BO48" s="334">
        <f t="shared" si="24"/>
        <v>0</v>
      </c>
      <c r="BP48" s="335">
        <f t="shared" si="24"/>
        <v>0</v>
      </c>
      <c r="BQ48" s="336">
        <f t="shared" si="24"/>
        <v>1</v>
      </c>
      <c r="BR48" s="334">
        <f t="shared" si="24"/>
        <v>0</v>
      </c>
      <c r="BS48" s="334">
        <f t="shared" si="24"/>
        <v>0</v>
      </c>
      <c r="BT48" s="334">
        <f t="shared" si="24"/>
        <v>0</v>
      </c>
      <c r="BU48" s="334">
        <f t="shared" si="24"/>
        <v>0</v>
      </c>
      <c r="BV48" s="335">
        <f t="shared" si="24"/>
        <v>0</v>
      </c>
      <c r="BW48" s="336">
        <f t="shared" si="24"/>
        <v>0</v>
      </c>
      <c r="BX48" s="334">
        <f t="shared" si="24"/>
        <v>0</v>
      </c>
      <c r="BY48" s="334">
        <f t="shared" si="24"/>
        <v>0</v>
      </c>
      <c r="BZ48" s="334">
        <f t="shared" si="24"/>
        <v>0</v>
      </c>
      <c r="CA48" s="334">
        <f t="shared" si="24"/>
        <v>0</v>
      </c>
      <c r="CB48" s="335">
        <f t="shared" si="24"/>
        <v>0</v>
      </c>
      <c r="CC48" s="336">
        <f t="shared" si="24"/>
        <v>0</v>
      </c>
      <c r="CD48" s="334">
        <f t="shared" si="24"/>
        <v>0</v>
      </c>
      <c r="CE48" s="334">
        <f t="shared" si="24"/>
        <v>0</v>
      </c>
      <c r="CF48" s="334">
        <f t="shared" si="24"/>
        <v>0</v>
      </c>
      <c r="CG48" s="334">
        <f t="shared" si="24"/>
        <v>0</v>
      </c>
      <c r="CH48" s="335">
        <f t="shared" si="24"/>
        <v>0</v>
      </c>
    </row>
    <row r="49" spans="1:86" s="21" customFormat="1" ht="147" thickBot="1" x14ac:dyDescent="0.3">
      <c r="A49" s="69">
        <f>A48+1</f>
        <v>30</v>
      </c>
      <c r="B49" s="94" t="s">
        <v>192</v>
      </c>
      <c r="C49" s="51" t="s">
        <v>193</v>
      </c>
      <c r="D49" s="51" t="s">
        <v>194</v>
      </c>
      <c r="E49" s="52" t="s">
        <v>196</v>
      </c>
      <c r="F49" s="13" t="s">
        <v>195</v>
      </c>
      <c r="G49" s="145"/>
      <c r="H49" s="143"/>
      <c r="I49" s="143"/>
      <c r="J49" s="144"/>
      <c r="K49" s="145"/>
      <c r="L49" s="143"/>
      <c r="M49" s="143"/>
      <c r="N49" s="144"/>
      <c r="O49" s="145"/>
      <c r="P49" s="143"/>
      <c r="Q49" s="143"/>
      <c r="R49" s="144"/>
      <c r="S49" s="120"/>
      <c r="T49" s="143"/>
      <c r="U49" s="119"/>
      <c r="V49" s="121"/>
      <c r="W49" s="120"/>
      <c r="X49" s="119"/>
      <c r="Y49" s="119"/>
      <c r="Z49" s="121"/>
      <c r="AA49" s="120"/>
      <c r="AB49" s="119"/>
      <c r="AC49" s="119"/>
      <c r="AD49" s="121"/>
      <c r="AE49" s="126"/>
      <c r="AF49" s="127"/>
      <c r="AG49" s="119"/>
      <c r="AH49" s="121"/>
      <c r="AI49" s="120"/>
      <c r="AJ49" s="119"/>
      <c r="AK49" s="119"/>
      <c r="AL49" s="121"/>
      <c r="AM49" s="120"/>
      <c r="AN49" s="119"/>
      <c r="AO49" s="119"/>
      <c r="AP49" s="121"/>
      <c r="AQ49" s="120"/>
      <c r="AR49" s="119"/>
      <c r="AS49" s="119"/>
      <c r="AT49" s="121"/>
      <c r="AU49" s="120"/>
      <c r="AV49" s="119"/>
      <c r="AW49" s="119"/>
      <c r="AX49" s="121"/>
      <c r="AY49" s="120"/>
      <c r="AZ49" s="119"/>
      <c r="BA49" s="119"/>
      <c r="BB49" s="121"/>
      <c r="BC49" s="54"/>
      <c r="BD49" s="18"/>
      <c r="BE49" s="18"/>
      <c r="BF49" s="46"/>
      <c r="BG49" s="107"/>
      <c r="BH49" s="71"/>
      <c r="BI49" s="80">
        <v>0</v>
      </c>
      <c r="BJ49" s="73">
        <v>0</v>
      </c>
      <c r="BK49" s="316"/>
      <c r="BL49" s="317"/>
      <c r="BM49" s="317"/>
      <c r="BN49" s="318"/>
      <c r="BO49" s="318"/>
      <c r="BP49" s="319"/>
      <c r="BQ49" s="320">
        <v>1</v>
      </c>
      <c r="BR49" s="318"/>
      <c r="BS49" s="318"/>
      <c r="BT49" s="318"/>
      <c r="BU49" s="318"/>
      <c r="BV49" s="319"/>
      <c r="BW49" s="307"/>
      <c r="BX49" s="306"/>
      <c r="BY49" s="306"/>
      <c r="BZ49" s="306"/>
      <c r="CA49" s="306"/>
      <c r="CB49" s="73"/>
      <c r="CC49" s="307"/>
      <c r="CD49" s="306"/>
      <c r="CE49" s="306"/>
      <c r="CF49" s="306"/>
      <c r="CG49" s="306"/>
      <c r="CH49" s="73"/>
    </row>
    <row r="50" spans="1:86" s="21" customFormat="1" ht="78.75" x14ac:dyDescent="0.25">
      <c r="A50" s="69">
        <f>A49+1</f>
        <v>31</v>
      </c>
      <c r="B50" s="94" t="s">
        <v>278</v>
      </c>
      <c r="C50" s="83" t="s">
        <v>262</v>
      </c>
      <c r="D50" s="83" t="s">
        <v>254</v>
      </c>
      <c r="E50" s="84" t="s">
        <v>261</v>
      </c>
      <c r="F50" s="134" t="s">
        <v>255</v>
      </c>
      <c r="G50" s="208"/>
      <c r="H50" s="209"/>
      <c r="I50" s="209"/>
      <c r="J50" s="210"/>
      <c r="K50" s="370"/>
      <c r="L50" s="209"/>
      <c r="M50" s="209"/>
      <c r="N50" s="210"/>
      <c r="O50" s="209"/>
      <c r="P50" s="209"/>
      <c r="Q50" s="209"/>
      <c r="R50" s="210"/>
      <c r="S50" s="283"/>
      <c r="T50" s="181"/>
      <c r="U50" s="181"/>
      <c r="V50" s="165"/>
      <c r="W50" s="403"/>
      <c r="X50" s="181"/>
      <c r="Y50" s="181"/>
      <c r="Z50" s="165"/>
      <c r="AA50" s="403"/>
      <c r="AB50" s="181"/>
      <c r="AC50" s="181"/>
      <c r="AD50" s="165"/>
      <c r="AE50" s="283"/>
      <c r="AF50" s="181"/>
      <c r="AG50" s="181"/>
      <c r="AH50" s="181"/>
      <c r="AI50" s="181"/>
      <c r="AJ50" s="181"/>
      <c r="AK50" s="181"/>
      <c r="AL50" s="181"/>
      <c r="AM50" s="181"/>
      <c r="AN50" s="110"/>
      <c r="AO50" s="110"/>
      <c r="AP50" s="111"/>
      <c r="AQ50" s="152"/>
      <c r="AR50" s="110"/>
      <c r="AS50" s="110"/>
      <c r="AT50" s="111"/>
      <c r="AU50" s="152"/>
      <c r="AV50" s="110"/>
      <c r="AW50" s="110"/>
      <c r="AX50" s="111"/>
      <c r="AY50" s="152"/>
      <c r="AZ50" s="110"/>
      <c r="BA50" s="110"/>
      <c r="BB50" s="111"/>
      <c r="BC50" s="153" t="s">
        <v>256</v>
      </c>
      <c r="BD50" s="87"/>
      <c r="BE50" s="87"/>
      <c r="BF50" s="113"/>
      <c r="BG50" s="114"/>
      <c r="BH50" s="71"/>
      <c r="BI50" s="80">
        <v>0</v>
      </c>
      <c r="BJ50" s="101">
        <v>0</v>
      </c>
      <c r="BK50" s="316"/>
      <c r="BL50" s="317"/>
      <c r="BM50" s="317"/>
      <c r="BN50" s="318"/>
      <c r="BO50" s="318"/>
      <c r="BP50" s="319"/>
      <c r="BQ50" s="321"/>
      <c r="BR50" s="318"/>
      <c r="BS50" s="322">
        <v>1</v>
      </c>
      <c r="BT50" s="318"/>
      <c r="BU50" s="318"/>
      <c r="BV50" s="319"/>
      <c r="BW50" s="307"/>
      <c r="BX50" s="306"/>
      <c r="BY50" s="306"/>
      <c r="BZ50" s="306"/>
      <c r="CA50" s="306"/>
      <c r="CB50" s="73"/>
      <c r="CC50" s="307"/>
      <c r="CD50" s="306"/>
      <c r="CE50" s="306"/>
      <c r="CF50" s="306"/>
      <c r="CG50" s="306"/>
      <c r="CH50" s="73"/>
    </row>
    <row r="51" spans="1:86" s="9" customFormat="1" ht="15.75" x14ac:dyDescent="0.25">
      <c r="A51" s="90"/>
      <c r="B51" s="436" t="s">
        <v>155</v>
      </c>
      <c r="C51" s="437"/>
      <c r="D51" s="437"/>
      <c r="E51" s="437"/>
      <c r="F51" s="437"/>
      <c r="G51" s="490"/>
      <c r="H51" s="490"/>
      <c r="I51" s="490"/>
      <c r="J51" s="490"/>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8"/>
      <c r="BG51" s="105"/>
      <c r="BH51" s="125"/>
      <c r="BI51" s="191">
        <f>SUM(BI52:BI56)</f>
        <v>2</v>
      </c>
      <c r="BJ51" s="191">
        <f>SUM(BJ52:BJ56)</f>
        <v>2</v>
      </c>
      <c r="BK51" s="316"/>
      <c r="BL51" s="317"/>
      <c r="BM51" s="317"/>
      <c r="BN51" s="318"/>
      <c r="BO51" s="318"/>
      <c r="BP51" s="319"/>
      <c r="BQ51" s="321"/>
      <c r="BR51" s="318"/>
      <c r="BS51" s="318"/>
      <c r="BT51" s="318"/>
      <c r="BU51" s="322">
        <v>1</v>
      </c>
      <c r="BV51" s="319"/>
      <c r="BW51" s="307"/>
      <c r="BX51" s="306"/>
      <c r="BY51" s="306"/>
      <c r="BZ51" s="306"/>
      <c r="CA51" s="306"/>
      <c r="CB51" s="73"/>
      <c r="CC51" s="307"/>
      <c r="CD51" s="306"/>
      <c r="CE51" s="306"/>
      <c r="CF51" s="306"/>
      <c r="CG51" s="306"/>
      <c r="CH51" s="73"/>
    </row>
    <row r="52" spans="1:86" s="21" customFormat="1" ht="169.5" thickBot="1" x14ac:dyDescent="0.3">
      <c r="A52" s="69">
        <f>A50+1</f>
        <v>32</v>
      </c>
      <c r="B52" s="115" t="s">
        <v>213</v>
      </c>
      <c r="C52" s="116" t="s">
        <v>99</v>
      </c>
      <c r="D52" s="116" t="s">
        <v>275</v>
      </c>
      <c r="E52" s="117" t="s">
        <v>277</v>
      </c>
      <c r="F52" s="118" t="s">
        <v>156</v>
      </c>
      <c r="G52" s="120"/>
      <c r="H52" s="119"/>
      <c r="I52" s="119"/>
      <c r="J52" s="121"/>
      <c r="K52" s="120"/>
      <c r="L52" s="119"/>
      <c r="M52" s="119"/>
      <c r="N52" s="121"/>
      <c r="O52" s="120"/>
      <c r="P52" s="119"/>
      <c r="Q52" s="119"/>
      <c r="R52" s="121"/>
      <c r="S52" s="284"/>
      <c r="T52" s="285"/>
      <c r="U52" s="285"/>
      <c r="V52" s="367"/>
      <c r="W52" s="284"/>
      <c r="X52" s="285"/>
      <c r="Y52" s="285"/>
      <c r="Z52" s="404"/>
      <c r="AA52" s="281"/>
      <c r="AB52" s="288"/>
      <c r="AC52" s="288"/>
      <c r="AD52" s="286"/>
      <c r="AE52" s="120"/>
      <c r="AF52" s="119"/>
      <c r="AG52" s="119"/>
      <c r="AH52" s="121"/>
      <c r="AI52" s="120"/>
      <c r="AJ52" s="119"/>
      <c r="AK52" s="119"/>
      <c r="AL52" s="121"/>
      <c r="AM52" s="120"/>
      <c r="AN52" s="119"/>
      <c r="AO52" s="119"/>
      <c r="AP52" s="121"/>
      <c r="AQ52" s="120"/>
      <c r="AR52" s="119"/>
      <c r="AS52" s="119"/>
      <c r="AT52" s="121"/>
      <c r="AU52" s="120"/>
      <c r="AV52" s="119"/>
      <c r="AW52" s="119"/>
      <c r="AX52" s="121"/>
      <c r="AY52" s="120"/>
      <c r="AZ52" s="119"/>
      <c r="BA52" s="119"/>
      <c r="BB52" s="121"/>
      <c r="BC52" s="155" t="s">
        <v>157</v>
      </c>
      <c r="BD52" s="155" t="s">
        <v>386</v>
      </c>
      <c r="BE52" s="67" t="s">
        <v>100</v>
      </c>
      <c r="BF52" s="67"/>
      <c r="BG52" s="106" t="s">
        <v>374</v>
      </c>
      <c r="BH52" s="71" t="s">
        <v>31</v>
      </c>
      <c r="BI52" s="156">
        <v>1</v>
      </c>
      <c r="BJ52" s="133">
        <v>1</v>
      </c>
      <c r="BK52" s="334">
        <f t="shared" ref="BK52:CH52" si="25">SUM(BK53:BK55)</f>
        <v>0</v>
      </c>
      <c r="BL52" s="334">
        <f t="shared" si="25"/>
        <v>0</v>
      </c>
      <c r="BM52" s="334">
        <f t="shared" si="25"/>
        <v>0</v>
      </c>
      <c r="BN52" s="334">
        <f t="shared" si="25"/>
        <v>0</v>
      </c>
      <c r="BO52" s="334">
        <f t="shared" si="25"/>
        <v>0</v>
      </c>
      <c r="BP52" s="335">
        <f t="shared" si="25"/>
        <v>0</v>
      </c>
      <c r="BQ52" s="336">
        <f t="shared" si="25"/>
        <v>3</v>
      </c>
      <c r="BR52" s="334">
        <f t="shared" si="25"/>
        <v>0</v>
      </c>
      <c r="BS52" s="334">
        <f t="shared" si="25"/>
        <v>0</v>
      </c>
      <c r="BT52" s="334">
        <f t="shared" si="25"/>
        <v>0</v>
      </c>
      <c r="BU52" s="334">
        <f t="shared" si="25"/>
        <v>0</v>
      </c>
      <c r="BV52" s="335">
        <f t="shared" si="25"/>
        <v>0</v>
      </c>
      <c r="BW52" s="336">
        <f t="shared" si="25"/>
        <v>0</v>
      </c>
      <c r="BX52" s="334">
        <f t="shared" si="25"/>
        <v>0</v>
      </c>
      <c r="BY52" s="334">
        <f t="shared" si="25"/>
        <v>0</v>
      </c>
      <c r="BZ52" s="334">
        <f t="shared" si="25"/>
        <v>0</v>
      </c>
      <c r="CA52" s="334">
        <f t="shared" si="25"/>
        <v>0</v>
      </c>
      <c r="CB52" s="335">
        <f t="shared" si="25"/>
        <v>0</v>
      </c>
      <c r="CC52" s="336">
        <f t="shared" si="25"/>
        <v>0</v>
      </c>
      <c r="CD52" s="334">
        <f t="shared" si="25"/>
        <v>0</v>
      </c>
      <c r="CE52" s="334">
        <f t="shared" si="25"/>
        <v>0</v>
      </c>
      <c r="CF52" s="334">
        <f t="shared" si="25"/>
        <v>0</v>
      </c>
      <c r="CG52" s="334">
        <f t="shared" si="25"/>
        <v>0</v>
      </c>
      <c r="CH52" s="335">
        <f t="shared" si="25"/>
        <v>0</v>
      </c>
    </row>
    <row r="53" spans="1:86" s="21" customFormat="1" ht="214.5" thickBot="1" x14ac:dyDescent="0.3">
      <c r="A53" s="69">
        <v>33</v>
      </c>
      <c r="B53" s="115" t="s">
        <v>308</v>
      </c>
      <c r="C53" s="409" t="s">
        <v>307</v>
      </c>
      <c r="D53" s="116" t="s">
        <v>305</v>
      </c>
      <c r="E53" s="117" t="s">
        <v>306</v>
      </c>
      <c r="F53" s="118" t="s">
        <v>154</v>
      </c>
      <c r="G53" s="120"/>
      <c r="H53" s="119"/>
      <c r="I53" s="119"/>
      <c r="J53" s="121"/>
      <c r="K53" s="120"/>
      <c r="L53" s="119"/>
      <c r="M53" s="119"/>
      <c r="N53" s="121"/>
      <c r="O53" s="120"/>
      <c r="P53" s="119"/>
      <c r="Q53" s="119"/>
      <c r="R53" s="121"/>
      <c r="S53" s="120"/>
      <c r="T53" s="119"/>
      <c r="U53" s="119"/>
      <c r="V53" s="121"/>
      <c r="W53" s="127"/>
      <c r="X53" s="199"/>
      <c r="Y53" s="285"/>
      <c r="Z53" s="404"/>
      <c r="AA53" s="288"/>
      <c r="AB53" s="288"/>
      <c r="AC53" s="288"/>
      <c r="AD53" s="286"/>
      <c r="AE53" s="284"/>
      <c r="AF53" s="285"/>
      <c r="AG53" s="285"/>
      <c r="AH53" s="285"/>
      <c r="AI53" s="285"/>
      <c r="AJ53" s="285"/>
      <c r="AK53" s="285"/>
      <c r="AL53" s="285"/>
      <c r="AM53" s="285"/>
      <c r="AN53" s="285"/>
      <c r="AO53" s="285"/>
      <c r="AP53" s="285"/>
      <c r="AQ53" s="285"/>
      <c r="AR53" s="285"/>
      <c r="AS53" s="285"/>
      <c r="AT53" s="285"/>
      <c r="AU53" s="120"/>
      <c r="AV53" s="119"/>
      <c r="AW53" s="119"/>
      <c r="AX53" s="121"/>
      <c r="AY53" s="120"/>
      <c r="AZ53" s="127"/>
      <c r="BA53" s="119"/>
      <c r="BB53" s="121"/>
      <c r="BC53" s="155" t="s">
        <v>312</v>
      </c>
      <c r="BD53" s="155"/>
      <c r="BE53" s="67"/>
      <c r="BF53" s="67"/>
      <c r="BG53" s="106" t="s">
        <v>408</v>
      </c>
      <c r="BH53" s="71" t="s">
        <v>31</v>
      </c>
      <c r="BI53" s="156">
        <v>1</v>
      </c>
      <c r="BJ53" s="133">
        <v>1</v>
      </c>
      <c r="BK53" s="316"/>
      <c r="BL53" s="317"/>
      <c r="BM53" s="317"/>
      <c r="BN53" s="318"/>
      <c r="BO53" s="318"/>
      <c r="BP53" s="319"/>
      <c r="BQ53" s="320">
        <v>1</v>
      </c>
      <c r="BR53" s="318"/>
      <c r="BS53" s="318"/>
      <c r="BT53" s="318"/>
      <c r="BU53" s="318"/>
      <c r="BV53" s="319"/>
      <c r="BW53" s="307"/>
      <c r="BX53" s="306"/>
      <c r="BY53" s="306"/>
      <c r="BZ53" s="306"/>
      <c r="CA53" s="306"/>
      <c r="CB53" s="73"/>
      <c r="CC53" s="307"/>
      <c r="CD53" s="306"/>
      <c r="CE53" s="306"/>
      <c r="CF53" s="306"/>
      <c r="CG53" s="306"/>
      <c r="CH53" s="73"/>
    </row>
    <row r="54" spans="1:86" s="21" customFormat="1" ht="159.94999999999999" customHeight="1" thickBot="1" x14ac:dyDescent="0.3">
      <c r="A54" s="69">
        <v>34</v>
      </c>
      <c r="B54" s="95" t="s">
        <v>276</v>
      </c>
      <c r="C54" s="51" t="s">
        <v>274</v>
      </c>
      <c r="D54" s="51" t="s">
        <v>50</v>
      </c>
      <c r="E54" s="52" t="s">
        <v>260</v>
      </c>
      <c r="F54" s="53" t="s">
        <v>156</v>
      </c>
      <c r="G54" s="287"/>
      <c r="H54" s="288"/>
      <c r="I54" s="288"/>
      <c r="J54" s="286"/>
      <c r="K54" s="287"/>
      <c r="L54" s="288"/>
      <c r="M54" s="288"/>
      <c r="N54" s="286"/>
      <c r="O54" s="287"/>
      <c r="P54" s="288"/>
      <c r="Q54" s="288"/>
      <c r="R54" s="286"/>
      <c r="S54" s="287"/>
      <c r="T54" s="288"/>
      <c r="U54" s="288"/>
      <c r="V54" s="286"/>
      <c r="W54" s="287"/>
      <c r="X54" s="288"/>
      <c r="Y54" s="288"/>
      <c r="Z54" s="405"/>
      <c r="AA54" s="288"/>
      <c r="AB54" s="288"/>
      <c r="AC54" s="288"/>
      <c r="AD54" s="286"/>
      <c r="AE54" s="287"/>
      <c r="AF54" s="285"/>
      <c r="AG54" s="415"/>
      <c r="AH54" s="129"/>
      <c r="AI54" s="154"/>
      <c r="AJ54" s="128"/>
      <c r="AK54" s="128"/>
      <c r="AL54" s="129"/>
      <c r="AM54" s="154"/>
      <c r="AN54" s="128"/>
      <c r="AO54" s="128"/>
      <c r="AP54" s="129"/>
      <c r="AQ54" s="154"/>
      <c r="AR54" s="128"/>
      <c r="AS54" s="128"/>
      <c r="AT54" s="129"/>
      <c r="AU54" s="154"/>
      <c r="AV54" s="128"/>
      <c r="AW54" s="128"/>
      <c r="AX54" s="129"/>
      <c r="AY54" s="154"/>
      <c r="AZ54" s="179"/>
      <c r="BA54" s="128"/>
      <c r="BB54" s="129"/>
      <c r="BC54" s="17" t="s">
        <v>249</v>
      </c>
      <c r="BD54" s="18">
        <v>43858</v>
      </c>
      <c r="BE54" s="18" t="s">
        <v>69</v>
      </c>
      <c r="BF54" s="18"/>
      <c r="BG54" s="106" t="s">
        <v>399</v>
      </c>
      <c r="BH54" s="71"/>
      <c r="BI54" s="74">
        <v>0</v>
      </c>
      <c r="BJ54" s="73">
        <v>0</v>
      </c>
      <c r="BK54" s="316"/>
      <c r="BL54" s="317"/>
      <c r="BM54" s="317"/>
      <c r="BN54" s="318"/>
      <c r="BO54" s="318"/>
      <c r="BP54" s="319"/>
      <c r="BQ54" s="320">
        <v>1</v>
      </c>
      <c r="BR54" s="318"/>
      <c r="BS54" s="318"/>
      <c r="BT54" s="318"/>
      <c r="BU54" s="318"/>
      <c r="BV54" s="319"/>
      <c r="BW54" s="307"/>
      <c r="BX54" s="306"/>
      <c r="BY54" s="306"/>
      <c r="BZ54" s="306"/>
      <c r="CA54" s="306"/>
      <c r="CB54" s="73"/>
      <c r="CC54" s="307"/>
      <c r="CD54" s="306"/>
      <c r="CE54" s="306"/>
      <c r="CF54" s="306"/>
      <c r="CG54" s="306"/>
      <c r="CH54" s="73"/>
    </row>
    <row r="55" spans="1:86" s="21" customFormat="1" ht="210" customHeight="1" thickBot="1" x14ac:dyDescent="0.3">
      <c r="A55" s="69">
        <v>35</v>
      </c>
      <c r="B55" s="95" t="s">
        <v>310</v>
      </c>
      <c r="C55" s="51" t="s">
        <v>101</v>
      </c>
      <c r="D55" s="51" t="s">
        <v>102</v>
      </c>
      <c r="E55" s="52" t="s">
        <v>260</v>
      </c>
      <c r="F55" s="53" t="s">
        <v>156</v>
      </c>
      <c r="G55" s="283"/>
      <c r="H55" s="181"/>
      <c r="I55" s="181"/>
      <c r="J55" s="165"/>
      <c r="K55" s="283"/>
      <c r="L55" s="181"/>
      <c r="M55" s="181"/>
      <c r="N55" s="165"/>
      <c r="O55" s="283"/>
      <c r="P55" s="181"/>
      <c r="Q55" s="181"/>
      <c r="R55" s="165"/>
      <c r="S55" s="283"/>
      <c r="T55" s="181"/>
      <c r="U55" s="181"/>
      <c r="V55" s="165"/>
      <c r="W55" s="283"/>
      <c r="X55" s="181"/>
      <c r="Y55" s="181"/>
      <c r="Z55" s="406"/>
      <c r="AA55" s="208"/>
      <c r="AB55" s="181"/>
      <c r="AC55" s="181"/>
      <c r="AD55" s="165"/>
      <c r="AE55" s="283"/>
      <c r="AF55" s="285"/>
      <c r="AG55" s="285"/>
      <c r="AH55" s="285"/>
      <c r="AI55" s="285"/>
      <c r="AJ55" s="285"/>
      <c r="AK55" s="285"/>
      <c r="AL55" s="285"/>
      <c r="AM55" s="285"/>
      <c r="AN55" s="285"/>
      <c r="AO55" s="285"/>
      <c r="AP55" s="285"/>
      <c r="AQ55" s="285"/>
      <c r="AR55" s="285"/>
      <c r="AS55" s="285"/>
      <c r="AT55" s="285"/>
      <c r="AU55" s="285"/>
      <c r="AV55" s="285"/>
      <c r="AW55" s="110"/>
      <c r="AX55" s="111"/>
      <c r="AY55" s="152"/>
      <c r="AZ55" s="182"/>
      <c r="BA55" s="110"/>
      <c r="BB55" s="111"/>
      <c r="BC55" s="17" t="s">
        <v>249</v>
      </c>
      <c r="BD55" s="18">
        <v>43868</v>
      </c>
      <c r="BE55" s="18" t="s">
        <v>69</v>
      </c>
      <c r="BF55" s="18"/>
      <c r="BG55" s="106" t="s">
        <v>414</v>
      </c>
      <c r="BH55" s="71"/>
      <c r="BI55" s="74">
        <v>0</v>
      </c>
      <c r="BJ55" s="73">
        <v>0</v>
      </c>
      <c r="BK55" s="316"/>
      <c r="BL55" s="317"/>
      <c r="BM55" s="317"/>
      <c r="BN55" s="318"/>
      <c r="BO55" s="318"/>
      <c r="BP55" s="319"/>
      <c r="BQ55" s="320">
        <v>1</v>
      </c>
      <c r="BR55" s="318"/>
      <c r="BS55" s="318"/>
      <c r="BT55" s="318"/>
      <c r="BU55" s="318"/>
      <c r="BV55" s="319"/>
      <c r="BW55" s="307"/>
      <c r="BX55" s="306"/>
      <c r="BY55" s="306"/>
      <c r="BZ55" s="306"/>
      <c r="CA55" s="306"/>
      <c r="CB55" s="73"/>
      <c r="CC55" s="307"/>
      <c r="CD55" s="306"/>
      <c r="CE55" s="306"/>
      <c r="CF55" s="306"/>
      <c r="CG55" s="306"/>
      <c r="CH55" s="73"/>
    </row>
    <row r="56" spans="1:86" s="21" customFormat="1" ht="113.25" thickBot="1" x14ac:dyDescent="0.3">
      <c r="A56" s="69">
        <v>36</v>
      </c>
      <c r="B56" s="157" t="s">
        <v>214</v>
      </c>
      <c r="C56" s="83" t="s">
        <v>215</v>
      </c>
      <c r="D56" s="83" t="s">
        <v>252</v>
      </c>
      <c r="E56" s="84" t="s">
        <v>251</v>
      </c>
      <c r="F56" s="85" t="s">
        <v>156</v>
      </c>
      <c r="G56" s="208"/>
      <c r="H56" s="209"/>
      <c r="I56" s="209"/>
      <c r="J56" s="210"/>
      <c r="K56" s="208"/>
      <c r="L56" s="209"/>
      <c r="M56" s="209"/>
      <c r="N56" s="210"/>
      <c r="O56" s="208"/>
      <c r="P56" s="209"/>
      <c r="Q56" s="209"/>
      <c r="R56" s="210"/>
      <c r="S56" s="208"/>
      <c r="T56" s="209"/>
      <c r="U56" s="209"/>
      <c r="V56" s="210"/>
      <c r="W56" s="208"/>
      <c r="X56" s="209"/>
      <c r="Y56" s="209"/>
      <c r="Z56" s="407"/>
      <c r="AA56" s="208"/>
      <c r="AB56" s="209"/>
      <c r="AC56" s="209"/>
      <c r="AD56" s="210"/>
      <c r="AE56" s="208"/>
      <c r="AF56" s="285"/>
      <c r="AG56" s="415"/>
      <c r="AH56" s="207"/>
      <c r="AI56" s="211"/>
      <c r="AJ56" s="206"/>
      <c r="AK56" s="206"/>
      <c r="AL56" s="207"/>
      <c r="AM56" s="211"/>
      <c r="AN56" s="206"/>
      <c r="AO56" s="206"/>
      <c r="AP56" s="207"/>
      <c r="AQ56" s="211"/>
      <c r="AR56" s="206"/>
      <c r="AS56" s="206"/>
      <c r="AT56" s="207"/>
      <c r="AU56" s="211"/>
      <c r="AV56" s="206"/>
      <c r="AW56" s="206"/>
      <c r="AX56" s="207"/>
      <c r="AY56" s="211"/>
      <c r="AZ56" s="212"/>
      <c r="BA56" s="206"/>
      <c r="BB56" s="207"/>
      <c r="BC56" s="86" t="s">
        <v>250</v>
      </c>
      <c r="BD56" s="87"/>
      <c r="BE56" s="87" t="s">
        <v>103</v>
      </c>
      <c r="BF56" s="87" t="s">
        <v>9</v>
      </c>
      <c r="BG56" s="109"/>
      <c r="BH56" s="71"/>
      <c r="BI56" s="158">
        <v>0</v>
      </c>
      <c r="BJ56" s="101">
        <v>0</v>
      </c>
      <c r="BK56" s="334" t="e">
        <f>SUM(#REF!)</f>
        <v>#REF!</v>
      </c>
      <c r="BL56" s="334" t="e">
        <f>SUM(#REF!)</f>
        <v>#REF!</v>
      </c>
      <c r="BM56" s="334" t="e">
        <f>SUM(#REF!)</f>
        <v>#REF!</v>
      </c>
      <c r="BN56" s="334" t="e">
        <f>SUM(#REF!)</f>
        <v>#REF!</v>
      </c>
      <c r="BO56" s="334" t="e">
        <f>SUM(#REF!)</f>
        <v>#REF!</v>
      </c>
      <c r="BP56" s="335" t="e">
        <f>SUM(#REF!)</f>
        <v>#REF!</v>
      </c>
      <c r="BQ56" s="336" t="e">
        <f>SUM(#REF!)</f>
        <v>#REF!</v>
      </c>
      <c r="BR56" s="334" t="e">
        <f>SUM(#REF!)</f>
        <v>#REF!</v>
      </c>
      <c r="BS56" s="334" t="e">
        <f>SUM(#REF!)</f>
        <v>#REF!</v>
      </c>
      <c r="BT56" s="334" t="e">
        <f>SUM(#REF!)</f>
        <v>#REF!</v>
      </c>
      <c r="BU56" s="334" t="e">
        <f>SUM(#REF!)</f>
        <v>#REF!</v>
      </c>
      <c r="BV56" s="335" t="e">
        <f>SUM(#REF!)</f>
        <v>#REF!</v>
      </c>
      <c r="BW56" s="336" t="e">
        <f>SUM(#REF!)</f>
        <v>#REF!</v>
      </c>
      <c r="BX56" s="334" t="e">
        <f>SUM(#REF!)</f>
        <v>#REF!</v>
      </c>
      <c r="BY56" s="334" t="e">
        <f>SUM(#REF!)</f>
        <v>#REF!</v>
      </c>
      <c r="BZ56" s="334" t="e">
        <f>SUM(#REF!)</f>
        <v>#REF!</v>
      </c>
      <c r="CA56" s="334" t="e">
        <f>SUM(#REF!)</f>
        <v>#REF!</v>
      </c>
      <c r="CB56" s="335" t="e">
        <f>SUM(#REF!)</f>
        <v>#REF!</v>
      </c>
      <c r="CC56" s="336" t="e">
        <f>SUM(#REF!)</f>
        <v>#REF!</v>
      </c>
      <c r="CD56" s="334" t="e">
        <f>SUM(#REF!)</f>
        <v>#REF!</v>
      </c>
      <c r="CE56" s="334" t="e">
        <f>SUM(#REF!)</f>
        <v>#REF!</v>
      </c>
      <c r="CF56" s="334" t="e">
        <f>SUM(#REF!)</f>
        <v>#REF!</v>
      </c>
      <c r="CG56" s="334" t="e">
        <f>SUM(#REF!)</f>
        <v>#REF!</v>
      </c>
      <c r="CH56" s="335" t="e">
        <f>SUM(#REF!)</f>
        <v>#REF!</v>
      </c>
    </row>
    <row r="57" spans="1:86" s="9" customFormat="1" ht="15.75" x14ac:dyDescent="0.25">
      <c r="A57" s="69"/>
      <c r="B57" s="436" t="s">
        <v>51</v>
      </c>
      <c r="C57" s="437"/>
      <c r="D57" s="437"/>
      <c r="E57" s="437"/>
      <c r="F57" s="437"/>
      <c r="G57" s="437"/>
      <c r="H57" s="437"/>
      <c r="I57" s="437"/>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c r="BC57" s="437"/>
      <c r="BD57" s="437"/>
      <c r="BE57" s="437"/>
      <c r="BF57" s="438"/>
      <c r="BG57" s="105"/>
      <c r="BH57" s="125"/>
      <c r="BI57" s="192">
        <f>SUM(BI58:BI59)</f>
        <v>1</v>
      </c>
      <c r="BJ57" s="193">
        <f>SUM(BJ58:BJ59)</f>
        <v>1</v>
      </c>
      <c r="BK57" s="316"/>
      <c r="BL57" s="317"/>
      <c r="BM57" s="317"/>
      <c r="BN57" s="318"/>
      <c r="BO57" s="318"/>
      <c r="BP57" s="319"/>
      <c r="BQ57" s="320">
        <v>1</v>
      </c>
      <c r="BR57" s="318"/>
      <c r="BS57" s="318"/>
      <c r="BT57" s="318"/>
      <c r="BU57" s="318"/>
      <c r="BV57" s="319"/>
      <c r="BW57" s="307"/>
      <c r="BX57" s="306"/>
      <c r="BY57" s="306"/>
      <c r="BZ57" s="306"/>
      <c r="CA57" s="306"/>
      <c r="CB57" s="73"/>
      <c r="CC57" s="307"/>
      <c r="CD57" s="306"/>
      <c r="CE57" s="306"/>
      <c r="CF57" s="306"/>
      <c r="CG57" s="306"/>
      <c r="CH57" s="73"/>
    </row>
    <row r="58" spans="1:86" s="21" customFormat="1" ht="99" customHeight="1" thickBot="1" x14ac:dyDescent="0.3">
      <c r="A58" s="69">
        <f t="shared" ref="A58" si="26">A56+1</f>
        <v>37</v>
      </c>
      <c r="B58" s="115" t="s">
        <v>52</v>
      </c>
      <c r="C58" s="116" t="s">
        <v>216</v>
      </c>
      <c r="D58" s="116" t="s">
        <v>217</v>
      </c>
      <c r="E58" s="117" t="s">
        <v>218</v>
      </c>
      <c r="F58" s="118" t="s">
        <v>218</v>
      </c>
      <c r="G58" s="120"/>
      <c r="H58" s="119"/>
      <c r="I58" s="119"/>
      <c r="J58" s="121"/>
      <c r="K58" s="145"/>
      <c r="L58" s="143"/>
      <c r="M58" s="143"/>
      <c r="N58" s="144"/>
      <c r="O58" s="120"/>
      <c r="P58" s="119"/>
      <c r="Q58" s="119"/>
      <c r="R58" s="121"/>
      <c r="S58" s="120"/>
      <c r="T58" s="119"/>
      <c r="U58" s="119"/>
      <c r="V58" s="121"/>
      <c r="W58" s="120"/>
      <c r="X58" s="119"/>
      <c r="Y58" s="119"/>
      <c r="Z58" s="121"/>
      <c r="AA58" s="120"/>
      <c r="AB58" s="119"/>
      <c r="AC58" s="119"/>
      <c r="AD58" s="121"/>
      <c r="AE58" s="120"/>
      <c r="AF58" s="119"/>
      <c r="AG58" s="119"/>
      <c r="AH58" s="121"/>
      <c r="AI58" s="120"/>
      <c r="AJ58" s="119"/>
      <c r="AK58" s="119"/>
      <c r="AL58" s="121"/>
      <c r="AM58" s="120"/>
      <c r="AN58" s="119"/>
      <c r="AO58" s="119"/>
      <c r="AP58" s="121"/>
      <c r="AQ58" s="120"/>
      <c r="AR58" s="119"/>
      <c r="AS58" s="119"/>
      <c r="AT58" s="121"/>
      <c r="AU58" s="120"/>
      <c r="AV58" s="119"/>
      <c r="AW58" s="119"/>
      <c r="AX58" s="121"/>
      <c r="AY58" s="120"/>
      <c r="AZ58" s="127"/>
      <c r="BA58" s="119"/>
      <c r="BB58" s="121"/>
      <c r="BC58" s="66" t="s">
        <v>113</v>
      </c>
      <c r="BD58" s="67"/>
      <c r="BE58" s="67" t="s">
        <v>104</v>
      </c>
      <c r="BF58" s="67"/>
      <c r="BG58" s="106"/>
      <c r="BH58" s="71"/>
      <c r="BI58" s="72">
        <v>0</v>
      </c>
      <c r="BJ58" s="133">
        <v>0</v>
      </c>
      <c r="BK58" s="334">
        <f t="shared" ref="BK58:CH58" si="27">SUM(BK60:BK61)</f>
        <v>0</v>
      </c>
      <c r="BL58" s="334">
        <f t="shared" si="27"/>
        <v>0</v>
      </c>
      <c r="BM58" s="334">
        <f t="shared" si="27"/>
        <v>0</v>
      </c>
      <c r="BN58" s="334">
        <f t="shared" si="27"/>
        <v>0</v>
      </c>
      <c r="BO58" s="334">
        <f t="shared" si="27"/>
        <v>0</v>
      </c>
      <c r="BP58" s="335">
        <f t="shared" si="27"/>
        <v>0</v>
      </c>
      <c r="BQ58" s="336">
        <f t="shared" si="27"/>
        <v>0</v>
      </c>
      <c r="BR58" s="334">
        <f t="shared" si="27"/>
        <v>0</v>
      </c>
      <c r="BS58" s="334">
        <f t="shared" si="27"/>
        <v>1</v>
      </c>
      <c r="BT58" s="334">
        <f t="shared" si="27"/>
        <v>0</v>
      </c>
      <c r="BU58" s="334">
        <f t="shared" si="27"/>
        <v>0</v>
      </c>
      <c r="BV58" s="335">
        <f t="shared" si="27"/>
        <v>0</v>
      </c>
      <c r="BW58" s="336">
        <f t="shared" si="27"/>
        <v>0</v>
      </c>
      <c r="BX58" s="334">
        <f t="shared" si="27"/>
        <v>0</v>
      </c>
      <c r="BY58" s="334">
        <f t="shared" si="27"/>
        <v>0</v>
      </c>
      <c r="BZ58" s="334">
        <f t="shared" si="27"/>
        <v>0</v>
      </c>
      <c r="CA58" s="334">
        <f t="shared" si="27"/>
        <v>0</v>
      </c>
      <c r="CB58" s="335">
        <f t="shared" si="27"/>
        <v>0</v>
      </c>
      <c r="CC58" s="336">
        <f t="shared" si="27"/>
        <v>0</v>
      </c>
      <c r="CD58" s="334">
        <f t="shared" si="27"/>
        <v>0</v>
      </c>
      <c r="CE58" s="334">
        <f t="shared" si="27"/>
        <v>0</v>
      </c>
      <c r="CF58" s="334">
        <f t="shared" si="27"/>
        <v>0</v>
      </c>
      <c r="CG58" s="334">
        <f t="shared" si="27"/>
        <v>0</v>
      </c>
      <c r="CH58" s="335">
        <f t="shared" si="27"/>
        <v>0</v>
      </c>
    </row>
    <row r="59" spans="1:86" s="21" customFormat="1" ht="180.75" thickBot="1" x14ac:dyDescent="0.3">
      <c r="A59" s="69">
        <v>38</v>
      </c>
      <c r="B59" s="100" t="s">
        <v>220</v>
      </c>
      <c r="C59" s="83" t="s">
        <v>219</v>
      </c>
      <c r="D59" s="83" t="s">
        <v>221</v>
      </c>
      <c r="E59" s="84" t="s">
        <v>222</v>
      </c>
      <c r="F59" s="85" t="s">
        <v>158</v>
      </c>
      <c r="G59" s="32"/>
      <c r="H59" s="29"/>
      <c r="I59" s="29"/>
      <c r="J59" s="50"/>
      <c r="K59" s="163"/>
      <c r="L59" s="164"/>
      <c r="M59" s="164"/>
      <c r="N59" s="366"/>
      <c r="O59" s="369"/>
      <c r="P59" s="29"/>
      <c r="Q59" s="29"/>
      <c r="R59" s="31"/>
      <c r="S59" s="32"/>
      <c r="T59" s="29"/>
      <c r="U59" s="29"/>
      <c r="V59" s="31"/>
      <c r="W59" s="32"/>
      <c r="X59" s="29"/>
      <c r="Y59" s="29"/>
      <c r="Z59" s="31"/>
      <c r="AA59" s="32"/>
      <c r="AB59" s="29"/>
      <c r="AC59" s="29"/>
      <c r="AD59" s="31"/>
      <c r="AE59" s="32"/>
      <c r="AF59" s="29"/>
      <c r="AG59" s="29"/>
      <c r="AH59" s="31"/>
      <c r="AI59" s="32"/>
      <c r="AJ59" s="29"/>
      <c r="AK59" s="29"/>
      <c r="AL59" s="31"/>
      <c r="AM59" s="32"/>
      <c r="AN59" s="29"/>
      <c r="AO59" s="29"/>
      <c r="AP59" s="31"/>
      <c r="AQ59" s="32"/>
      <c r="AR59" s="29"/>
      <c r="AS59" s="29"/>
      <c r="AT59" s="31"/>
      <c r="AU59" s="32"/>
      <c r="AV59" s="29"/>
      <c r="AW59" s="29"/>
      <c r="AX59" s="31"/>
      <c r="AY59" s="32"/>
      <c r="AZ59" s="50"/>
      <c r="BA59" s="29"/>
      <c r="BB59" s="31"/>
      <c r="BC59" s="86" t="s">
        <v>253</v>
      </c>
      <c r="BD59" s="87">
        <v>43889</v>
      </c>
      <c r="BE59" s="87"/>
      <c r="BF59" s="87"/>
      <c r="BG59" s="109" t="s">
        <v>304</v>
      </c>
      <c r="BH59" s="71" t="s">
        <v>31</v>
      </c>
      <c r="BI59" s="80">
        <v>1</v>
      </c>
      <c r="BJ59" s="101">
        <v>1</v>
      </c>
      <c r="BK59" s="316"/>
      <c r="BL59" s="317"/>
      <c r="BM59" s="317"/>
      <c r="BN59" s="318"/>
      <c r="BO59" s="318"/>
      <c r="BP59" s="319"/>
      <c r="BQ59" s="320">
        <v>1</v>
      </c>
      <c r="BR59" s="318"/>
      <c r="BS59" s="318"/>
      <c r="BT59" s="318"/>
      <c r="BU59" s="318"/>
      <c r="BV59" s="319"/>
      <c r="BW59" s="307"/>
      <c r="BX59" s="306"/>
      <c r="BY59" s="306"/>
      <c r="BZ59" s="306"/>
      <c r="CA59" s="306"/>
      <c r="CB59" s="73"/>
      <c r="CC59" s="307"/>
      <c r="CD59" s="306"/>
      <c r="CE59" s="306"/>
      <c r="CF59" s="306"/>
      <c r="CG59" s="306"/>
      <c r="CH59" s="73"/>
    </row>
    <row r="60" spans="1:86" s="58" customFormat="1" ht="15.75" x14ac:dyDescent="0.25">
      <c r="A60" s="56"/>
      <c r="B60" s="436" t="s">
        <v>159</v>
      </c>
      <c r="C60" s="437"/>
      <c r="D60" s="437"/>
      <c r="E60" s="437"/>
      <c r="F60" s="437"/>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05"/>
      <c r="BD60" s="105"/>
      <c r="BE60" s="105"/>
      <c r="BF60" s="105"/>
      <c r="BG60" s="105"/>
      <c r="BH60" s="105"/>
      <c r="BI60" s="191">
        <f t="shared" ref="BI60:BJ60" si="28">BI14+BI39+BI41+BI43+BI46+BI51+BI57</f>
        <v>30</v>
      </c>
      <c r="BJ60" s="191">
        <f t="shared" si="28"/>
        <v>77</v>
      </c>
      <c r="BK60" s="316"/>
      <c r="BL60" s="317"/>
      <c r="BM60" s="317"/>
      <c r="BN60" s="318"/>
      <c r="BO60" s="318"/>
      <c r="BP60" s="319"/>
      <c r="BQ60" s="321"/>
      <c r="BR60" s="318"/>
      <c r="BS60" s="322">
        <v>1</v>
      </c>
      <c r="BT60" s="318"/>
      <c r="BU60" s="318"/>
      <c r="BV60" s="319"/>
      <c r="BW60" s="307"/>
      <c r="BX60" s="306"/>
      <c r="BY60" s="306"/>
      <c r="BZ60" s="306"/>
      <c r="CA60" s="306"/>
      <c r="CB60" s="73"/>
      <c r="CC60" s="307"/>
      <c r="CD60" s="306"/>
      <c r="CE60" s="306"/>
      <c r="CF60" s="306"/>
      <c r="CG60" s="306"/>
      <c r="CH60" s="73"/>
    </row>
    <row r="61" spans="1:86" x14ac:dyDescent="0.25">
      <c r="A61" s="5"/>
      <c r="B61" s="5"/>
      <c r="C61" s="5"/>
      <c r="D61" s="5"/>
      <c r="E61" s="5"/>
      <c r="F61" s="5"/>
      <c r="BC61" s="5"/>
      <c r="BD61" s="5"/>
      <c r="BE61" s="5"/>
      <c r="BF61" s="5"/>
      <c r="BG61" s="5"/>
      <c r="BH61" s="5"/>
      <c r="BI61" s="5"/>
      <c r="BK61" s="316"/>
      <c r="BL61" s="317"/>
      <c r="BM61" s="317"/>
      <c r="BN61" s="318"/>
      <c r="BO61" s="318"/>
      <c r="BP61" s="319"/>
      <c r="BQ61" s="321"/>
      <c r="BR61" s="318"/>
      <c r="BS61" s="318"/>
      <c r="BT61" s="318"/>
      <c r="BU61" s="318"/>
      <c r="BV61" s="319"/>
      <c r="BW61" s="307"/>
      <c r="BX61" s="306"/>
      <c r="BY61" s="306"/>
      <c r="BZ61" s="306"/>
      <c r="CA61" s="306"/>
      <c r="CB61" s="73"/>
      <c r="CC61" s="307"/>
      <c r="CD61" s="306"/>
      <c r="CE61" s="306"/>
      <c r="CF61" s="306"/>
      <c r="CG61" s="306"/>
      <c r="CH61" s="73"/>
    </row>
    <row r="62" spans="1:86" s="60" customFormat="1" ht="15.75" x14ac:dyDescent="0.2">
      <c r="A62" s="56"/>
      <c r="B62" s="4"/>
      <c r="C62" s="485" t="s">
        <v>105</v>
      </c>
      <c r="D62" s="485"/>
      <c r="E62" s="485"/>
      <c r="F62" s="4"/>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7"/>
      <c r="BG62" s="57"/>
      <c r="BH62" s="59"/>
      <c r="BI62" s="59"/>
      <c r="BK62" s="323">
        <f t="shared" ref="BK62:CH62" si="29">SUM(BK63:BK64)</f>
        <v>0</v>
      </c>
      <c r="BL62" s="65">
        <f t="shared" si="29"/>
        <v>0</v>
      </c>
      <c r="BM62" s="65">
        <f t="shared" si="29"/>
        <v>1</v>
      </c>
      <c r="BN62" s="65">
        <f t="shared" si="29"/>
        <v>0</v>
      </c>
      <c r="BO62" s="65">
        <f t="shared" si="29"/>
        <v>1</v>
      </c>
      <c r="BP62" s="89">
        <f t="shared" si="29"/>
        <v>0</v>
      </c>
      <c r="BQ62" s="324">
        <f t="shared" si="29"/>
        <v>0</v>
      </c>
      <c r="BR62" s="65">
        <f t="shared" si="29"/>
        <v>0</v>
      </c>
      <c r="BS62" s="65">
        <f t="shared" si="29"/>
        <v>0</v>
      </c>
      <c r="BT62" s="65">
        <f t="shared" si="29"/>
        <v>0</v>
      </c>
      <c r="BU62" s="65">
        <f t="shared" si="29"/>
        <v>1</v>
      </c>
      <c r="BV62" s="89">
        <f t="shared" si="29"/>
        <v>0</v>
      </c>
      <c r="BW62" s="324">
        <f t="shared" si="29"/>
        <v>1</v>
      </c>
      <c r="BX62" s="65">
        <f t="shared" si="29"/>
        <v>0</v>
      </c>
      <c r="BY62" s="65">
        <f t="shared" si="29"/>
        <v>0</v>
      </c>
      <c r="BZ62" s="65">
        <f t="shared" si="29"/>
        <v>0</v>
      </c>
      <c r="CA62" s="65">
        <f t="shared" si="29"/>
        <v>0</v>
      </c>
      <c r="CB62" s="89">
        <f t="shared" si="29"/>
        <v>0</v>
      </c>
      <c r="CC62" s="324">
        <f t="shared" si="29"/>
        <v>1</v>
      </c>
      <c r="CD62" s="65">
        <f t="shared" si="29"/>
        <v>0</v>
      </c>
      <c r="CE62" s="65">
        <f t="shared" si="29"/>
        <v>1</v>
      </c>
      <c r="CF62" s="65">
        <f t="shared" si="29"/>
        <v>0</v>
      </c>
      <c r="CG62" s="65">
        <f t="shared" si="29"/>
        <v>0</v>
      </c>
      <c r="CH62" s="89">
        <f t="shared" si="29"/>
        <v>0</v>
      </c>
    </row>
    <row r="63" spans="1:86" s="60" customFormat="1" ht="15.75" x14ac:dyDescent="0.2">
      <c r="A63" s="56"/>
      <c r="B63" s="4"/>
      <c r="C63" s="410"/>
      <c r="D63" s="486" t="s">
        <v>106</v>
      </c>
      <c r="E63" s="486"/>
      <c r="F63" s="4"/>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6"/>
      <c r="BD63" s="56"/>
      <c r="BE63" s="56"/>
      <c r="BF63" s="91"/>
      <c r="BG63" s="92"/>
      <c r="BH63" s="59"/>
      <c r="BI63" s="59"/>
      <c r="BK63" s="308"/>
      <c r="BL63" s="309"/>
      <c r="BM63" s="309">
        <v>1</v>
      </c>
      <c r="BN63" s="309"/>
      <c r="BO63" s="309"/>
      <c r="BP63" s="310"/>
      <c r="BQ63" s="311"/>
      <c r="BR63" s="309"/>
      <c r="BS63" s="309"/>
      <c r="BT63" s="309"/>
      <c r="BU63" s="309">
        <v>1</v>
      </c>
      <c r="BV63" s="310"/>
      <c r="BW63" s="311"/>
      <c r="BX63" s="305"/>
      <c r="BY63" s="305"/>
      <c r="BZ63" s="305"/>
      <c r="CA63" s="305"/>
      <c r="CB63" s="79"/>
      <c r="CC63" s="314">
        <v>1</v>
      </c>
      <c r="CD63" s="305"/>
      <c r="CE63" s="305"/>
      <c r="CF63" s="305"/>
      <c r="CG63" s="305"/>
      <c r="CH63" s="79"/>
    </row>
    <row r="64" spans="1:86" s="60" customFormat="1" ht="15.75" x14ac:dyDescent="0.2">
      <c r="A64" s="56"/>
      <c r="B64" s="4"/>
      <c r="C64" s="411"/>
      <c r="D64" s="486" t="s">
        <v>107</v>
      </c>
      <c r="E64" s="486"/>
      <c r="F64" s="4"/>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6"/>
      <c r="BD64" s="56"/>
      <c r="BE64" s="56"/>
      <c r="BF64" s="91"/>
      <c r="BG64" s="92"/>
      <c r="BI64" s="59"/>
      <c r="BK64" s="304"/>
      <c r="BL64" s="305"/>
      <c r="BM64" s="305"/>
      <c r="BN64" s="305"/>
      <c r="BO64" s="305">
        <v>1</v>
      </c>
      <c r="BP64" s="79"/>
      <c r="BQ64" s="314"/>
      <c r="BR64" s="305"/>
      <c r="BS64" s="305"/>
      <c r="BT64" s="305"/>
      <c r="BU64" s="305"/>
      <c r="BV64" s="79"/>
      <c r="BW64" s="314">
        <v>1</v>
      </c>
      <c r="BX64" s="305"/>
      <c r="BY64" s="305"/>
      <c r="BZ64" s="305"/>
      <c r="CA64" s="305"/>
      <c r="CB64" s="79"/>
      <c r="CC64" s="314"/>
      <c r="CD64" s="305"/>
      <c r="CE64" s="305">
        <v>1</v>
      </c>
      <c r="CF64" s="305"/>
      <c r="CG64" s="305"/>
      <c r="CH64" s="79"/>
    </row>
    <row r="65" spans="1:86" s="60" customFormat="1" ht="15.75" x14ac:dyDescent="0.2">
      <c r="A65" s="56"/>
      <c r="B65" s="4"/>
      <c r="C65" s="412"/>
      <c r="D65" s="486" t="s">
        <v>108</v>
      </c>
      <c r="E65" s="486"/>
      <c r="F65" s="4"/>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6"/>
      <c r="BD65" s="56"/>
      <c r="BE65" s="56"/>
      <c r="BF65" s="91"/>
      <c r="BG65" s="92"/>
      <c r="BI65" s="59"/>
      <c r="BK65" s="323">
        <f t="shared" ref="BK65:CH65" si="30">SUM(BK66:BK68)</f>
        <v>3</v>
      </c>
      <c r="BL65" s="65">
        <f t="shared" si="30"/>
        <v>0</v>
      </c>
      <c r="BM65" s="65">
        <f t="shared" si="30"/>
        <v>3</v>
      </c>
      <c r="BN65" s="65">
        <f t="shared" si="30"/>
        <v>0</v>
      </c>
      <c r="BO65" s="65">
        <f t="shared" si="30"/>
        <v>3</v>
      </c>
      <c r="BP65" s="89">
        <f t="shared" si="30"/>
        <v>0</v>
      </c>
      <c r="BQ65" s="324">
        <f t="shared" si="30"/>
        <v>3</v>
      </c>
      <c r="BR65" s="65">
        <f t="shared" si="30"/>
        <v>0</v>
      </c>
      <c r="BS65" s="65">
        <f t="shared" si="30"/>
        <v>3</v>
      </c>
      <c r="BT65" s="65">
        <f t="shared" si="30"/>
        <v>0</v>
      </c>
      <c r="BU65" s="65">
        <f t="shared" si="30"/>
        <v>3</v>
      </c>
      <c r="BV65" s="89">
        <f t="shared" si="30"/>
        <v>0</v>
      </c>
      <c r="BW65" s="324">
        <f t="shared" si="30"/>
        <v>3</v>
      </c>
      <c r="BX65" s="65">
        <f t="shared" si="30"/>
        <v>0</v>
      </c>
      <c r="BY65" s="65">
        <f t="shared" si="30"/>
        <v>3</v>
      </c>
      <c r="BZ65" s="65">
        <f t="shared" si="30"/>
        <v>0</v>
      </c>
      <c r="CA65" s="65">
        <f t="shared" si="30"/>
        <v>3</v>
      </c>
      <c r="CB65" s="89">
        <f t="shared" si="30"/>
        <v>0</v>
      </c>
      <c r="CC65" s="324">
        <f t="shared" si="30"/>
        <v>3</v>
      </c>
      <c r="CD65" s="65">
        <f t="shared" si="30"/>
        <v>0</v>
      </c>
      <c r="CE65" s="65">
        <f t="shared" si="30"/>
        <v>3</v>
      </c>
      <c r="CF65" s="65">
        <f t="shared" si="30"/>
        <v>0</v>
      </c>
      <c r="CG65" s="65">
        <f t="shared" si="30"/>
        <v>3</v>
      </c>
      <c r="CH65" s="89">
        <f t="shared" si="30"/>
        <v>0</v>
      </c>
    </row>
    <row r="66" spans="1:86" ht="15.75" x14ac:dyDescent="0.25">
      <c r="A66" s="62"/>
      <c r="B66" s="63"/>
      <c r="C66" s="41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H66" s="5"/>
      <c r="BK66" s="304">
        <v>1</v>
      </c>
      <c r="BL66" s="305"/>
      <c r="BM66" s="305">
        <v>1</v>
      </c>
      <c r="BN66" s="306"/>
      <c r="BO66" s="306">
        <v>1</v>
      </c>
      <c r="BP66" s="73"/>
      <c r="BQ66" s="307">
        <v>1</v>
      </c>
      <c r="BR66" s="306"/>
      <c r="BS66" s="306">
        <v>1</v>
      </c>
      <c r="BT66" s="306"/>
      <c r="BU66" s="306">
        <v>1</v>
      </c>
      <c r="BV66" s="73"/>
      <c r="BW66" s="307">
        <v>1</v>
      </c>
      <c r="BX66" s="306"/>
      <c r="BY66" s="306">
        <v>1</v>
      </c>
      <c r="BZ66" s="306"/>
      <c r="CA66" s="306">
        <v>1</v>
      </c>
      <c r="CB66" s="73"/>
      <c r="CC66" s="307">
        <v>1</v>
      </c>
      <c r="CD66" s="306"/>
      <c r="CE66" s="306">
        <v>1</v>
      </c>
      <c r="CF66" s="306"/>
      <c r="CG66" s="306">
        <v>1</v>
      </c>
      <c r="CH66" s="73"/>
    </row>
    <row r="67" spans="1:86" ht="15.75" x14ac:dyDescent="0.25">
      <c r="A67" s="62"/>
      <c r="B67" s="64" t="s">
        <v>109</v>
      </c>
      <c r="C67" s="479" t="s">
        <v>110</v>
      </c>
      <c r="D67" s="480"/>
      <c r="E67" s="480"/>
      <c r="F67" s="481"/>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H67" s="5"/>
      <c r="BK67" s="304">
        <v>1</v>
      </c>
      <c r="BL67" s="305"/>
      <c r="BM67" s="305">
        <v>1</v>
      </c>
      <c r="BN67" s="306"/>
      <c r="BO67" s="306">
        <v>1</v>
      </c>
      <c r="BP67" s="73"/>
      <c r="BQ67" s="307">
        <v>1</v>
      </c>
      <c r="BR67" s="306"/>
      <c r="BS67" s="306">
        <v>1</v>
      </c>
      <c r="BT67" s="306"/>
      <c r="BU67" s="306">
        <v>1</v>
      </c>
      <c r="BV67" s="73"/>
      <c r="BW67" s="307">
        <v>1</v>
      </c>
      <c r="BX67" s="306"/>
      <c r="BY67" s="306">
        <v>1</v>
      </c>
      <c r="BZ67" s="306"/>
      <c r="CA67" s="306">
        <v>1</v>
      </c>
      <c r="CB67" s="73"/>
      <c r="CC67" s="307">
        <v>1</v>
      </c>
      <c r="CD67" s="306"/>
      <c r="CE67" s="306">
        <v>1</v>
      </c>
      <c r="CF67" s="306"/>
      <c r="CG67" s="306">
        <v>1</v>
      </c>
      <c r="CH67" s="73"/>
    </row>
    <row r="68" spans="1:86" ht="31.5" customHeight="1" x14ac:dyDescent="0.25">
      <c r="B68" s="64" t="s">
        <v>111</v>
      </c>
      <c r="C68" s="482" t="s">
        <v>309</v>
      </c>
      <c r="D68" s="483"/>
      <c r="E68" s="483"/>
      <c r="F68" s="484"/>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H68" s="5"/>
      <c r="BK68" s="304">
        <v>1</v>
      </c>
      <c r="BL68" s="305"/>
      <c r="BM68" s="305">
        <v>1</v>
      </c>
      <c r="BN68" s="306"/>
      <c r="BO68" s="306">
        <v>1</v>
      </c>
      <c r="BP68" s="73"/>
      <c r="BQ68" s="307">
        <v>1</v>
      </c>
      <c r="BR68" s="306"/>
      <c r="BS68" s="306">
        <v>1</v>
      </c>
      <c r="BT68" s="306"/>
      <c r="BU68" s="306">
        <v>1</v>
      </c>
      <c r="BV68" s="73"/>
      <c r="BW68" s="307">
        <v>1</v>
      </c>
      <c r="BX68" s="306"/>
      <c r="BY68" s="306">
        <v>1</v>
      </c>
      <c r="BZ68" s="306"/>
      <c r="CA68" s="306">
        <v>1</v>
      </c>
      <c r="CB68" s="73"/>
      <c r="CC68" s="307">
        <v>1</v>
      </c>
      <c r="CD68" s="306"/>
      <c r="CE68" s="306">
        <v>1</v>
      </c>
      <c r="CF68" s="306"/>
      <c r="CG68" s="306">
        <v>1</v>
      </c>
      <c r="CH68" s="73"/>
    </row>
    <row r="69" spans="1:86" ht="14.25" customHeight="1" x14ac:dyDescent="0.25">
      <c r="B69" s="477" t="s">
        <v>311</v>
      </c>
      <c r="C69" s="477"/>
      <c r="D69" s="477"/>
      <c r="E69" s="477"/>
      <c r="F69" s="477"/>
      <c r="BH69" s="5"/>
      <c r="BK69" s="323">
        <f t="shared" ref="BK69:CH69" si="31">SUM(BK70:BK71)</f>
        <v>1</v>
      </c>
      <c r="BL69" s="65">
        <f t="shared" si="31"/>
        <v>0</v>
      </c>
      <c r="BM69" s="65">
        <f t="shared" si="31"/>
        <v>2</v>
      </c>
      <c r="BN69" s="65">
        <f t="shared" si="31"/>
        <v>0</v>
      </c>
      <c r="BO69" s="65">
        <f t="shared" si="31"/>
        <v>1</v>
      </c>
      <c r="BP69" s="89">
        <f t="shared" si="31"/>
        <v>0</v>
      </c>
      <c r="BQ69" s="324">
        <f t="shared" si="31"/>
        <v>1</v>
      </c>
      <c r="BR69" s="65">
        <f t="shared" si="31"/>
        <v>0</v>
      </c>
      <c r="BS69" s="65">
        <f t="shared" si="31"/>
        <v>1</v>
      </c>
      <c r="BT69" s="65">
        <f t="shared" si="31"/>
        <v>0</v>
      </c>
      <c r="BU69" s="65">
        <f t="shared" si="31"/>
        <v>1</v>
      </c>
      <c r="BV69" s="89">
        <f t="shared" si="31"/>
        <v>0</v>
      </c>
      <c r="BW69" s="324">
        <f t="shared" si="31"/>
        <v>1</v>
      </c>
      <c r="BX69" s="65">
        <f t="shared" si="31"/>
        <v>0</v>
      </c>
      <c r="BY69" s="65">
        <f t="shared" si="31"/>
        <v>1</v>
      </c>
      <c r="BZ69" s="65">
        <f t="shared" si="31"/>
        <v>0</v>
      </c>
      <c r="CA69" s="65">
        <f t="shared" si="31"/>
        <v>1</v>
      </c>
      <c r="CB69" s="89">
        <f t="shared" si="31"/>
        <v>0</v>
      </c>
      <c r="CC69" s="324">
        <f t="shared" si="31"/>
        <v>1</v>
      </c>
      <c r="CD69" s="65">
        <f t="shared" si="31"/>
        <v>0</v>
      </c>
      <c r="CE69" s="65">
        <f t="shared" si="31"/>
        <v>1</v>
      </c>
      <c r="CF69" s="65">
        <f t="shared" si="31"/>
        <v>0</v>
      </c>
      <c r="CG69" s="65">
        <f t="shared" si="31"/>
        <v>1</v>
      </c>
      <c r="CH69" s="89">
        <f t="shared" si="31"/>
        <v>0</v>
      </c>
    </row>
    <row r="70" spans="1:86" x14ac:dyDescent="0.25">
      <c r="BH70" s="5"/>
      <c r="BK70" s="304"/>
      <c r="BL70" s="305"/>
      <c r="BM70" s="305">
        <v>1</v>
      </c>
      <c r="BN70" s="306"/>
      <c r="BO70" s="306"/>
      <c r="BP70" s="73"/>
      <c r="BQ70" s="307"/>
      <c r="BR70" s="306"/>
      <c r="BS70" s="306"/>
      <c r="BT70" s="306"/>
      <c r="BU70" s="306"/>
      <c r="BV70" s="73"/>
      <c r="BW70" s="307"/>
      <c r="BX70" s="306"/>
      <c r="BY70" s="306"/>
      <c r="BZ70" s="306"/>
      <c r="CA70" s="306"/>
      <c r="CB70" s="73"/>
      <c r="CC70" s="307"/>
      <c r="CD70" s="306"/>
      <c r="CE70" s="306"/>
      <c r="CF70" s="306"/>
      <c r="CG70" s="306"/>
      <c r="CH70" s="73"/>
    </row>
    <row r="71" spans="1:86" ht="15.75" thickBot="1" x14ac:dyDescent="0.3">
      <c r="BK71" s="325">
        <v>1</v>
      </c>
      <c r="BL71" s="326"/>
      <c r="BM71" s="326">
        <v>1</v>
      </c>
      <c r="BN71" s="327"/>
      <c r="BO71" s="327">
        <v>1</v>
      </c>
      <c r="BP71" s="328"/>
      <c r="BQ71" s="329">
        <v>1</v>
      </c>
      <c r="BR71" s="327"/>
      <c r="BS71" s="327">
        <v>1</v>
      </c>
      <c r="BT71" s="327"/>
      <c r="BU71" s="327">
        <v>1</v>
      </c>
      <c r="BV71" s="328"/>
      <c r="BW71" s="329">
        <v>1</v>
      </c>
      <c r="BX71" s="327"/>
      <c r="BY71" s="327">
        <v>1</v>
      </c>
      <c r="BZ71" s="327"/>
      <c r="CA71" s="327">
        <v>1</v>
      </c>
      <c r="CB71" s="328"/>
      <c r="CC71" s="329">
        <v>1</v>
      </c>
      <c r="CD71" s="327"/>
      <c r="CE71" s="327">
        <v>1</v>
      </c>
      <c r="CF71" s="327"/>
      <c r="CG71" s="327">
        <v>1</v>
      </c>
      <c r="CH71" s="328"/>
    </row>
    <row r="72" spans="1:86" ht="16.5" thickBot="1" x14ac:dyDescent="0.3">
      <c r="BK72" s="159" t="e">
        <f>#REF!+BK62+BK65+BK69</f>
        <v>#REF!</v>
      </c>
      <c r="BL72" s="330" t="e">
        <f>#REF!+BL62+BL65+BL69</f>
        <v>#REF!</v>
      </c>
      <c r="BM72" s="330" t="e">
        <f>#REF!+BM62+BM65+BM69</f>
        <v>#REF!</v>
      </c>
      <c r="BN72" s="330" t="e">
        <f>#REF!+BN62+BN65+BN69</f>
        <v>#REF!</v>
      </c>
      <c r="BO72" s="330" t="e">
        <f>#REF!+BO62+BO65+BO69</f>
        <v>#REF!</v>
      </c>
      <c r="BP72" s="331" t="e">
        <f>#REF!+BP62+BP65+BP69</f>
        <v>#REF!</v>
      </c>
      <c r="BQ72" s="104" t="e">
        <f>#REF!+BQ62+BQ65+BQ69</f>
        <v>#REF!</v>
      </c>
      <c r="BR72" s="330" t="e">
        <f>#REF!+BR62+BR65+BR69</f>
        <v>#REF!</v>
      </c>
      <c r="BS72" s="330" t="e">
        <f>#REF!+BS62+BS65+BS69</f>
        <v>#REF!</v>
      </c>
      <c r="BT72" s="330" t="e">
        <f>#REF!+BT62+BT65+BT69</f>
        <v>#REF!</v>
      </c>
      <c r="BU72" s="330" t="e">
        <f>#REF!+BU62+BU65+BU69</f>
        <v>#REF!</v>
      </c>
      <c r="BV72" s="331" t="e">
        <f>#REF!+BV62+BV65+BV69</f>
        <v>#REF!</v>
      </c>
      <c r="BW72" s="104" t="e">
        <f>#REF!+BW62+BW65+BW69</f>
        <v>#REF!</v>
      </c>
      <c r="BX72" s="330" t="e">
        <f>#REF!+BX62+BX65+BX69</f>
        <v>#REF!</v>
      </c>
      <c r="BY72" s="330" t="e">
        <f>#REF!+BY62+BY65+BY69</f>
        <v>#REF!</v>
      </c>
      <c r="BZ72" s="330" t="e">
        <f>#REF!+BZ62+BZ65+BZ69</f>
        <v>#REF!</v>
      </c>
      <c r="CA72" s="330" t="e">
        <f>#REF!+CA62+CA65+CA69</f>
        <v>#REF!</v>
      </c>
      <c r="CB72" s="331" t="e">
        <f>#REF!+CB62+CB65+CB69</f>
        <v>#REF!</v>
      </c>
      <c r="CC72" s="104" t="e">
        <f>#REF!+CC62+CC65+CC69</f>
        <v>#REF!</v>
      </c>
      <c r="CD72" s="330" t="e">
        <f>#REF!+CD62+CD65+CD69</f>
        <v>#REF!</v>
      </c>
      <c r="CE72" s="330" t="e">
        <f>#REF!+CE62+CE65+CE69</f>
        <v>#REF!</v>
      </c>
      <c r="CF72" s="330" t="e">
        <f>#REF!+CF62+CF65+CF69</f>
        <v>#REF!</v>
      </c>
      <c r="CG72" s="330" t="e">
        <f>#REF!+CG62+CG65+CG69</f>
        <v>#REF!</v>
      </c>
      <c r="CH72" s="331" t="e">
        <f>#REF!+CH62+CH65+CH69</f>
        <v>#REF!</v>
      </c>
    </row>
    <row r="73" spans="1:86" x14ac:dyDescent="0.25">
      <c r="A73" s="5"/>
      <c r="BK73" s="5"/>
      <c r="BL73" s="5"/>
      <c r="BM73" s="5"/>
    </row>
    <row r="74" spans="1:86" ht="15.75" x14ac:dyDescent="0.25">
      <c r="A74" s="5"/>
      <c r="BC74" s="5"/>
      <c r="BD74" s="5"/>
      <c r="BE74" s="5"/>
      <c r="BF74" s="57"/>
      <c r="BG74" s="57"/>
      <c r="BH74" s="353" t="s">
        <v>353</v>
      </c>
      <c r="BI74" s="92"/>
      <c r="BK74" s="337"/>
      <c r="BL74" s="337"/>
      <c r="BM74" s="337"/>
      <c r="BN74" s="337"/>
      <c r="BO74" s="337"/>
      <c r="BP74" s="337"/>
      <c r="BQ74" s="337"/>
      <c r="BR74" s="337"/>
      <c r="BS74" s="337"/>
      <c r="BT74" s="337"/>
      <c r="BU74" s="337"/>
      <c r="BV74" s="337"/>
      <c r="BW74" s="337"/>
      <c r="BX74" s="337"/>
      <c r="BY74" s="337"/>
      <c r="BZ74" s="337"/>
      <c r="CA74" s="337"/>
      <c r="CB74" s="337"/>
      <c r="CC74" s="337"/>
      <c r="CD74" s="337"/>
      <c r="CE74" s="337"/>
      <c r="CF74" s="337"/>
      <c r="CG74" s="337"/>
      <c r="CH74" s="337"/>
    </row>
    <row r="75" spans="1:86" x14ac:dyDescent="0.2">
      <c r="A75" s="5"/>
      <c r="BC75" s="5"/>
      <c r="BD75" s="5"/>
      <c r="BE75" s="5"/>
      <c r="BF75" s="57"/>
      <c r="BG75" s="57"/>
      <c r="BH75" s="351"/>
      <c r="BI75" s="92"/>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row>
    <row r="76" spans="1:86" x14ac:dyDescent="0.2">
      <c r="A76" s="5"/>
      <c r="BC76" s="5"/>
      <c r="BD76" s="5"/>
      <c r="BE76" s="5"/>
      <c r="BF76" s="57"/>
      <c r="BG76" s="57"/>
      <c r="BH76" s="352" t="s">
        <v>351</v>
      </c>
      <c r="BI76" s="92"/>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row>
    <row r="77" spans="1:86" x14ac:dyDescent="0.2">
      <c r="A77" s="5"/>
      <c r="BC77" s="5"/>
      <c r="BD77" s="4"/>
      <c r="BE77" s="5"/>
      <c r="BF77" s="57"/>
      <c r="BG77" s="57"/>
      <c r="BH77" s="352" t="s">
        <v>32</v>
      </c>
      <c r="BI77" s="92"/>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row>
    <row r="78" spans="1:86" x14ac:dyDescent="0.2">
      <c r="A78" s="5"/>
      <c r="BC78" s="5"/>
      <c r="BD78" s="4"/>
      <c r="BE78" s="5"/>
      <c r="BF78" s="57"/>
      <c r="BG78" s="57"/>
      <c r="BH78" s="19" t="s">
        <v>352</v>
      </c>
      <c r="BI78" s="92"/>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row>
    <row r="79" spans="1:86" x14ac:dyDescent="0.25">
      <c r="A79" s="5"/>
      <c r="BC79" s="5"/>
      <c r="BD79" s="4"/>
      <c r="BE79" s="5"/>
      <c r="BF79" s="57"/>
      <c r="BG79" s="57"/>
      <c r="BH79" s="19" t="s">
        <v>33</v>
      </c>
      <c r="BI79" s="92"/>
    </row>
    <row r="80" spans="1:86" x14ac:dyDescent="0.25">
      <c r="A80" s="5"/>
      <c r="BC80" s="5"/>
      <c r="BD80" s="349"/>
      <c r="BE80" s="5"/>
      <c r="BF80" s="57"/>
      <c r="BG80" s="57"/>
      <c r="BH80" s="19" t="s">
        <v>122</v>
      </c>
      <c r="BI80" s="92"/>
    </row>
    <row r="81" spans="1:65" x14ac:dyDescent="0.25">
      <c r="A81" s="5"/>
      <c r="BC81" s="5"/>
      <c r="BD81" s="349"/>
      <c r="BE81" s="5"/>
      <c r="BF81" s="57"/>
      <c r="BG81" s="57"/>
      <c r="BH81" s="19" t="s">
        <v>37</v>
      </c>
      <c r="BI81" s="92"/>
    </row>
    <row r="82" spans="1:65" x14ac:dyDescent="0.25">
      <c r="A82" s="5"/>
      <c r="BC82" s="5"/>
      <c r="BD82" s="349"/>
      <c r="BE82" s="5"/>
      <c r="BF82" s="57"/>
      <c r="BG82" s="57"/>
      <c r="BH82" s="19" t="s">
        <v>31</v>
      </c>
      <c r="BI82" s="92"/>
    </row>
    <row r="83" spans="1:65" x14ac:dyDescent="0.25">
      <c r="A83" s="5"/>
      <c r="BC83" s="5"/>
      <c r="BD83" s="349"/>
      <c r="BE83" s="5"/>
      <c r="BF83" s="57"/>
      <c r="BG83" s="57"/>
      <c r="BH83" s="57"/>
      <c r="BI83" s="92"/>
    </row>
    <row r="84" spans="1:65" x14ac:dyDescent="0.25">
      <c r="BD84" s="350"/>
    </row>
    <row r="85" spans="1:65" x14ac:dyDescent="0.25">
      <c r="BD85" s="350"/>
    </row>
    <row r="86" spans="1:65" x14ac:dyDescent="0.25">
      <c r="BD86" s="350"/>
    </row>
    <row r="87" spans="1:65" x14ac:dyDescent="0.25">
      <c r="BK87" s="5"/>
      <c r="BL87" s="5"/>
      <c r="BM87" s="5"/>
    </row>
    <row r="88" spans="1:65" x14ac:dyDescent="0.25">
      <c r="BK88" s="5"/>
      <c r="BL88" s="5"/>
      <c r="BM88" s="5"/>
    </row>
    <row r="89" spans="1:65" x14ac:dyDescent="0.25">
      <c r="BK89" s="5"/>
      <c r="BL89" s="5"/>
      <c r="BM89" s="5"/>
    </row>
    <row r="90" spans="1:65" x14ac:dyDescent="0.25">
      <c r="BK90" s="5"/>
      <c r="BL90" s="5"/>
      <c r="BM90" s="5"/>
    </row>
    <row r="91" spans="1:65" x14ac:dyDescent="0.25">
      <c r="BK91" s="5"/>
      <c r="BL91" s="5"/>
      <c r="BM91" s="5"/>
    </row>
    <row r="92" spans="1:65" x14ac:dyDescent="0.25">
      <c r="BK92" s="5"/>
      <c r="BL92" s="5"/>
      <c r="BM92" s="5"/>
    </row>
    <row r="93" spans="1:65" x14ac:dyDescent="0.25">
      <c r="BK93" s="5"/>
      <c r="BL93" s="5"/>
      <c r="BM93" s="5"/>
    </row>
    <row r="94" spans="1:65" x14ac:dyDescent="0.25">
      <c r="BK94" s="5"/>
      <c r="BL94" s="5"/>
      <c r="BM94" s="5"/>
    </row>
    <row r="95" spans="1:65" x14ac:dyDescent="0.25">
      <c r="BK95" s="5"/>
      <c r="BL95" s="5"/>
      <c r="BM95" s="5"/>
    </row>
    <row r="96" spans="1:65" x14ac:dyDescent="0.25">
      <c r="BK96" s="5"/>
      <c r="BL96" s="5"/>
      <c r="BM96" s="5"/>
    </row>
    <row r="97" spans="63:86" x14ac:dyDescent="0.25">
      <c r="BK97" s="5"/>
      <c r="BL97" s="5"/>
      <c r="BM97" s="5"/>
    </row>
    <row r="98" spans="63:86" x14ac:dyDescent="0.25">
      <c r="BK98" s="426" t="s">
        <v>331</v>
      </c>
      <c r="BL98" s="426"/>
      <c r="BM98" s="426"/>
      <c r="BN98" s="426"/>
      <c r="BO98" s="426"/>
      <c r="BP98" s="426"/>
      <c r="BQ98" s="426" t="s">
        <v>332</v>
      </c>
      <c r="BR98" s="426"/>
      <c r="BS98" s="426"/>
      <c r="BT98" s="426"/>
      <c r="BU98" s="426"/>
      <c r="BV98" s="426"/>
      <c r="BW98" s="426" t="s">
        <v>333</v>
      </c>
      <c r="BX98" s="426"/>
      <c r="BY98" s="426"/>
      <c r="BZ98" s="426"/>
      <c r="CA98" s="426"/>
      <c r="CB98" s="426"/>
      <c r="CC98" s="426" t="s">
        <v>334</v>
      </c>
      <c r="CD98" s="426"/>
      <c r="CE98" s="426"/>
      <c r="CF98" s="426"/>
      <c r="CG98" s="426"/>
      <c r="CH98" s="426"/>
    </row>
    <row r="99" spans="63:86" x14ac:dyDescent="0.25">
      <c r="BK99" s="426" t="s">
        <v>335</v>
      </c>
      <c r="BL99" s="426"/>
      <c r="BM99" s="426" t="s">
        <v>336</v>
      </c>
      <c r="BN99" s="426"/>
      <c r="BO99" s="426" t="s">
        <v>337</v>
      </c>
      <c r="BP99" s="426"/>
      <c r="BQ99" s="426" t="s">
        <v>338</v>
      </c>
      <c r="BR99" s="426"/>
      <c r="BS99" s="426" t="s">
        <v>339</v>
      </c>
      <c r="BT99" s="426"/>
      <c r="BU99" s="426" t="s">
        <v>340</v>
      </c>
      <c r="BV99" s="426"/>
      <c r="BW99" s="426" t="s">
        <v>341</v>
      </c>
      <c r="BX99" s="426"/>
      <c r="BY99" s="426" t="s">
        <v>342</v>
      </c>
      <c r="BZ99" s="426"/>
      <c r="CA99" s="426" t="s">
        <v>343</v>
      </c>
      <c r="CB99" s="426"/>
      <c r="CC99" s="426" t="s">
        <v>344</v>
      </c>
      <c r="CD99" s="426"/>
      <c r="CE99" s="426" t="s">
        <v>345</v>
      </c>
      <c r="CF99" s="426"/>
      <c r="CG99" s="426" t="s">
        <v>346</v>
      </c>
      <c r="CH99" s="426"/>
    </row>
    <row r="100" spans="63:86" x14ac:dyDescent="0.25">
      <c r="BK100" s="332" t="s">
        <v>347</v>
      </c>
      <c r="BL100" s="332" t="s">
        <v>348</v>
      </c>
      <c r="BM100" s="332" t="s">
        <v>347</v>
      </c>
      <c r="BN100" s="332" t="s">
        <v>348</v>
      </c>
      <c r="BO100" s="332" t="s">
        <v>347</v>
      </c>
      <c r="BP100" s="332" t="s">
        <v>348</v>
      </c>
      <c r="BQ100" s="332" t="s">
        <v>347</v>
      </c>
      <c r="BR100" s="332" t="s">
        <v>348</v>
      </c>
      <c r="BS100" s="332" t="s">
        <v>347</v>
      </c>
      <c r="BT100" s="332" t="s">
        <v>348</v>
      </c>
      <c r="BU100" s="332" t="s">
        <v>347</v>
      </c>
      <c r="BV100" s="332" t="s">
        <v>348</v>
      </c>
      <c r="BW100" s="332" t="s">
        <v>347</v>
      </c>
      <c r="BX100" s="332" t="s">
        <v>348</v>
      </c>
      <c r="BY100" s="332" t="s">
        <v>347</v>
      </c>
      <c r="BZ100" s="332" t="s">
        <v>348</v>
      </c>
      <c r="CA100" s="332" t="s">
        <v>347</v>
      </c>
      <c r="CB100" s="332" t="s">
        <v>348</v>
      </c>
      <c r="CC100" s="332" t="s">
        <v>347</v>
      </c>
      <c r="CD100" s="332" t="s">
        <v>348</v>
      </c>
      <c r="CE100" s="332" t="s">
        <v>347</v>
      </c>
      <c r="CF100" s="332" t="s">
        <v>348</v>
      </c>
      <c r="CG100" s="332" t="s">
        <v>347</v>
      </c>
      <c r="CH100" s="332" t="s">
        <v>348</v>
      </c>
    </row>
    <row r="101" spans="63:86" x14ac:dyDescent="0.25">
      <c r="BK101" s="45" t="e">
        <f>#REF!</f>
        <v>#REF!</v>
      </c>
      <c r="BL101" s="45" t="e">
        <f>#REF!</f>
        <v>#REF!</v>
      </c>
      <c r="BM101" s="45" t="e">
        <f>#REF!</f>
        <v>#REF!</v>
      </c>
      <c r="BN101" s="45" t="e">
        <f>#REF!</f>
        <v>#REF!</v>
      </c>
      <c r="BO101" s="45" t="e">
        <f>#REF!</f>
        <v>#REF!</v>
      </c>
      <c r="BP101" s="45" t="e">
        <f>#REF!</f>
        <v>#REF!</v>
      </c>
      <c r="BQ101" s="45" t="e">
        <f>#REF!</f>
        <v>#REF!</v>
      </c>
      <c r="BR101" s="45" t="e">
        <f>#REF!</f>
        <v>#REF!</v>
      </c>
      <c r="BS101" s="45" t="e">
        <f>#REF!</f>
        <v>#REF!</v>
      </c>
      <c r="BT101" s="45" t="e">
        <f>#REF!</f>
        <v>#REF!</v>
      </c>
      <c r="BU101" s="45" t="e">
        <f>#REF!</f>
        <v>#REF!</v>
      </c>
      <c r="BV101" s="45" t="e">
        <f>#REF!</f>
        <v>#REF!</v>
      </c>
      <c r="BW101" s="45" t="e">
        <f>#REF!</f>
        <v>#REF!</v>
      </c>
      <c r="BX101" s="45" t="e">
        <f>#REF!</f>
        <v>#REF!</v>
      </c>
      <c r="BY101" s="45" t="e">
        <f>#REF!</f>
        <v>#REF!</v>
      </c>
      <c r="BZ101" s="45" t="e">
        <f>#REF!</f>
        <v>#REF!</v>
      </c>
      <c r="CA101" s="45" t="e">
        <f>#REF!</f>
        <v>#REF!</v>
      </c>
      <c r="CB101" s="45" t="e">
        <f>#REF!</f>
        <v>#REF!</v>
      </c>
      <c r="CC101" s="45" t="e">
        <f>#REF!</f>
        <v>#REF!</v>
      </c>
      <c r="CD101" s="45" t="e">
        <f>#REF!</f>
        <v>#REF!</v>
      </c>
      <c r="CE101" s="45" t="e">
        <f>#REF!</f>
        <v>#REF!</v>
      </c>
      <c r="CF101" s="45" t="e">
        <f>#REF!</f>
        <v>#REF!</v>
      </c>
      <c r="CG101" s="45" t="e">
        <f>#REF!</f>
        <v>#REF!</v>
      </c>
      <c r="CH101" s="45" t="e">
        <f>#REF!</f>
        <v>#REF!</v>
      </c>
    </row>
    <row r="102" spans="63:86" x14ac:dyDescent="0.25">
      <c r="BK102" s="45">
        <f t="shared" ref="BK102:CH102" si="32">BK62</f>
        <v>0</v>
      </c>
      <c r="BL102" s="45">
        <f t="shared" si="32"/>
        <v>0</v>
      </c>
      <c r="BM102" s="45">
        <f t="shared" si="32"/>
        <v>1</v>
      </c>
      <c r="BN102" s="45">
        <f t="shared" si="32"/>
        <v>0</v>
      </c>
      <c r="BO102" s="45">
        <f t="shared" si="32"/>
        <v>1</v>
      </c>
      <c r="BP102" s="45">
        <f t="shared" si="32"/>
        <v>0</v>
      </c>
      <c r="BQ102" s="45">
        <f t="shared" si="32"/>
        <v>0</v>
      </c>
      <c r="BR102" s="45">
        <f t="shared" si="32"/>
        <v>0</v>
      </c>
      <c r="BS102" s="45">
        <f t="shared" si="32"/>
        <v>0</v>
      </c>
      <c r="BT102" s="45">
        <f t="shared" si="32"/>
        <v>0</v>
      </c>
      <c r="BU102" s="45">
        <f t="shared" si="32"/>
        <v>1</v>
      </c>
      <c r="BV102" s="45">
        <f t="shared" si="32"/>
        <v>0</v>
      </c>
      <c r="BW102" s="45">
        <f t="shared" si="32"/>
        <v>1</v>
      </c>
      <c r="BX102" s="45">
        <f t="shared" si="32"/>
        <v>0</v>
      </c>
      <c r="BY102" s="45">
        <f t="shared" si="32"/>
        <v>0</v>
      </c>
      <c r="BZ102" s="45">
        <f t="shared" si="32"/>
        <v>0</v>
      </c>
      <c r="CA102" s="45">
        <f t="shared" si="32"/>
        <v>0</v>
      </c>
      <c r="CB102" s="45">
        <f t="shared" si="32"/>
        <v>0</v>
      </c>
      <c r="CC102" s="45">
        <f t="shared" si="32"/>
        <v>1</v>
      </c>
      <c r="CD102" s="45">
        <f t="shared" si="32"/>
        <v>0</v>
      </c>
      <c r="CE102" s="45">
        <f t="shared" si="32"/>
        <v>1</v>
      </c>
      <c r="CF102" s="45">
        <f t="shared" si="32"/>
        <v>0</v>
      </c>
      <c r="CG102" s="45">
        <f t="shared" si="32"/>
        <v>0</v>
      </c>
      <c r="CH102" s="45">
        <f t="shared" si="32"/>
        <v>0</v>
      </c>
    </row>
    <row r="103" spans="63:86" x14ac:dyDescent="0.25">
      <c r="BK103" s="45">
        <f t="shared" ref="BK103:CH103" si="33">BK65</f>
        <v>3</v>
      </c>
      <c r="BL103" s="45">
        <f t="shared" si="33"/>
        <v>0</v>
      </c>
      <c r="BM103" s="45">
        <f t="shared" si="33"/>
        <v>3</v>
      </c>
      <c r="BN103" s="45">
        <f t="shared" si="33"/>
        <v>0</v>
      </c>
      <c r="BO103" s="45">
        <f t="shared" si="33"/>
        <v>3</v>
      </c>
      <c r="BP103" s="45">
        <f t="shared" si="33"/>
        <v>0</v>
      </c>
      <c r="BQ103" s="45">
        <f t="shared" si="33"/>
        <v>3</v>
      </c>
      <c r="BR103" s="45">
        <f t="shared" si="33"/>
        <v>0</v>
      </c>
      <c r="BS103" s="45">
        <f t="shared" si="33"/>
        <v>3</v>
      </c>
      <c r="BT103" s="45">
        <f t="shared" si="33"/>
        <v>0</v>
      </c>
      <c r="BU103" s="45">
        <f t="shared" si="33"/>
        <v>3</v>
      </c>
      <c r="BV103" s="45">
        <f t="shared" si="33"/>
        <v>0</v>
      </c>
      <c r="BW103" s="45">
        <f t="shared" si="33"/>
        <v>3</v>
      </c>
      <c r="BX103" s="45">
        <f t="shared" si="33"/>
        <v>0</v>
      </c>
      <c r="BY103" s="45">
        <f t="shared" si="33"/>
        <v>3</v>
      </c>
      <c r="BZ103" s="45">
        <f t="shared" si="33"/>
        <v>0</v>
      </c>
      <c r="CA103" s="45">
        <f t="shared" si="33"/>
        <v>3</v>
      </c>
      <c r="CB103" s="45">
        <f t="shared" si="33"/>
        <v>0</v>
      </c>
      <c r="CC103" s="45">
        <f t="shared" si="33"/>
        <v>3</v>
      </c>
      <c r="CD103" s="45">
        <f t="shared" si="33"/>
        <v>0</v>
      </c>
      <c r="CE103" s="45">
        <f t="shared" si="33"/>
        <v>3</v>
      </c>
      <c r="CF103" s="45">
        <f t="shared" si="33"/>
        <v>0</v>
      </c>
      <c r="CG103" s="45">
        <f t="shared" si="33"/>
        <v>3</v>
      </c>
      <c r="CH103" s="45">
        <f t="shared" si="33"/>
        <v>0</v>
      </c>
    </row>
    <row r="104" spans="63:86" x14ac:dyDescent="0.25">
      <c r="BK104" s="45">
        <f t="shared" ref="BK104:CH104" si="34">BK69</f>
        <v>1</v>
      </c>
      <c r="BL104" s="45">
        <f t="shared" si="34"/>
        <v>0</v>
      </c>
      <c r="BM104" s="45">
        <f t="shared" si="34"/>
        <v>2</v>
      </c>
      <c r="BN104" s="45">
        <f t="shared" si="34"/>
        <v>0</v>
      </c>
      <c r="BO104" s="45">
        <f t="shared" si="34"/>
        <v>1</v>
      </c>
      <c r="BP104" s="45">
        <f t="shared" si="34"/>
        <v>0</v>
      </c>
      <c r="BQ104" s="45">
        <f t="shared" si="34"/>
        <v>1</v>
      </c>
      <c r="BR104" s="45">
        <f t="shared" si="34"/>
        <v>0</v>
      </c>
      <c r="BS104" s="45">
        <f t="shared" si="34"/>
        <v>1</v>
      </c>
      <c r="BT104" s="45">
        <f t="shared" si="34"/>
        <v>0</v>
      </c>
      <c r="BU104" s="45">
        <f t="shared" si="34"/>
        <v>1</v>
      </c>
      <c r="BV104" s="45">
        <f t="shared" si="34"/>
        <v>0</v>
      </c>
      <c r="BW104" s="45">
        <f t="shared" si="34"/>
        <v>1</v>
      </c>
      <c r="BX104" s="45">
        <f t="shared" si="34"/>
        <v>0</v>
      </c>
      <c r="BY104" s="45">
        <f t="shared" si="34"/>
        <v>1</v>
      </c>
      <c r="BZ104" s="45">
        <f t="shared" si="34"/>
        <v>0</v>
      </c>
      <c r="CA104" s="45">
        <f t="shared" si="34"/>
        <v>1</v>
      </c>
      <c r="CB104" s="45">
        <f t="shared" si="34"/>
        <v>0</v>
      </c>
      <c r="CC104" s="45">
        <f t="shared" si="34"/>
        <v>1</v>
      </c>
      <c r="CD104" s="45">
        <f t="shared" si="34"/>
        <v>0</v>
      </c>
      <c r="CE104" s="45">
        <f t="shared" si="34"/>
        <v>1</v>
      </c>
      <c r="CF104" s="45">
        <f t="shared" si="34"/>
        <v>0</v>
      </c>
      <c r="CG104" s="45">
        <f t="shared" si="34"/>
        <v>1</v>
      </c>
      <c r="CH104" s="45">
        <f t="shared" si="34"/>
        <v>0</v>
      </c>
    </row>
    <row r="105" spans="63:86" ht="15.95" customHeight="1" x14ac:dyDescent="0.25">
      <c r="BK105" s="333" t="e">
        <f>SUM(BK101:BK104)</f>
        <v>#REF!</v>
      </c>
      <c r="BL105" s="333" t="e">
        <f t="shared" ref="BL105:BY105" si="35">SUM(BL101:BL104)</f>
        <v>#REF!</v>
      </c>
      <c r="BM105" s="333" t="e">
        <f t="shared" si="35"/>
        <v>#REF!</v>
      </c>
      <c r="BN105" s="333" t="e">
        <f t="shared" si="35"/>
        <v>#REF!</v>
      </c>
      <c r="BO105" s="333" t="e">
        <f t="shared" si="35"/>
        <v>#REF!</v>
      </c>
      <c r="BP105" s="333" t="e">
        <f t="shared" si="35"/>
        <v>#REF!</v>
      </c>
      <c r="BQ105" s="333" t="e">
        <f t="shared" si="35"/>
        <v>#REF!</v>
      </c>
      <c r="BR105" s="333" t="e">
        <f t="shared" si="35"/>
        <v>#REF!</v>
      </c>
      <c r="BS105" s="333" t="e">
        <f t="shared" si="35"/>
        <v>#REF!</v>
      </c>
      <c r="BT105" s="333" t="e">
        <f t="shared" si="35"/>
        <v>#REF!</v>
      </c>
      <c r="BU105" s="333" t="e">
        <f t="shared" si="35"/>
        <v>#REF!</v>
      </c>
      <c r="BV105" s="333" t="e">
        <f t="shared" si="35"/>
        <v>#REF!</v>
      </c>
      <c r="BW105" s="333" t="e">
        <f t="shared" si="35"/>
        <v>#REF!</v>
      </c>
      <c r="BX105" s="333" t="e">
        <f t="shared" si="35"/>
        <v>#REF!</v>
      </c>
      <c r="BY105" s="333" t="e">
        <f t="shared" si="35"/>
        <v>#REF!</v>
      </c>
      <c r="BZ105" s="333" t="e">
        <f>SUM(BZ101:BZ104)</f>
        <v>#REF!</v>
      </c>
      <c r="CA105" s="333" t="e">
        <f t="shared" ref="CA105:CH105" si="36">SUM(CA101:CA104)</f>
        <v>#REF!</v>
      </c>
      <c r="CB105" s="333" t="e">
        <f t="shared" si="36"/>
        <v>#REF!</v>
      </c>
      <c r="CC105" s="333" t="e">
        <f t="shared" si="36"/>
        <v>#REF!</v>
      </c>
      <c r="CD105" s="333" t="e">
        <f t="shared" si="36"/>
        <v>#REF!</v>
      </c>
      <c r="CE105" s="333" t="e">
        <f t="shared" si="36"/>
        <v>#REF!</v>
      </c>
      <c r="CF105" s="333" t="e">
        <f t="shared" si="36"/>
        <v>#REF!</v>
      </c>
      <c r="CG105" s="333" t="e">
        <f t="shared" si="36"/>
        <v>#REF!</v>
      </c>
      <c r="CH105" s="333" t="e">
        <f t="shared" si="36"/>
        <v>#REF!</v>
      </c>
    </row>
    <row r="106" spans="63:86" ht="15.95" customHeight="1" x14ac:dyDescent="0.25">
      <c r="BK106" s="332" t="s">
        <v>335</v>
      </c>
      <c r="BL106" s="332"/>
      <c r="BM106" s="332" t="s">
        <v>336</v>
      </c>
      <c r="BN106" s="332"/>
      <c r="BO106" s="332" t="s">
        <v>337</v>
      </c>
      <c r="BP106" s="332"/>
      <c r="BQ106" s="332" t="s">
        <v>338</v>
      </c>
      <c r="BR106" s="332"/>
      <c r="BS106" s="332" t="s">
        <v>339</v>
      </c>
      <c r="BT106" s="332"/>
      <c r="BU106" s="332" t="s">
        <v>340</v>
      </c>
      <c r="BV106" s="332"/>
      <c r="BW106" s="332" t="s">
        <v>341</v>
      </c>
      <c r="BX106" s="332"/>
      <c r="BY106" s="332" t="s">
        <v>342</v>
      </c>
      <c r="BZ106" s="332"/>
      <c r="CA106" s="332" t="s">
        <v>343</v>
      </c>
      <c r="CB106" s="332"/>
      <c r="CC106" s="332" t="s">
        <v>344</v>
      </c>
      <c r="CD106" s="332"/>
      <c r="CE106" s="332" t="s">
        <v>345</v>
      </c>
      <c r="CF106" s="332"/>
      <c r="CG106" s="332" t="s">
        <v>346</v>
      </c>
      <c r="CH106" s="332"/>
    </row>
  </sheetData>
  <mergeCells count="129">
    <mergeCell ref="BE10:BE13"/>
    <mergeCell ref="M12:M13"/>
    <mergeCell ref="BF10:BF13"/>
    <mergeCell ref="B69:F69"/>
    <mergeCell ref="B44:B45"/>
    <mergeCell ref="B60:F60"/>
    <mergeCell ref="C67:F67"/>
    <mergeCell ref="C68:F68"/>
    <mergeCell ref="C62:E62"/>
    <mergeCell ref="D63:E63"/>
    <mergeCell ref="D64:E64"/>
    <mergeCell ref="D65:E65"/>
    <mergeCell ref="U12:U13"/>
    <mergeCell ref="V12:V13"/>
    <mergeCell ref="W12:W13"/>
    <mergeCell ref="B43:BF43"/>
    <mergeCell ref="B46:BF46"/>
    <mergeCell ref="B51:BF51"/>
    <mergeCell ref="B57:BF57"/>
    <mergeCell ref="B39:BF39"/>
    <mergeCell ref="B41:BF41"/>
    <mergeCell ref="AW12:AW13"/>
    <mergeCell ref="AX12:AX13"/>
    <mergeCell ref="AY12:AY13"/>
    <mergeCell ref="AN12:AN13"/>
    <mergeCell ref="AY11:BB11"/>
    <mergeCell ref="O12:O13"/>
    <mergeCell ref="AJ12:AJ13"/>
    <mergeCell ref="AH12:AH13"/>
    <mergeCell ref="AZ12:AZ13"/>
    <mergeCell ref="BA12:BA13"/>
    <mergeCell ref="BB12:BB13"/>
    <mergeCell ref="AQ12:AQ13"/>
    <mergeCell ref="AR12:AR13"/>
    <mergeCell ref="AS12:AS13"/>
    <mergeCell ref="AT12:AT13"/>
    <mergeCell ref="AU12:AU13"/>
    <mergeCell ref="AV12:AV13"/>
    <mergeCell ref="AG12:AG13"/>
    <mergeCell ref="AI12:AI13"/>
    <mergeCell ref="L12:L13"/>
    <mergeCell ref="AP12:AP13"/>
    <mergeCell ref="B10:B12"/>
    <mergeCell ref="C10:C12"/>
    <mergeCell ref="D10:D12"/>
    <mergeCell ref="E10:E12"/>
    <mergeCell ref="F10:F12"/>
    <mergeCell ref="G10:BB10"/>
    <mergeCell ref="P12:P13"/>
    <mergeCell ref="Q12:Q13"/>
    <mergeCell ref="R12:R13"/>
    <mergeCell ref="Y12:Y13"/>
    <mergeCell ref="Z12:Z13"/>
    <mergeCell ref="AA12:AA13"/>
    <mergeCell ref="AB12:AB13"/>
    <mergeCell ref="AC12:AC13"/>
    <mergeCell ref="AD12:AD13"/>
    <mergeCell ref="S12:S13"/>
    <mergeCell ref="T12:T13"/>
    <mergeCell ref="AK12:AK13"/>
    <mergeCell ref="AL12:AL13"/>
    <mergeCell ref="AM12:AM13"/>
    <mergeCell ref="AF12:AF13"/>
    <mergeCell ref="N12:N13"/>
    <mergeCell ref="BG10:BG13"/>
    <mergeCell ref="B14:BG14"/>
    <mergeCell ref="AE12:AE13"/>
    <mergeCell ref="C4:BJ4"/>
    <mergeCell ref="C3:BJ3"/>
    <mergeCell ref="C2:BJ2"/>
    <mergeCell ref="X12:X13"/>
    <mergeCell ref="B13:F13"/>
    <mergeCell ref="S11:V11"/>
    <mergeCell ref="W11:Z11"/>
    <mergeCell ref="C9:E9"/>
    <mergeCell ref="BC10:BC13"/>
    <mergeCell ref="BD10:BD13"/>
    <mergeCell ref="AA11:AD11"/>
    <mergeCell ref="AE11:AH11"/>
    <mergeCell ref="AI11:AL11"/>
    <mergeCell ref="AM11:AP11"/>
    <mergeCell ref="AQ11:AT11"/>
    <mergeCell ref="AU11:AX11"/>
    <mergeCell ref="G12:G13"/>
    <mergeCell ref="H12:H13"/>
    <mergeCell ref="I12:I13"/>
    <mergeCell ref="J12:J13"/>
    <mergeCell ref="K12:K13"/>
    <mergeCell ref="BK14:CH14"/>
    <mergeCell ref="BK10:BP13"/>
    <mergeCell ref="BQ10:BV13"/>
    <mergeCell ref="BW10:CB13"/>
    <mergeCell ref="CC10:CH13"/>
    <mergeCell ref="B1:BJ1"/>
    <mergeCell ref="BI10:BI13"/>
    <mergeCell ref="C7:D7"/>
    <mergeCell ref="C8:D8"/>
    <mergeCell ref="F9:AC9"/>
    <mergeCell ref="BJ10:BJ13"/>
    <mergeCell ref="BH10:BH14"/>
    <mergeCell ref="AD8:BJ8"/>
    <mergeCell ref="AD7:BJ7"/>
    <mergeCell ref="AD9:BJ9"/>
    <mergeCell ref="C6:BJ6"/>
    <mergeCell ref="C5:BJ5"/>
    <mergeCell ref="B7:B8"/>
    <mergeCell ref="F7:AC7"/>
    <mergeCell ref="F8:AC8"/>
    <mergeCell ref="G11:J11"/>
    <mergeCell ref="K11:N11"/>
    <mergeCell ref="O11:R11"/>
    <mergeCell ref="AO12:AO13"/>
    <mergeCell ref="B15:R15"/>
    <mergeCell ref="BK98:BP98"/>
    <mergeCell ref="BQ98:BV98"/>
    <mergeCell ref="BW98:CB98"/>
    <mergeCell ref="CC98:CH98"/>
    <mergeCell ref="BK99:BL99"/>
    <mergeCell ref="BM99:BN99"/>
    <mergeCell ref="BO99:BP99"/>
    <mergeCell ref="BQ99:BR99"/>
    <mergeCell ref="BS99:BT99"/>
    <mergeCell ref="BU99:BV99"/>
    <mergeCell ref="BW99:BX99"/>
    <mergeCell ref="BY99:BZ99"/>
    <mergeCell ref="CA99:CB99"/>
    <mergeCell ref="CC99:CD99"/>
    <mergeCell ref="CE99:CF99"/>
    <mergeCell ref="CG99:CH99"/>
  </mergeCells>
  <phoneticPr fontId="26" type="noConversion"/>
  <dataValidations count="2">
    <dataValidation type="list" allowBlank="1" showInputMessage="1" showErrorMessage="1" sqref="BH16 BH39 BH41 BH43 BH46 BH51 BH57" xr:uid="{42F378DE-DB48-48F0-8BFA-0219BBC94ABC}">
      <formula1>$BD$80:$BD$83</formula1>
    </dataValidation>
    <dataValidation type="list" allowBlank="1" showInputMessage="1" showErrorMessage="1" sqref="BH17:BH38 BH40 BH42 BH44:BH45 BH47:BH50 BH52:BH56 BH58:BH59" xr:uid="{27B8ECC8-46D1-D742-813A-7C725DDDDEC6}">
      <formula1>$BH$74:$BH$82</formula1>
    </dataValidation>
  </dataValidations>
  <pageMargins left="0.23622047244094491" right="0.15748031496062992" top="0.51181102362204722" bottom="0.6692913385826772" header="0.31496062992125984" footer="0.31496062992125984"/>
  <pageSetup paperSize="14" scale="38" orientation="landscape" r:id="rId1"/>
  <headerFooter>
    <oddFooter>&amp;C&amp;8&amp;Z&amp;F&amp;R&amp;8&amp;P de &amp;N</oddFooter>
  </headerFooter>
  <rowBreaks count="5" manualBreakCount="5">
    <brk id="22" max="85" man="1"/>
    <brk id="26" max="85" man="1"/>
    <brk id="29" max="16383" man="1"/>
    <brk id="51" max="85" man="1"/>
    <brk id="5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9520-1CE0-544C-B768-74FBA8FE59A4}">
  <sheetPr codeName="Hoja5"/>
  <dimension ref="B2:J43"/>
  <sheetViews>
    <sheetView workbookViewId="0">
      <selection activeCell="B32" sqref="B32:E43"/>
    </sheetView>
  </sheetViews>
  <sheetFormatPr baseColWidth="10" defaultRowHeight="15" x14ac:dyDescent="0.25"/>
  <cols>
    <col min="2" max="2" width="65.7109375" bestFit="1" customWidth="1"/>
    <col min="3" max="3" width="15.7109375" customWidth="1"/>
    <col min="4" max="4" width="10.85546875" bestFit="1" customWidth="1"/>
    <col min="5" max="5" width="15.28515625" customWidth="1"/>
    <col min="7" max="7" width="12.85546875" customWidth="1"/>
  </cols>
  <sheetData>
    <row r="2" spans="2:10" x14ac:dyDescent="0.25">
      <c r="C2" s="491" t="s">
        <v>331</v>
      </c>
      <c r="D2" s="491"/>
      <c r="E2" s="491" t="s">
        <v>332</v>
      </c>
      <c r="F2" s="491"/>
      <c r="G2" s="491" t="s">
        <v>333</v>
      </c>
      <c r="H2" s="491"/>
      <c r="I2" s="491" t="s">
        <v>390</v>
      </c>
      <c r="J2" s="491"/>
    </row>
    <row r="3" spans="2:10" ht="42" customHeight="1" x14ac:dyDescent="0.25">
      <c r="B3" s="166" t="s">
        <v>293</v>
      </c>
      <c r="C3" s="166" t="s">
        <v>388</v>
      </c>
      <c r="D3" s="166" t="s">
        <v>389</v>
      </c>
      <c r="E3" s="166" t="s">
        <v>388</v>
      </c>
      <c r="F3" s="166" t="s">
        <v>389</v>
      </c>
      <c r="G3" s="166" t="s">
        <v>388</v>
      </c>
      <c r="H3" s="166" t="s">
        <v>389</v>
      </c>
      <c r="I3" s="166" t="s">
        <v>55</v>
      </c>
      <c r="J3" s="166" t="s">
        <v>391</v>
      </c>
    </row>
    <row r="4" spans="2:10" ht="30" x14ac:dyDescent="0.25">
      <c r="B4" s="167" t="s">
        <v>8</v>
      </c>
      <c r="C4" s="346">
        <v>32</v>
      </c>
      <c r="D4" s="346">
        <v>32</v>
      </c>
      <c r="E4" s="346">
        <v>11</v>
      </c>
      <c r="F4" s="346">
        <v>11</v>
      </c>
      <c r="G4" s="346">
        <v>14</v>
      </c>
      <c r="H4" s="346">
        <v>0</v>
      </c>
      <c r="I4" s="346">
        <v>68</v>
      </c>
      <c r="J4" s="346">
        <f t="shared" ref="J4:J10" si="0">D4+F4</f>
        <v>43</v>
      </c>
    </row>
    <row r="5" spans="2:10" ht="30" x14ac:dyDescent="0.25">
      <c r="B5" s="167" t="s">
        <v>295</v>
      </c>
      <c r="C5" s="346">
        <v>0</v>
      </c>
      <c r="D5" s="346">
        <v>0</v>
      </c>
      <c r="E5" s="346">
        <v>1</v>
      </c>
      <c r="F5" s="346">
        <v>1</v>
      </c>
      <c r="G5" s="346">
        <v>0</v>
      </c>
      <c r="H5" s="346">
        <v>0</v>
      </c>
      <c r="I5" s="346">
        <v>1</v>
      </c>
      <c r="J5" s="346">
        <f t="shared" si="0"/>
        <v>1</v>
      </c>
    </row>
    <row r="6" spans="2:10" x14ac:dyDescent="0.25">
      <c r="B6" s="167" t="s">
        <v>294</v>
      </c>
      <c r="C6" s="346">
        <v>0</v>
      </c>
      <c r="D6" s="346">
        <v>0</v>
      </c>
      <c r="E6" s="346">
        <v>0</v>
      </c>
      <c r="F6" s="346">
        <v>0</v>
      </c>
      <c r="G6" s="346">
        <v>0</v>
      </c>
      <c r="H6" s="346">
        <v>0</v>
      </c>
      <c r="I6" s="346">
        <v>1</v>
      </c>
      <c r="J6" s="346">
        <f t="shared" si="0"/>
        <v>0</v>
      </c>
    </row>
    <row r="7" spans="2:10" x14ac:dyDescent="0.25">
      <c r="B7" s="167" t="s">
        <v>152</v>
      </c>
      <c r="C7" s="346">
        <v>0</v>
      </c>
      <c r="D7" s="346">
        <v>0</v>
      </c>
      <c r="E7" s="346">
        <v>0</v>
      </c>
      <c r="F7" s="346">
        <v>0</v>
      </c>
      <c r="G7" s="346">
        <v>1</v>
      </c>
      <c r="H7" s="346">
        <v>0</v>
      </c>
      <c r="I7" s="346">
        <v>2</v>
      </c>
      <c r="J7" s="346">
        <f t="shared" si="0"/>
        <v>0</v>
      </c>
    </row>
    <row r="8" spans="2:10" ht="30" x14ac:dyDescent="0.25">
      <c r="B8" s="168" t="s">
        <v>296</v>
      </c>
      <c r="C8" s="346">
        <v>0</v>
      </c>
      <c r="D8" s="346">
        <v>0</v>
      </c>
      <c r="E8" s="346">
        <v>0</v>
      </c>
      <c r="F8" s="346">
        <v>0</v>
      </c>
      <c r="G8" s="346">
        <v>1</v>
      </c>
      <c r="H8" s="346">
        <v>0</v>
      </c>
      <c r="I8" s="346">
        <v>2</v>
      </c>
      <c r="J8" s="346">
        <f t="shared" si="0"/>
        <v>0</v>
      </c>
    </row>
    <row r="9" spans="2:10" x14ac:dyDescent="0.25">
      <c r="B9" s="167" t="s">
        <v>297</v>
      </c>
      <c r="C9" s="346">
        <v>0</v>
      </c>
      <c r="D9" s="346">
        <v>0</v>
      </c>
      <c r="E9" s="346">
        <v>1</v>
      </c>
      <c r="F9" s="346">
        <v>1</v>
      </c>
      <c r="G9" s="346">
        <v>1</v>
      </c>
      <c r="H9" s="346">
        <v>0</v>
      </c>
      <c r="I9" s="346">
        <v>2</v>
      </c>
      <c r="J9" s="346">
        <f t="shared" si="0"/>
        <v>1</v>
      </c>
    </row>
    <row r="10" spans="2:10" x14ac:dyDescent="0.25">
      <c r="B10" s="167" t="s">
        <v>298</v>
      </c>
      <c r="C10" s="346">
        <v>1</v>
      </c>
      <c r="D10" s="346">
        <v>1</v>
      </c>
      <c r="E10" s="346">
        <v>1</v>
      </c>
      <c r="F10" s="346">
        <v>1</v>
      </c>
      <c r="G10" s="346">
        <v>0</v>
      </c>
      <c r="H10" s="346">
        <v>0</v>
      </c>
      <c r="I10" s="346">
        <v>1</v>
      </c>
      <c r="J10" s="346">
        <f t="shared" si="0"/>
        <v>2</v>
      </c>
    </row>
    <row r="11" spans="2:10" x14ac:dyDescent="0.25">
      <c r="B11" s="168" t="s">
        <v>299</v>
      </c>
      <c r="C11" s="166">
        <f t="shared" ref="C11:J11" si="1">SUM(C4:C10)</f>
        <v>33</v>
      </c>
      <c r="D11" s="166">
        <f t="shared" si="1"/>
        <v>33</v>
      </c>
      <c r="E11" s="166">
        <f t="shared" si="1"/>
        <v>14</v>
      </c>
      <c r="F11" s="166">
        <f t="shared" si="1"/>
        <v>14</v>
      </c>
      <c r="G11" s="166">
        <f t="shared" si="1"/>
        <v>17</v>
      </c>
      <c r="H11" s="166">
        <f t="shared" si="1"/>
        <v>0</v>
      </c>
      <c r="I11" s="166">
        <f t="shared" si="1"/>
        <v>77</v>
      </c>
      <c r="J11" s="166">
        <f t="shared" si="1"/>
        <v>47</v>
      </c>
    </row>
    <row r="12" spans="2:10" x14ac:dyDescent="0.25">
      <c r="B12" s="168" t="s">
        <v>300</v>
      </c>
      <c r="C12" s="348">
        <v>1</v>
      </c>
      <c r="D12" s="347">
        <f>D11*C12/C11</f>
        <v>1</v>
      </c>
      <c r="E12" s="348">
        <v>1</v>
      </c>
      <c r="F12" s="347">
        <f>F11*E12/E11</f>
        <v>1</v>
      </c>
      <c r="G12" s="348">
        <v>1</v>
      </c>
      <c r="H12" s="347">
        <f>H11*G12/G11</f>
        <v>0</v>
      </c>
      <c r="I12" s="348">
        <v>1</v>
      </c>
      <c r="J12" s="347">
        <f>J11*I12/I11</f>
        <v>0.61038961038961037</v>
      </c>
    </row>
    <row r="13" spans="2:10" ht="102" customHeight="1" x14ac:dyDescent="0.25">
      <c r="B13" s="492" t="s">
        <v>393</v>
      </c>
      <c r="C13" s="492"/>
      <c r="D13" s="492"/>
      <c r="E13" s="492"/>
      <c r="F13" s="492"/>
      <c r="G13" s="493" t="s">
        <v>394</v>
      </c>
      <c r="H13" s="494"/>
    </row>
    <row r="17" spans="2:10" x14ac:dyDescent="0.25">
      <c r="C17" s="491" t="s">
        <v>331</v>
      </c>
      <c r="D17" s="491"/>
      <c r="E17" s="491" t="s">
        <v>332</v>
      </c>
      <c r="F17" s="491"/>
      <c r="G17" s="491" t="s">
        <v>333</v>
      </c>
      <c r="H17" s="491"/>
      <c r="I17" s="491" t="s">
        <v>390</v>
      </c>
      <c r="J17" s="491"/>
    </row>
    <row r="18" spans="2:10" ht="45" x14ac:dyDescent="0.25">
      <c r="B18" s="166" t="s">
        <v>396</v>
      </c>
      <c r="C18" s="166" t="s">
        <v>388</v>
      </c>
      <c r="D18" s="166" t="s">
        <v>389</v>
      </c>
      <c r="E18" s="166" t="s">
        <v>388</v>
      </c>
      <c r="F18" s="166" t="s">
        <v>389</v>
      </c>
      <c r="G18" s="166" t="s">
        <v>388</v>
      </c>
      <c r="H18" s="166" t="s">
        <v>389</v>
      </c>
      <c r="I18" s="166" t="s">
        <v>55</v>
      </c>
      <c r="J18" s="166" t="s">
        <v>391</v>
      </c>
    </row>
    <row r="19" spans="2:10" ht="30" x14ac:dyDescent="0.25">
      <c r="B19" s="167" t="s">
        <v>8</v>
      </c>
      <c r="C19" s="346">
        <v>32</v>
      </c>
      <c r="D19" s="346">
        <v>32</v>
      </c>
      <c r="E19" s="346">
        <v>11</v>
      </c>
      <c r="F19" s="346">
        <v>11</v>
      </c>
      <c r="G19" s="346">
        <v>14</v>
      </c>
      <c r="H19" s="346">
        <v>1</v>
      </c>
      <c r="I19" s="346">
        <v>68</v>
      </c>
      <c r="J19" s="346">
        <f>D19+F19+H19</f>
        <v>44</v>
      </c>
    </row>
    <row r="20" spans="2:10" ht="30" x14ac:dyDescent="0.25">
      <c r="B20" s="167" t="s">
        <v>295</v>
      </c>
      <c r="C20" s="346">
        <v>0</v>
      </c>
      <c r="D20" s="346">
        <v>0</v>
      </c>
      <c r="E20" s="346">
        <v>1</v>
      </c>
      <c r="F20" s="346">
        <v>1</v>
      </c>
      <c r="G20" s="346">
        <v>0</v>
      </c>
      <c r="H20" s="346">
        <v>0</v>
      </c>
      <c r="I20" s="346">
        <v>1</v>
      </c>
      <c r="J20" s="346">
        <f t="shared" ref="J20:J24" si="2">D20+F20+H20</f>
        <v>1</v>
      </c>
    </row>
    <row r="21" spans="2:10" x14ac:dyDescent="0.25">
      <c r="B21" s="167" t="s">
        <v>294</v>
      </c>
      <c r="C21" s="346">
        <v>0</v>
      </c>
      <c r="D21" s="346">
        <v>0</v>
      </c>
      <c r="E21" s="346">
        <v>0</v>
      </c>
      <c r="F21" s="346">
        <v>0</v>
      </c>
      <c r="G21" s="346">
        <v>0</v>
      </c>
      <c r="H21" s="346">
        <v>0</v>
      </c>
      <c r="I21" s="346">
        <v>1</v>
      </c>
      <c r="J21" s="346">
        <f t="shared" si="2"/>
        <v>0</v>
      </c>
    </row>
    <row r="22" spans="2:10" x14ac:dyDescent="0.25">
      <c r="B22" s="167" t="s">
        <v>152</v>
      </c>
      <c r="C22" s="346">
        <v>0</v>
      </c>
      <c r="D22" s="346">
        <v>0</v>
      </c>
      <c r="E22" s="346">
        <v>0</v>
      </c>
      <c r="F22" s="346">
        <v>0</v>
      </c>
      <c r="G22" s="346">
        <v>1</v>
      </c>
      <c r="H22" s="346">
        <v>0</v>
      </c>
      <c r="I22" s="346">
        <v>2</v>
      </c>
      <c r="J22" s="346">
        <f t="shared" si="2"/>
        <v>0</v>
      </c>
    </row>
    <row r="23" spans="2:10" ht="30" x14ac:dyDescent="0.25">
      <c r="B23" s="168" t="s">
        <v>296</v>
      </c>
      <c r="C23" s="346">
        <v>0</v>
      </c>
      <c r="D23" s="346">
        <v>0</v>
      </c>
      <c r="E23" s="346">
        <v>0</v>
      </c>
      <c r="F23" s="346">
        <v>0</v>
      </c>
      <c r="G23" s="346">
        <v>1</v>
      </c>
      <c r="H23" s="346">
        <v>0</v>
      </c>
      <c r="I23" s="346">
        <v>2</v>
      </c>
      <c r="J23" s="346">
        <f t="shared" si="2"/>
        <v>0</v>
      </c>
    </row>
    <row r="24" spans="2:10" x14ac:dyDescent="0.25">
      <c r="B24" s="167" t="s">
        <v>297</v>
      </c>
      <c r="C24" s="346">
        <v>0</v>
      </c>
      <c r="D24" s="346">
        <v>0</v>
      </c>
      <c r="E24" s="346">
        <v>1</v>
      </c>
      <c r="F24" s="346">
        <v>1</v>
      </c>
      <c r="G24" s="346">
        <v>1</v>
      </c>
      <c r="H24" s="346">
        <v>0</v>
      </c>
      <c r="I24" s="346">
        <v>2</v>
      </c>
      <c r="J24" s="346">
        <f t="shared" si="2"/>
        <v>1</v>
      </c>
    </row>
    <row r="25" spans="2:10" x14ac:dyDescent="0.25">
      <c r="B25" s="167" t="s">
        <v>298</v>
      </c>
      <c r="C25" s="346">
        <v>1</v>
      </c>
      <c r="D25" s="346">
        <v>1</v>
      </c>
      <c r="E25" s="346">
        <v>1</v>
      </c>
      <c r="F25" s="346">
        <v>1</v>
      </c>
      <c r="G25" s="346">
        <v>0</v>
      </c>
      <c r="H25" s="346">
        <v>0</v>
      </c>
      <c r="I25" s="346">
        <v>1</v>
      </c>
      <c r="J25" s="346">
        <v>1</v>
      </c>
    </row>
    <row r="26" spans="2:10" x14ac:dyDescent="0.25">
      <c r="B26" s="168" t="s">
        <v>299</v>
      </c>
      <c r="C26" s="166">
        <f t="shared" ref="C26:J26" si="3">SUM(C19:C25)</f>
        <v>33</v>
      </c>
      <c r="D26" s="166">
        <f t="shared" si="3"/>
        <v>33</v>
      </c>
      <c r="E26" s="166">
        <f t="shared" si="3"/>
        <v>14</v>
      </c>
      <c r="F26" s="166">
        <f t="shared" si="3"/>
        <v>14</v>
      </c>
      <c r="G26" s="166">
        <f t="shared" si="3"/>
        <v>17</v>
      </c>
      <c r="H26" s="166">
        <f t="shared" si="3"/>
        <v>1</v>
      </c>
      <c r="I26" s="166">
        <f t="shared" si="3"/>
        <v>77</v>
      </c>
      <c r="J26" s="166">
        <f t="shared" si="3"/>
        <v>47</v>
      </c>
    </row>
    <row r="27" spans="2:10" x14ac:dyDescent="0.25">
      <c r="B27" s="168" t="s">
        <v>300</v>
      </c>
      <c r="C27" s="348">
        <v>1</v>
      </c>
      <c r="D27" s="347">
        <f>D26*C27/C26</f>
        <v>1</v>
      </c>
      <c r="E27" s="348">
        <v>1</v>
      </c>
      <c r="F27" s="347">
        <f>F26*E27/E26</f>
        <v>1</v>
      </c>
      <c r="G27" s="348">
        <v>1</v>
      </c>
      <c r="H27" s="347">
        <f>H26*G27/G26</f>
        <v>5.8823529411764705E-2</v>
      </c>
      <c r="I27" s="348">
        <v>1</v>
      </c>
      <c r="J27" s="347">
        <f>J26*I27/I26</f>
        <v>0.61038961038961037</v>
      </c>
    </row>
    <row r="28" spans="2:10" ht="54.95" customHeight="1" x14ac:dyDescent="0.25">
      <c r="B28" s="492" t="s">
        <v>393</v>
      </c>
      <c r="C28" s="492"/>
      <c r="D28" s="492"/>
      <c r="E28" s="492"/>
      <c r="F28" s="492"/>
      <c r="G28" s="493" t="s">
        <v>394</v>
      </c>
      <c r="H28" s="494"/>
    </row>
    <row r="32" spans="2:10" x14ac:dyDescent="0.25">
      <c r="C32" s="491" t="s">
        <v>390</v>
      </c>
      <c r="D32" s="491"/>
      <c r="E32" s="491"/>
    </row>
    <row r="33" spans="2:5" ht="45" x14ac:dyDescent="0.25">
      <c r="B33" s="166" t="s">
        <v>396</v>
      </c>
      <c r="C33" s="166" t="s">
        <v>55</v>
      </c>
      <c r="D33" s="166" t="s">
        <v>391</v>
      </c>
      <c r="E33" s="419" t="s">
        <v>397</v>
      </c>
    </row>
    <row r="34" spans="2:5" ht="30" x14ac:dyDescent="0.25">
      <c r="B34" s="167" t="s">
        <v>8</v>
      </c>
      <c r="C34" s="346">
        <v>68</v>
      </c>
      <c r="D34" s="346">
        <f t="shared" ref="D34:D40" si="4">J19</f>
        <v>44</v>
      </c>
      <c r="E34" s="420">
        <v>8</v>
      </c>
    </row>
    <row r="35" spans="2:5" ht="30" x14ac:dyDescent="0.25">
      <c r="B35" s="167" t="s">
        <v>295</v>
      </c>
      <c r="C35" s="346">
        <v>1</v>
      </c>
      <c r="D35" s="346">
        <f t="shared" si="4"/>
        <v>1</v>
      </c>
      <c r="E35" s="420">
        <v>0</v>
      </c>
    </row>
    <row r="36" spans="2:5" x14ac:dyDescent="0.25">
      <c r="B36" s="167" t="s">
        <v>294</v>
      </c>
      <c r="C36" s="346">
        <v>1</v>
      </c>
      <c r="D36" s="346">
        <f t="shared" si="4"/>
        <v>0</v>
      </c>
      <c r="E36" s="420">
        <v>0</v>
      </c>
    </row>
    <row r="37" spans="2:5" x14ac:dyDescent="0.25">
      <c r="B37" s="167" t="s">
        <v>152</v>
      </c>
      <c r="C37" s="346">
        <v>2</v>
      </c>
      <c r="D37" s="346">
        <f t="shared" si="4"/>
        <v>0</v>
      </c>
      <c r="E37" s="420">
        <v>0</v>
      </c>
    </row>
    <row r="38" spans="2:5" ht="30" x14ac:dyDescent="0.25">
      <c r="B38" s="168" t="s">
        <v>296</v>
      </c>
      <c r="C38" s="346">
        <v>2</v>
      </c>
      <c r="D38" s="346">
        <f t="shared" si="4"/>
        <v>0</v>
      </c>
      <c r="E38" s="420">
        <v>0</v>
      </c>
    </row>
    <row r="39" spans="2:5" x14ac:dyDescent="0.25">
      <c r="B39" s="167" t="s">
        <v>297</v>
      </c>
      <c r="C39" s="346">
        <v>2</v>
      </c>
      <c r="D39" s="346">
        <f t="shared" si="4"/>
        <v>1</v>
      </c>
      <c r="E39" s="420">
        <v>1</v>
      </c>
    </row>
    <row r="40" spans="2:5" x14ac:dyDescent="0.25">
      <c r="B40" s="167" t="s">
        <v>298</v>
      </c>
      <c r="C40" s="346">
        <v>1</v>
      </c>
      <c r="D40" s="346">
        <f t="shared" si="4"/>
        <v>1</v>
      </c>
      <c r="E40" s="420">
        <v>0</v>
      </c>
    </row>
    <row r="41" spans="2:5" x14ac:dyDescent="0.25">
      <c r="B41" s="168" t="s">
        <v>299</v>
      </c>
      <c r="C41" s="166">
        <f t="shared" ref="C41" si="5">SUM(C34:C40)</f>
        <v>77</v>
      </c>
      <c r="D41" s="166">
        <f>SUM(D34:D40)</f>
        <v>47</v>
      </c>
      <c r="E41" s="166">
        <f>SUM(E34:E40)</f>
        <v>9</v>
      </c>
    </row>
    <row r="42" spans="2:5" x14ac:dyDescent="0.25">
      <c r="B42" s="168" t="s">
        <v>300</v>
      </c>
      <c r="C42" s="348">
        <v>1</v>
      </c>
      <c r="D42" s="347">
        <f>D41*$C$42/$C$41</f>
        <v>0.61038961038961037</v>
      </c>
      <c r="E42" s="347">
        <f>E41*$C$42/$C$41</f>
        <v>0.11688311688311688</v>
      </c>
    </row>
    <row r="43" spans="2:5" ht="108.95" customHeight="1" x14ac:dyDescent="0.25">
      <c r="B43" s="495" t="s">
        <v>398</v>
      </c>
      <c r="C43" s="495"/>
      <c r="D43" s="495"/>
      <c r="E43" s="495"/>
    </row>
  </sheetData>
  <mergeCells count="14">
    <mergeCell ref="C32:E32"/>
    <mergeCell ref="B43:E43"/>
    <mergeCell ref="C17:D17"/>
    <mergeCell ref="E17:F17"/>
    <mergeCell ref="G17:H17"/>
    <mergeCell ref="I17:J17"/>
    <mergeCell ref="B28:F28"/>
    <mergeCell ref="G28:H28"/>
    <mergeCell ref="I2:J2"/>
    <mergeCell ref="G2:H2"/>
    <mergeCell ref="G13:H13"/>
    <mergeCell ref="B13:F13"/>
    <mergeCell ref="C2:D2"/>
    <mergeCell ref="E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436E6-306B-0942-804D-ACE3ED8E57D4}">
  <sheetPr codeName="Hoja3"/>
  <dimension ref="A2:P13"/>
  <sheetViews>
    <sheetView workbookViewId="0">
      <selection activeCell="B8" sqref="B8"/>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4" width="3.85546875" customWidth="1"/>
    <col min="15" max="15" width="17.7109375" bestFit="1" customWidth="1"/>
  </cols>
  <sheetData>
    <row r="2" spans="1:16" ht="15.75" thickBot="1" x14ac:dyDescent="0.3"/>
    <row r="3" spans="1:16" ht="45" customHeight="1" thickBot="1" x14ac:dyDescent="0.35">
      <c r="A3" s="496" t="s">
        <v>323</v>
      </c>
      <c r="B3" s="497"/>
      <c r="C3" s="497"/>
      <c r="D3" s="497"/>
      <c r="E3" s="497"/>
      <c r="F3" s="497"/>
      <c r="G3" s="497"/>
      <c r="H3" s="497"/>
      <c r="I3" s="497"/>
      <c r="J3" s="497"/>
      <c r="K3" s="497"/>
      <c r="L3" s="497"/>
      <c r="M3" s="497"/>
      <c r="N3" s="497"/>
      <c r="O3" s="498"/>
    </row>
    <row r="4" spans="1:16" ht="45.75" thickBot="1" x14ac:dyDescent="0.3">
      <c r="A4" s="253" t="s">
        <v>317</v>
      </c>
      <c r="B4" s="254" t="s">
        <v>318</v>
      </c>
      <c r="C4" s="254" t="s">
        <v>173</v>
      </c>
      <c r="D4" s="256" t="s">
        <v>14</v>
      </c>
      <c r="E4" s="256" t="s">
        <v>63</v>
      </c>
      <c r="F4" s="262" t="s">
        <v>64</v>
      </c>
      <c r="G4" s="499" t="s">
        <v>321</v>
      </c>
      <c r="H4" s="500"/>
      <c r="I4" s="500"/>
      <c r="J4" s="501"/>
      <c r="K4" s="499" t="s">
        <v>322</v>
      </c>
      <c r="L4" s="500"/>
      <c r="M4" s="500"/>
      <c r="N4" s="501"/>
      <c r="O4" s="255" t="s">
        <v>15</v>
      </c>
    </row>
    <row r="5" spans="1:16" ht="90" x14ac:dyDescent="0.25">
      <c r="A5" s="263">
        <v>6</v>
      </c>
      <c r="B5" s="264" t="s">
        <v>172</v>
      </c>
      <c r="C5" s="265" t="s">
        <v>233</v>
      </c>
      <c r="D5" s="266" t="s">
        <v>282</v>
      </c>
      <c r="E5" s="267" t="s">
        <v>72</v>
      </c>
      <c r="F5" s="268" t="s">
        <v>235</v>
      </c>
      <c r="G5" s="245"/>
      <c r="H5" s="246"/>
      <c r="I5" s="246"/>
      <c r="J5" s="247"/>
      <c r="K5" s="248"/>
      <c r="L5" s="249"/>
      <c r="M5" s="250"/>
      <c r="N5" s="251"/>
      <c r="O5" s="252" t="s">
        <v>319</v>
      </c>
    </row>
    <row r="6" spans="1:16" ht="90" x14ac:dyDescent="0.25">
      <c r="A6" s="236">
        <v>7</v>
      </c>
      <c r="B6" s="215" t="s">
        <v>74</v>
      </c>
      <c r="C6" s="26" t="s">
        <v>124</v>
      </c>
      <c r="D6" s="10" t="s">
        <v>34</v>
      </c>
      <c r="E6" s="12" t="s">
        <v>35</v>
      </c>
      <c r="F6" s="269" t="s">
        <v>123</v>
      </c>
      <c r="G6" s="220"/>
      <c r="H6" s="218"/>
      <c r="I6" s="218"/>
      <c r="J6" s="221"/>
      <c r="K6" s="258"/>
      <c r="L6" s="217"/>
      <c r="M6" s="217"/>
      <c r="N6" s="222"/>
      <c r="O6" s="225" t="s">
        <v>316</v>
      </c>
    </row>
    <row r="7" spans="1:16" ht="123.75" x14ac:dyDescent="0.25">
      <c r="A7" s="236">
        <v>10</v>
      </c>
      <c r="B7" s="215" t="s">
        <v>78</v>
      </c>
      <c r="C7" s="26" t="s">
        <v>171</v>
      </c>
      <c r="D7" s="10" t="s">
        <v>284</v>
      </c>
      <c r="E7" s="12" t="s">
        <v>130</v>
      </c>
      <c r="F7" s="269" t="s">
        <v>131</v>
      </c>
      <c r="G7" s="220"/>
      <c r="H7" s="218"/>
      <c r="I7" s="218"/>
      <c r="J7" s="221"/>
      <c r="K7" s="201"/>
      <c r="L7" s="217"/>
      <c r="M7" s="217"/>
      <c r="N7" s="223"/>
      <c r="O7" s="234" t="s">
        <v>325</v>
      </c>
    </row>
    <row r="8" spans="1:16" ht="143.25" x14ac:dyDescent="0.25">
      <c r="A8" s="236">
        <v>15</v>
      </c>
      <c r="B8" s="215" t="s">
        <v>273</v>
      </c>
      <c r="C8" s="10" t="s">
        <v>42</v>
      </c>
      <c r="D8" s="10" t="s">
        <v>43</v>
      </c>
      <c r="E8" s="12" t="s">
        <v>239</v>
      </c>
      <c r="F8" s="269" t="s">
        <v>140</v>
      </c>
      <c r="G8" s="220"/>
      <c r="H8" s="218"/>
      <c r="I8" s="218"/>
      <c r="J8" s="221"/>
      <c r="K8" s="259"/>
      <c r="L8" s="206"/>
      <c r="M8" s="199"/>
      <c r="N8" s="204"/>
      <c r="O8" s="234" t="s">
        <v>324</v>
      </c>
      <c r="P8" s="214"/>
    </row>
    <row r="9" spans="1:16" ht="135" x14ac:dyDescent="0.25">
      <c r="A9" s="236">
        <v>18</v>
      </c>
      <c r="B9" s="215" t="s">
        <v>5</v>
      </c>
      <c r="C9" s="10" t="s">
        <v>84</v>
      </c>
      <c r="D9" s="10" t="s">
        <v>46</v>
      </c>
      <c r="E9" s="12" t="s">
        <v>85</v>
      </c>
      <c r="F9" s="269" t="s">
        <v>143</v>
      </c>
      <c r="G9" s="220"/>
      <c r="H9" s="218"/>
      <c r="I9" s="218"/>
      <c r="J9" s="221"/>
      <c r="K9" s="259"/>
      <c r="L9" s="206"/>
      <c r="M9" s="206"/>
      <c r="N9" s="207"/>
      <c r="O9" s="225" t="s">
        <v>316</v>
      </c>
    </row>
    <row r="10" spans="1:16" ht="123.75" x14ac:dyDescent="0.25">
      <c r="A10" s="236">
        <v>32</v>
      </c>
      <c r="B10" s="227" t="s">
        <v>213</v>
      </c>
      <c r="C10" s="51" t="s">
        <v>99</v>
      </c>
      <c r="D10" s="51" t="s">
        <v>275</v>
      </c>
      <c r="E10" s="52" t="s">
        <v>277</v>
      </c>
      <c r="F10" s="270" t="s">
        <v>156</v>
      </c>
      <c r="G10" s="228"/>
      <c r="H10" s="219"/>
      <c r="I10" s="219"/>
      <c r="J10" s="223"/>
      <c r="K10" s="261"/>
      <c r="L10" s="226"/>
      <c r="M10" s="226"/>
      <c r="N10" s="232"/>
      <c r="O10" s="225" t="s">
        <v>316</v>
      </c>
    </row>
    <row r="11" spans="1:16" ht="90" x14ac:dyDescent="0.25">
      <c r="A11" s="236">
        <v>34</v>
      </c>
      <c r="B11" s="227" t="s">
        <v>276</v>
      </c>
      <c r="C11" s="51" t="s">
        <v>274</v>
      </c>
      <c r="D11" s="51" t="s">
        <v>50</v>
      </c>
      <c r="E11" s="52" t="s">
        <v>260</v>
      </c>
      <c r="F11" s="270" t="s">
        <v>156</v>
      </c>
      <c r="G11" s="228"/>
      <c r="H11" s="219"/>
      <c r="I11" s="219"/>
      <c r="J11" s="223"/>
      <c r="K11" s="259"/>
      <c r="L11" s="206"/>
      <c r="M11" s="206"/>
      <c r="N11" s="207"/>
      <c r="O11" s="235" t="s">
        <v>320</v>
      </c>
    </row>
    <row r="12" spans="1:16" ht="67.5" x14ac:dyDescent="0.25">
      <c r="A12" s="236">
        <v>35</v>
      </c>
      <c r="B12" s="227" t="s">
        <v>310</v>
      </c>
      <c r="C12" s="51" t="s">
        <v>101</v>
      </c>
      <c r="D12" s="51" t="s">
        <v>102</v>
      </c>
      <c r="E12" s="52" t="s">
        <v>260</v>
      </c>
      <c r="F12" s="270" t="s">
        <v>156</v>
      </c>
      <c r="G12" s="228"/>
      <c r="H12" s="219"/>
      <c r="I12" s="219"/>
      <c r="J12" s="223"/>
      <c r="K12" s="259"/>
      <c r="L12" s="206"/>
      <c r="M12" s="206"/>
      <c r="N12" s="207"/>
      <c r="O12" s="235" t="s">
        <v>320</v>
      </c>
    </row>
    <row r="13" spans="1:16" ht="105.75" thickBot="1" x14ac:dyDescent="0.3">
      <c r="A13" s="237">
        <v>36</v>
      </c>
      <c r="B13" s="238" t="s">
        <v>214</v>
      </c>
      <c r="C13" s="239" t="s">
        <v>215</v>
      </c>
      <c r="D13" s="239" t="s">
        <v>252</v>
      </c>
      <c r="E13" s="240" t="s">
        <v>251</v>
      </c>
      <c r="F13" s="271" t="s">
        <v>156</v>
      </c>
      <c r="G13" s="229"/>
      <c r="H13" s="230"/>
      <c r="I13" s="230"/>
      <c r="J13" s="231"/>
      <c r="K13" s="260"/>
      <c r="L13" s="224"/>
      <c r="M13" s="224"/>
      <c r="N13" s="233"/>
      <c r="O13" s="272" t="s">
        <v>326</v>
      </c>
    </row>
  </sheetData>
  <mergeCells count="3">
    <mergeCell ref="A3:O3"/>
    <mergeCell ref="K4:N4"/>
    <mergeCell ref="G4:J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0DF3-FD27-1540-A813-FB83A30787FE}">
  <sheetPr codeName="Hoja4"/>
  <dimension ref="A2:L13"/>
  <sheetViews>
    <sheetView workbookViewId="0">
      <selection activeCell="A3" sqref="A3:L3"/>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 min="12" max="12" width="22.28515625" customWidth="1"/>
  </cols>
  <sheetData>
    <row r="2" spans="1:12" ht="15.75" thickBot="1" x14ac:dyDescent="0.3"/>
    <row r="3" spans="1:12" ht="45" customHeight="1" thickBot="1" x14ac:dyDescent="0.35">
      <c r="A3" s="502" t="s">
        <v>329</v>
      </c>
      <c r="B3" s="503"/>
      <c r="C3" s="503"/>
      <c r="D3" s="503"/>
      <c r="E3" s="503"/>
      <c r="F3" s="503"/>
      <c r="G3" s="503"/>
      <c r="H3" s="503"/>
      <c r="I3" s="503"/>
      <c r="J3" s="503"/>
      <c r="K3" s="503"/>
      <c r="L3" s="504"/>
    </row>
    <row r="4" spans="1:12" ht="45.75" thickBot="1" x14ac:dyDescent="0.3">
      <c r="A4" s="253" t="s">
        <v>317</v>
      </c>
      <c r="B4" s="254" t="s">
        <v>318</v>
      </c>
      <c r="C4" s="254" t="s">
        <v>173</v>
      </c>
      <c r="D4" s="257" t="s">
        <v>14</v>
      </c>
      <c r="E4" s="257" t="s">
        <v>63</v>
      </c>
      <c r="F4" s="262" t="s">
        <v>64</v>
      </c>
      <c r="G4" s="499" t="s">
        <v>322</v>
      </c>
      <c r="H4" s="500"/>
      <c r="I4" s="500"/>
      <c r="J4" s="501"/>
      <c r="K4" s="255" t="s">
        <v>15</v>
      </c>
      <c r="L4" s="255" t="s">
        <v>327</v>
      </c>
    </row>
    <row r="5" spans="1:12" ht="90" x14ac:dyDescent="0.25">
      <c r="A5" s="263">
        <v>6</v>
      </c>
      <c r="B5" s="264" t="s">
        <v>172</v>
      </c>
      <c r="C5" s="265" t="s">
        <v>233</v>
      </c>
      <c r="D5" s="266" t="s">
        <v>282</v>
      </c>
      <c r="E5" s="267" t="s">
        <v>72</v>
      </c>
      <c r="F5" s="268" t="s">
        <v>235</v>
      </c>
      <c r="G5" s="293"/>
      <c r="H5" s="294"/>
      <c r="I5" s="295"/>
      <c r="J5" s="296"/>
      <c r="K5" s="297" t="s">
        <v>319</v>
      </c>
      <c r="L5" s="298"/>
    </row>
    <row r="6" spans="1:12" ht="90" x14ac:dyDescent="0.25">
      <c r="A6" s="236">
        <v>7</v>
      </c>
      <c r="B6" s="215" t="s">
        <v>74</v>
      </c>
      <c r="C6" s="26" t="s">
        <v>124</v>
      </c>
      <c r="D6" s="10" t="s">
        <v>34</v>
      </c>
      <c r="E6" s="12" t="s">
        <v>35</v>
      </c>
      <c r="F6" s="269" t="s">
        <v>123</v>
      </c>
      <c r="G6" s="274"/>
      <c r="H6" s="275"/>
      <c r="I6" s="273"/>
      <c r="J6" s="222"/>
      <c r="K6" s="289" t="s">
        <v>316</v>
      </c>
      <c r="L6" s="223"/>
    </row>
    <row r="7" spans="1:12" ht="270" x14ac:dyDescent="0.25">
      <c r="A7" s="236">
        <v>10</v>
      </c>
      <c r="B7" s="215" t="s">
        <v>330</v>
      </c>
      <c r="C7" s="26" t="s">
        <v>171</v>
      </c>
      <c r="D7" s="10" t="s">
        <v>284</v>
      </c>
      <c r="E7" s="12" t="s">
        <v>130</v>
      </c>
      <c r="F7" s="269" t="s">
        <v>131</v>
      </c>
      <c r="G7" s="201"/>
      <c r="H7" s="275"/>
      <c r="I7" s="273"/>
      <c r="J7" s="223"/>
      <c r="K7" s="290" t="s">
        <v>325</v>
      </c>
      <c r="L7" s="223"/>
    </row>
    <row r="8" spans="1:12" ht="150" x14ac:dyDescent="0.25">
      <c r="A8" s="236">
        <v>15</v>
      </c>
      <c r="B8" s="215" t="s">
        <v>273</v>
      </c>
      <c r="C8" s="10" t="s">
        <v>42</v>
      </c>
      <c r="D8" s="10" t="s">
        <v>43</v>
      </c>
      <c r="E8" s="12" t="s">
        <v>239</v>
      </c>
      <c r="F8" s="269" t="s">
        <v>140</v>
      </c>
      <c r="G8" s="208"/>
      <c r="H8" s="209"/>
      <c r="I8" s="276"/>
      <c r="J8" s="204"/>
      <c r="K8" s="290" t="s">
        <v>324</v>
      </c>
      <c r="L8" s="299" t="s">
        <v>328</v>
      </c>
    </row>
    <row r="9" spans="1:12" ht="135" x14ac:dyDescent="0.25">
      <c r="A9" s="236">
        <v>18</v>
      </c>
      <c r="B9" s="215" t="s">
        <v>5</v>
      </c>
      <c r="C9" s="10" t="s">
        <v>84</v>
      </c>
      <c r="D9" s="10" t="s">
        <v>46</v>
      </c>
      <c r="E9" s="12" t="s">
        <v>85</v>
      </c>
      <c r="F9" s="269" t="s">
        <v>143</v>
      </c>
      <c r="G9" s="208"/>
      <c r="H9" s="209"/>
      <c r="I9" s="276"/>
      <c r="J9" s="207"/>
      <c r="K9" s="289" t="s">
        <v>316</v>
      </c>
      <c r="L9" s="223"/>
    </row>
    <row r="10" spans="1:12" ht="123.75" x14ac:dyDescent="0.25">
      <c r="A10" s="236">
        <v>32</v>
      </c>
      <c r="B10" s="227" t="s">
        <v>213</v>
      </c>
      <c r="C10" s="51" t="s">
        <v>99</v>
      </c>
      <c r="D10" s="51" t="s">
        <v>275</v>
      </c>
      <c r="E10" s="52" t="s">
        <v>277</v>
      </c>
      <c r="F10" s="270" t="s">
        <v>156</v>
      </c>
      <c r="G10" s="278"/>
      <c r="H10" s="279"/>
      <c r="I10" s="277"/>
      <c r="J10" s="232"/>
      <c r="K10" s="289" t="s">
        <v>316</v>
      </c>
      <c r="L10" s="223"/>
    </row>
    <row r="11" spans="1:12" ht="90" x14ac:dyDescent="0.25">
      <c r="A11" s="236">
        <v>34</v>
      </c>
      <c r="B11" s="227" t="s">
        <v>276</v>
      </c>
      <c r="C11" s="51" t="s">
        <v>274</v>
      </c>
      <c r="D11" s="51" t="s">
        <v>50</v>
      </c>
      <c r="E11" s="52" t="s">
        <v>260</v>
      </c>
      <c r="F11" s="270" t="s">
        <v>156</v>
      </c>
      <c r="G11" s="208"/>
      <c r="H11" s="209"/>
      <c r="I11" s="276"/>
      <c r="J11" s="207"/>
      <c r="K11" s="291" t="s">
        <v>320</v>
      </c>
      <c r="L11" s="223"/>
    </row>
    <row r="12" spans="1:12" ht="67.5" x14ac:dyDescent="0.25">
      <c r="A12" s="236">
        <v>35</v>
      </c>
      <c r="B12" s="227" t="s">
        <v>310</v>
      </c>
      <c r="C12" s="51" t="s">
        <v>101</v>
      </c>
      <c r="D12" s="51" t="s">
        <v>102</v>
      </c>
      <c r="E12" s="52" t="s">
        <v>260</v>
      </c>
      <c r="F12" s="270" t="s">
        <v>156</v>
      </c>
      <c r="G12" s="208"/>
      <c r="H12" s="209"/>
      <c r="I12" s="276"/>
      <c r="J12" s="207"/>
      <c r="K12" s="291" t="s">
        <v>320</v>
      </c>
      <c r="L12" s="223"/>
    </row>
    <row r="13" spans="1:12" ht="105.75" thickBot="1" x14ac:dyDescent="0.3">
      <c r="A13" s="237">
        <v>36</v>
      </c>
      <c r="B13" s="238" t="s">
        <v>214</v>
      </c>
      <c r="C13" s="239" t="s">
        <v>215</v>
      </c>
      <c r="D13" s="239" t="s">
        <v>252</v>
      </c>
      <c r="E13" s="240" t="s">
        <v>251</v>
      </c>
      <c r="F13" s="271" t="s">
        <v>156</v>
      </c>
      <c r="G13" s="280"/>
      <c r="H13" s="281"/>
      <c r="I13" s="282"/>
      <c r="J13" s="233"/>
      <c r="K13" s="292" t="s">
        <v>326</v>
      </c>
      <c r="L13" s="231"/>
    </row>
  </sheetData>
  <mergeCells count="2">
    <mergeCell ref="G4:J4"/>
    <mergeCell ref="A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B32F6-F322-624B-90DF-AC0E90632E3B}">
  <sheetPr codeName="Hoja6"/>
  <dimension ref="A2:K14"/>
  <sheetViews>
    <sheetView zoomScaleNormal="100" workbookViewId="0">
      <selection activeCell="H5" sqref="H5"/>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s>
  <sheetData>
    <row r="2" spans="1:11" x14ac:dyDescent="0.25">
      <c r="A2" s="508" t="s">
        <v>361</v>
      </c>
      <c r="B2" s="508"/>
      <c r="C2" s="508"/>
      <c r="D2" s="508"/>
      <c r="E2" s="508"/>
      <c r="F2" s="508"/>
      <c r="G2" s="508"/>
      <c r="H2" s="508"/>
      <c r="I2" s="508"/>
      <c r="J2" s="508"/>
      <c r="K2" s="508"/>
    </row>
    <row r="3" spans="1:11" ht="132.94999999999999" customHeight="1" x14ac:dyDescent="0.3">
      <c r="A3" s="505" t="s">
        <v>364</v>
      </c>
      <c r="B3" s="505"/>
      <c r="C3" s="505"/>
      <c r="D3" s="505"/>
      <c r="E3" s="505"/>
      <c r="F3" s="505"/>
      <c r="G3" s="505"/>
      <c r="H3" s="505"/>
      <c r="I3" s="505"/>
      <c r="J3" s="505"/>
      <c r="K3" s="505"/>
    </row>
    <row r="4" spans="1:11" ht="48.95" customHeight="1" x14ac:dyDescent="0.25">
      <c r="A4" s="354" t="s">
        <v>317</v>
      </c>
      <c r="B4" s="355" t="s">
        <v>318</v>
      </c>
      <c r="C4" s="355" t="s">
        <v>173</v>
      </c>
      <c r="D4" s="354" t="s">
        <v>14</v>
      </c>
      <c r="E4" s="354" t="s">
        <v>63</v>
      </c>
      <c r="F4" s="355" t="s">
        <v>64</v>
      </c>
      <c r="G4" s="506" t="s">
        <v>363</v>
      </c>
      <c r="H4" s="507"/>
      <c r="I4" s="507"/>
      <c r="J4" s="507"/>
      <c r="K4" s="355" t="s">
        <v>15</v>
      </c>
    </row>
    <row r="5" spans="1:11" ht="225" x14ac:dyDescent="0.25">
      <c r="A5" s="381">
        <v>4</v>
      </c>
      <c r="B5" s="215" t="s">
        <v>0</v>
      </c>
      <c r="C5" s="10" t="s">
        <v>226</v>
      </c>
      <c r="D5" s="26" t="s">
        <v>227</v>
      </c>
      <c r="E5" s="12" t="s">
        <v>228</v>
      </c>
      <c r="F5" s="216" t="s">
        <v>257</v>
      </c>
      <c r="G5" s="273"/>
      <c r="H5" s="217"/>
      <c r="I5" s="217"/>
      <c r="J5" s="356"/>
      <c r="K5" s="382" t="s">
        <v>354</v>
      </c>
    </row>
    <row r="6" spans="1:11" ht="90" x14ac:dyDescent="0.25">
      <c r="A6" s="383">
        <v>6</v>
      </c>
      <c r="B6" s="357" t="s">
        <v>172</v>
      </c>
      <c r="C6" s="358" t="s">
        <v>233</v>
      </c>
      <c r="D6" s="359" t="s">
        <v>282</v>
      </c>
      <c r="E6" s="360" t="s">
        <v>72</v>
      </c>
      <c r="F6" s="384" t="s">
        <v>235</v>
      </c>
      <c r="G6" s="379"/>
      <c r="H6" s="361"/>
      <c r="I6" s="276"/>
      <c r="J6" s="361"/>
      <c r="K6" s="385" t="s">
        <v>355</v>
      </c>
    </row>
    <row r="7" spans="1:11" ht="143.25" x14ac:dyDescent="0.25">
      <c r="A7" s="381">
        <v>15</v>
      </c>
      <c r="B7" s="215" t="s">
        <v>273</v>
      </c>
      <c r="C7" s="10" t="s">
        <v>42</v>
      </c>
      <c r="D7" s="10" t="s">
        <v>43</v>
      </c>
      <c r="E7" s="12" t="s">
        <v>239</v>
      </c>
      <c r="F7" s="216" t="s">
        <v>140</v>
      </c>
      <c r="G7" s="198"/>
      <c r="H7" s="276"/>
      <c r="I7" s="206"/>
      <c r="J7" s="206"/>
      <c r="K7" s="386" t="s">
        <v>359</v>
      </c>
    </row>
    <row r="8" spans="1:11" ht="112.5" x14ac:dyDescent="0.25">
      <c r="A8" s="381">
        <v>24</v>
      </c>
      <c r="B8" s="362" t="s">
        <v>197</v>
      </c>
      <c r="C8" s="51" t="s">
        <v>12</v>
      </c>
      <c r="D8" s="51" t="s">
        <v>163</v>
      </c>
      <c r="E8" s="52" t="s">
        <v>164</v>
      </c>
      <c r="F8" s="387" t="s">
        <v>198</v>
      </c>
      <c r="G8" s="380"/>
      <c r="H8" s="363"/>
      <c r="I8" s="363"/>
      <c r="J8" s="363"/>
      <c r="K8" s="382" t="s">
        <v>265</v>
      </c>
    </row>
    <row r="9" spans="1:11" ht="123.75" x14ac:dyDescent="0.25">
      <c r="A9" s="381">
        <v>32</v>
      </c>
      <c r="B9" s="227" t="s">
        <v>213</v>
      </c>
      <c r="C9" s="51" t="s">
        <v>99</v>
      </c>
      <c r="D9" s="51" t="s">
        <v>275</v>
      </c>
      <c r="E9" s="52" t="s">
        <v>277</v>
      </c>
      <c r="F9" s="387" t="s">
        <v>156</v>
      </c>
      <c r="G9" s="277"/>
      <c r="H9" s="226"/>
      <c r="I9" s="226"/>
      <c r="J9" s="226"/>
      <c r="K9" s="382" t="s">
        <v>157</v>
      </c>
    </row>
    <row r="10" spans="1:11" ht="191.25" x14ac:dyDescent="0.25">
      <c r="A10" s="381">
        <v>33</v>
      </c>
      <c r="B10" s="227" t="s">
        <v>308</v>
      </c>
      <c r="C10" s="364" t="s">
        <v>307</v>
      </c>
      <c r="D10" s="51" t="s">
        <v>305</v>
      </c>
      <c r="E10" s="52" t="s">
        <v>306</v>
      </c>
      <c r="F10" s="387" t="s">
        <v>154</v>
      </c>
      <c r="G10" s="199"/>
      <c r="H10" s="199"/>
      <c r="I10" s="277"/>
      <c r="J10" s="226"/>
      <c r="K10" s="385" t="s">
        <v>312</v>
      </c>
    </row>
    <row r="11" spans="1:11" ht="90" x14ac:dyDescent="0.25">
      <c r="A11" s="381">
        <v>34</v>
      </c>
      <c r="B11" s="227" t="s">
        <v>276</v>
      </c>
      <c r="C11" s="51" t="s">
        <v>274</v>
      </c>
      <c r="D11" s="51" t="s">
        <v>50</v>
      </c>
      <c r="E11" s="52" t="s">
        <v>260</v>
      </c>
      <c r="F11" s="387" t="s">
        <v>156</v>
      </c>
      <c r="G11" s="380"/>
      <c r="H11" s="363"/>
      <c r="I11" s="363"/>
      <c r="J11" s="363"/>
      <c r="K11" s="388" t="s">
        <v>320</v>
      </c>
    </row>
    <row r="12" spans="1:11" ht="67.5" x14ac:dyDescent="0.25">
      <c r="A12" s="381">
        <v>35</v>
      </c>
      <c r="B12" s="227" t="s">
        <v>310</v>
      </c>
      <c r="C12" s="51" t="s">
        <v>101</v>
      </c>
      <c r="D12" s="51" t="s">
        <v>102</v>
      </c>
      <c r="E12" s="52" t="s">
        <v>260</v>
      </c>
      <c r="F12" s="387" t="s">
        <v>156</v>
      </c>
      <c r="G12" s="380"/>
      <c r="H12" s="363"/>
      <c r="I12" s="363"/>
      <c r="J12" s="363"/>
      <c r="K12" s="388" t="s">
        <v>320</v>
      </c>
    </row>
    <row r="13" spans="1:11" ht="105" x14ac:dyDescent="0.25">
      <c r="A13" s="381">
        <v>36</v>
      </c>
      <c r="B13" s="227" t="s">
        <v>214</v>
      </c>
      <c r="C13" s="51" t="s">
        <v>215</v>
      </c>
      <c r="D13" s="51" t="s">
        <v>252</v>
      </c>
      <c r="E13" s="52" t="s">
        <v>251</v>
      </c>
      <c r="F13" s="387" t="s">
        <v>156</v>
      </c>
      <c r="G13" s="380"/>
      <c r="H13" s="363"/>
      <c r="I13" s="363"/>
      <c r="J13" s="363"/>
      <c r="K13" s="389" t="s">
        <v>326</v>
      </c>
    </row>
    <row r="14" spans="1:11" x14ac:dyDescent="0.25">
      <c r="A14" s="509" t="s">
        <v>360</v>
      </c>
      <c r="B14" s="509"/>
      <c r="C14" s="509"/>
      <c r="D14" s="509"/>
      <c r="E14" s="509"/>
      <c r="F14" s="509"/>
      <c r="G14" s="509"/>
      <c r="H14" s="509"/>
      <c r="I14" s="509"/>
      <c r="J14" s="509"/>
      <c r="K14" s="509"/>
    </row>
  </sheetData>
  <mergeCells count="4">
    <mergeCell ref="A3:K3"/>
    <mergeCell ref="G4:J4"/>
    <mergeCell ref="A2:K2"/>
    <mergeCell ref="A14:K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E5CA-B5BE-5741-9AE1-08CEB25A04C5}">
  <dimension ref="A2:K14"/>
  <sheetViews>
    <sheetView topLeftCell="A11" zoomScaleNormal="100" workbookViewId="0">
      <selection activeCell="D22" sqref="D22"/>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85546875" customWidth="1"/>
    <col min="11" max="11" width="17.7109375" bestFit="1" customWidth="1"/>
  </cols>
  <sheetData>
    <row r="2" spans="1:11" x14ac:dyDescent="0.25">
      <c r="A2" s="508" t="s">
        <v>361</v>
      </c>
      <c r="B2" s="508"/>
      <c r="C2" s="508"/>
      <c r="D2" s="508"/>
      <c r="E2" s="508"/>
      <c r="F2" s="508"/>
      <c r="G2" s="508"/>
      <c r="H2" s="508"/>
      <c r="I2" s="508"/>
      <c r="J2" s="508"/>
      <c r="K2" s="508"/>
    </row>
    <row r="3" spans="1:11" ht="132.94999999999999" customHeight="1" x14ac:dyDescent="0.3">
      <c r="A3" s="505" t="s">
        <v>365</v>
      </c>
      <c r="B3" s="505"/>
      <c r="C3" s="505"/>
      <c r="D3" s="505"/>
      <c r="E3" s="505"/>
      <c r="F3" s="505"/>
      <c r="G3" s="505"/>
      <c r="H3" s="505"/>
      <c r="I3" s="505"/>
      <c r="J3" s="505"/>
      <c r="K3" s="505"/>
    </row>
    <row r="4" spans="1:11" ht="48.95" customHeight="1" x14ac:dyDescent="0.25">
      <c r="A4" s="391" t="s">
        <v>317</v>
      </c>
      <c r="B4" s="390" t="s">
        <v>318</v>
      </c>
      <c r="C4" s="390" t="s">
        <v>173</v>
      </c>
      <c r="D4" s="391" t="s">
        <v>14</v>
      </c>
      <c r="E4" s="391" t="s">
        <v>63</v>
      </c>
      <c r="F4" s="390" t="s">
        <v>64</v>
      </c>
      <c r="G4" s="506" t="s">
        <v>363</v>
      </c>
      <c r="H4" s="507"/>
      <c r="I4" s="507"/>
      <c r="J4" s="507"/>
      <c r="K4" s="390" t="s">
        <v>15</v>
      </c>
    </row>
    <row r="5" spans="1:11" ht="225" x14ac:dyDescent="0.25">
      <c r="A5" s="381">
        <v>4</v>
      </c>
      <c r="B5" s="215" t="s">
        <v>0</v>
      </c>
      <c r="C5" s="10" t="s">
        <v>226</v>
      </c>
      <c r="D5" s="26" t="s">
        <v>227</v>
      </c>
      <c r="E5" s="12" t="s">
        <v>228</v>
      </c>
      <c r="F5" s="216" t="s">
        <v>257</v>
      </c>
      <c r="G5" s="392"/>
      <c r="H5" s="392"/>
      <c r="I5" s="392"/>
      <c r="J5" s="356"/>
      <c r="K5" s="382" t="s">
        <v>354</v>
      </c>
    </row>
    <row r="6" spans="1:11" ht="90" x14ac:dyDescent="0.25">
      <c r="A6" s="383">
        <v>6</v>
      </c>
      <c r="B6" s="357" t="s">
        <v>172</v>
      </c>
      <c r="C6" s="358" t="s">
        <v>233</v>
      </c>
      <c r="D6" s="359" t="s">
        <v>282</v>
      </c>
      <c r="E6" s="360" t="s">
        <v>72</v>
      </c>
      <c r="F6" s="384" t="s">
        <v>235</v>
      </c>
      <c r="G6" s="379"/>
      <c r="H6" s="361"/>
      <c r="I6" s="276"/>
      <c r="J6" s="361"/>
      <c r="K6" s="385" t="s">
        <v>355</v>
      </c>
    </row>
    <row r="7" spans="1:11" ht="143.25" x14ac:dyDescent="0.25">
      <c r="A7" s="381">
        <v>15</v>
      </c>
      <c r="B7" s="215" t="s">
        <v>273</v>
      </c>
      <c r="C7" s="10" t="s">
        <v>42</v>
      </c>
      <c r="D7" s="10" t="s">
        <v>43</v>
      </c>
      <c r="E7" s="12" t="s">
        <v>239</v>
      </c>
      <c r="F7" s="216" t="s">
        <v>140</v>
      </c>
      <c r="G7" s="198"/>
      <c r="H7" s="393"/>
      <c r="I7" s="393"/>
      <c r="J7" s="393"/>
      <c r="K7" s="386" t="s">
        <v>359</v>
      </c>
    </row>
    <row r="8" spans="1:11" ht="112.5" x14ac:dyDescent="0.25">
      <c r="A8" s="381">
        <v>24</v>
      </c>
      <c r="B8" s="362" t="s">
        <v>197</v>
      </c>
      <c r="C8" s="51" t="s">
        <v>12</v>
      </c>
      <c r="D8" s="51" t="s">
        <v>163</v>
      </c>
      <c r="E8" s="52" t="s">
        <v>164</v>
      </c>
      <c r="F8" s="387" t="s">
        <v>198</v>
      </c>
      <c r="G8" s="394"/>
      <c r="H8" s="394"/>
      <c r="I8" s="380"/>
      <c r="J8" s="363"/>
      <c r="K8" s="382" t="s">
        <v>265</v>
      </c>
    </row>
    <row r="9" spans="1:11" ht="123.75" x14ac:dyDescent="0.25">
      <c r="A9" s="381">
        <v>32</v>
      </c>
      <c r="B9" s="227" t="s">
        <v>213</v>
      </c>
      <c r="C9" s="51" t="s">
        <v>99</v>
      </c>
      <c r="D9" s="51" t="s">
        <v>275</v>
      </c>
      <c r="E9" s="52" t="s">
        <v>277</v>
      </c>
      <c r="F9" s="387" t="s">
        <v>156</v>
      </c>
      <c r="G9" s="395"/>
      <c r="H9" s="395"/>
      <c r="I9" s="277"/>
      <c r="J9" s="226"/>
      <c r="K9" s="382" t="s">
        <v>157</v>
      </c>
    </row>
    <row r="10" spans="1:11" ht="191.25" x14ac:dyDescent="0.25">
      <c r="A10" s="381">
        <v>33</v>
      </c>
      <c r="B10" s="227" t="s">
        <v>308</v>
      </c>
      <c r="C10" s="364" t="s">
        <v>307</v>
      </c>
      <c r="D10" s="51" t="s">
        <v>305</v>
      </c>
      <c r="E10" s="52" t="s">
        <v>306</v>
      </c>
      <c r="F10" s="387" t="s">
        <v>154</v>
      </c>
      <c r="G10" s="199"/>
      <c r="H10" s="199"/>
      <c r="I10" s="277"/>
      <c r="J10" s="226"/>
      <c r="K10" s="385" t="s">
        <v>312</v>
      </c>
    </row>
    <row r="11" spans="1:11" ht="90" x14ac:dyDescent="0.25">
      <c r="A11" s="381">
        <v>34</v>
      </c>
      <c r="B11" s="227" t="s">
        <v>276</v>
      </c>
      <c r="C11" s="51" t="s">
        <v>274</v>
      </c>
      <c r="D11" s="51" t="s">
        <v>50</v>
      </c>
      <c r="E11" s="52" t="s">
        <v>260</v>
      </c>
      <c r="F11" s="387" t="s">
        <v>156</v>
      </c>
      <c r="G11" s="394"/>
      <c r="H11" s="394"/>
      <c r="I11" s="380"/>
      <c r="J11" s="363"/>
      <c r="K11" s="388" t="s">
        <v>320</v>
      </c>
    </row>
    <row r="12" spans="1:11" ht="67.5" x14ac:dyDescent="0.25">
      <c r="A12" s="381">
        <v>35</v>
      </c>
      <c r="B12" s="227" t="s">
        <v>310</v>
      </c>
      <c r="C12" s="51" t="s">
        <v>101</v>
      </c>
      <c r="D12" s="51" t="s">
        <v>102</v>
      </c>
      <c r="E12" s="52" t="s">
        <v>260</v>
      </c>
      <c r="F12" s="387" t="s">
        <v>156</v>
      </c>
      <c r="G12" s="394"/>
      <c r="H12" s="394"/>
      <c r="I12" s="380"/>
      <c r="J12" s="363"/>
      <c r="K12" s="388" t="s">
        <v>320</v>
      </c>
    </row>
    <row r="13" spans="1:11" ht="105" x14ac:dyDescent="0.25">
      <c r="A13" s="381">
        <v>36</v>
      </c>
      <c r="B13" s="227" t="s">
        <v>214</v>
      </c>
      <c r="C13" s="51" t="s">
        <v>215</v>
      </c>
      <c r="D13" s="51" t="s">
        <v>252</v>
      </c>
      <c r="E13" s="52" t="s">
        <v>251</v>
      </c>
      <c r="F13" s="387" t="s">
        <v>156</v>
      </c>
      <c r="G13" s="394"/>
      <c r="H13" s="394"/>
      <c r="I13" s="380"/>
      <c r="J13" s="363"/>
      <c r="K13" s="389" t="s">
        <v>326</v>
      </c>
    </row>
    <row r="14" spans="1:11" x14ac:dyDescent="0.25">
      <c r="A14" s="509" t="s">
        <v>360</v>
      </c>
      <c r="B14" s="509"/>
      <c r="C14" s="509"/>
      <c r="D14" s="509"/>
      <c r="E14" s="509"/>
      <c r="F14" s="509"/>
      <c r="G14" s="509"/>
      <c r="H14" s="509"/>
      <c r="I14" s="509"/>
      <c r="J14" s="509"/>
      <c r="K14" s="509"/>
    </row>
  </sheetData>
  <mergeCells count="4">
    <mergeCell ref="A2:K2"/>
    <mergeCell ref="A3:K3"/>
    <mergeCell ref="G4:J4"/>
    <mergeCell ref="A14:K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19642-4C38-F944-8B5B-720D75B800C8}">
  <dimension ref="A2:K13"/>
  <sheetViews>
    <sheetView topLeftCell="A4" zoomScaleNormal="100" workbookViewId="0">
      <selection activeCell="A7" sqref="A7:XFD7"/>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28515625" customWidth="1"/>
    <col min="11" max="11" width="17.85546875" customWidth="1"/>
  </cols>
  <sheetData>
    <row r="2" spans="1:11" x14ac:dyDescent="0.25">
      <c r="A2" s="510" t="s">
        <v>361</v>
      </c>
      <c r="B2" s="511"/>
      <c r="C2" s="511"/>
      <c r="D2" s="511"/>
      <c r="E2" s="511"/>
      <c r="F2" s="511"/>
      <c r="G2" s="511"/>
      <c r="H2" s="511"/>
      <c r="I2" s="511"/>
      <c r="J2" s="511"/>
      <c r="K2" s="512"/>
    </row>
    <row r="3" spans="1:11" ht="132.94999999999999" customHeight="1" x14ac:dyDescent="0.3">
      <c r="A3" s="505" t="s">
        <v>370</v>
      </c>
      <c r="B3" s="505"/>
      <c r="C3" s="505"/>
      <c r="D3" s="505"/>
      <c r="E3" s="505"/>
      <c r="F3" s="505"/>
      <c r="G3" s="505"/>
      <c r="H3" s="505"/>
      <c r="I3" s="505"/>
      <c r="J3" s="505"/>
      <c r="K3" s="505"/>
    </row>
    <row r="4" spans="1:11" ht="48.95" customHeight="1" x14ac:dyDescent="0.25">
      <c r="A4" s="399" t="s">
        <v>317</v>
      </c>
      <c r="B4" s="398" t="s">
        <v>318</v>
      </c>
      <c r="C4" s="398" t="s">
        <v>173</v>
      </c>
      <c r="D4" s="399" t="s">
        <v>14</v>
      </c>
      <c r="E4" s="399" t="s">
        <v>63</v>
      </c>
      <c r="F4" s="398" t="s">
        <v>64</v>
      </c>
      <c r="G4" s="506" t="s">
        <v>363</v>
      </c>
      <c r="H4" s="507"/>
      <c r="I4" s="507"/>
      <c r="J4" s="507"/>
      <c r="K4" s="398" t="s">
        <v>15</v>
      </c>
    </row>
    <row r="5" spans="1:11" ht="225" x14ac:dyDescent="0.25">
      <c r="A5" s="381">
        <v>4</v>
      </c>
      <c r="B5" s="215" t="s">
        <v>0</v>
      </c>
      <c r="C5" s="10" t="s">
        <v>226</v>
      </c>
      <c r="D5" s="26" t="s">
        <v>227</v>
      </c>
      <c r="E5" s="12" t="s">
        <v>228</v>
      </c>
      <c r="F5" s="216" t="s">
        <v>257</v>
      </c>
      <c r="G5" s="219"/>
      <c r="H5" s="219"/>
      <c r="I5" s="219"/>
      <c r="J5" s="219"/>
      <c r="K5" s="219"/>
    </row>
    <row r="6" spans="1:11" ht="90" x14ac:dyDescent="0.25">
      <c r="A6" s="383">
        <v>6</v>
      </c>
      <c r="B6" s="357" t="s">
        <v>172</v>
      </c>
      <c r="C6" s="358" t="s">
        <v>233</v>
      </c>
      <c r="D6" s="359" t="s">
        <v>282</v>
      </c>
      <c r="E6" s="360" t="s">
        <v>72</v>
      </c>
      <c r="F6" s="384" t="s">
        <v>235</v>
      </c>
      <c r="G6" s="219"/>
      <c r="H6" s="219"/>
      <c r="I6" s="276"/>
      <c r="J6" s="219"/>
      <c r="K6" s="397" t="s">
        <v>366</v>
      </c>
    </row>
    <row r="7" spans="1:11" ht="112.5" x14ac:dyDescent="0.25">
      <c r="A7" s="381">
        <v>24</v>
      </c>
      <c r="B7" s="362" t="s">
        <v>197</v>
      </c>
      <c r="C7" s="51" t="s">
        <v>12</v>
      </c>
      <c r="D7" s="51" t="s">
        <v>163</v>
      </c>
      <c r="E7" s="52" t="s">
        <v>164</v>
      </c>
      <c r="F7" s="387" t="s">
        <v>198</v>
      </c>
      <c r="G7" s="393"/>
      <c r="H7" s="276"/>
      <c r="I7" s="219"/>
      <c r="J7" s="219"/>
      <c r="K7" s="400" t="s">
        <v>373</v>
      </c>
    </row>
    <row r="8" spans="1:11" ht="123.75" x14ac:dyDescent="0.25">
      <c r="A8" s="381">
        <v>32</v>
      </c>
      <c r="B8" s="227" t="s">
        <v>213</v>
      </c>
      <c r="C8" s="51" t="s">
        <v>99</v>
      </c>
      <c r="D8" s="51" t="s">
        <v>275</v>
      </c>
      <c r="E8" s="52" t="s">
        <v>277</v>
      </c>
      <c r="F8" s="387" t="s">
        <v>156</v>
      </c>
      <c r="G8" s="393"/>
      <c r="H8" s="276"/>
      <c r="I8" s="206"/>
      <c r="J8" s="206"/>
      <c r="K8" s="389" t="s">
        <v>372</v>
      </c>
    </row>
    <row r="9" spans="1:11" ht="191.25" x14ac:dyDescent="0.25">
      <c r="A9" s="381">
        <v>33</v>
      </c>
      <c r="B9" s="227" t="s">
        <v>308</v>
      </c>
      <c r="C9" s="364" t="s">
        <v>307</v>
      </c>
      <c r="D9" s="51" t="s">
        <v>305</v>
      </c>
      <c r="E9" s="52" t="s">
        <v>306</v>
      </c>
      <c r="F9" s="387" t="s">
        <v>154</v>
      </c>
      <c r="G9" s="393"/>
      <c r="H9" s="276"/>
      <c r="I9" s="206"/>
      <c r="J9" s="206"/>
      <c r="K9" s="389" t="s">
        <v>312</v>
      </c>
    </row>
    <row r="10" spans="1:11" ht="90" x14ac:dyDescent="0.25">
      <c r="A10" s="381">
        <v>34</v>
      </c>
      <c r="B10" s="227" t="s">
        <v>276</v>
      </c>
      <c r="C10" s="51" t="s">
        <v>274</v>
      </c>
      <c r="D10" s="51" t="s">
        <v>50</v>
      </c>
      <c r="E10" s="52" t="s">
        <v>260</v>
      </c>
      <c r="F10" s="387" t="s">
        <v>156</v>
      </c>
      <c r="G10" s="393"/>
      <c r="H10" s="276"/>
      <c r="I10" s="206"/>
      <c r="J10" s="206"/>
      <c r="K10" s="389" t="s">
        <v>371</v>
      </c>
    </row>
    <row r="11" spans="1:11" ht="67.5" x14ac:dyDescent="0.25">
      <c r="A11" s="381">
        <v>35</v>
      </c>
      <c r="B11" s="227" t="s">
        <v>310</v>
      </c>
      <c r="C11" s="51" t="s">
        <v>101</v>
      </c>
      <c r="D11" s="51" t="s">
        <v>102</v>
      </c>
      <c r="E11" s="52" t="s">
        <v>260</v>
      </c>
      <c r="F11" s="387" t="s">
        <v>156</v>
      </c>
      <c r="G11" s="393"/>
      <c r="H11" s="276"/>
      <c r="I11" s="206"/>
      <c r="J11" s="206"/>
      <c r="K11" s="389" t="s">
        <v>371</v>
      </c>
    </row>
    <row r="12" spans="1:11" ht="78.75" x14ac:dyDescent="0.25">
      <c r="A12" s="381">
        <v>36</v>
      </c>
      <c r="B12" s="227" t="s">
        <v>214</v>
      </c>
      <c r="C12" s="51" t="s">
        <v>215</v>
      </c>
      <c r="D12" s="51" t="s">
        <v>252</v>
      </c>
      <c r="E12" s="52" t="s">
        <v>251</v>
      </c>
      <c r="F12" s="387" t="s">
        <v>156</v>
      </c>
      <c r="G12" s="393"/>
      <c r="H12" s="276"/>
      <c r="I12" s="206"/>
      <c r="J12" s="206"/>
      <c r="K12" s="389" t="s">
        <v>371</v>
      </c>
    </row>
    <row r="13" spans="1:11" x14ac:dyDescent="0.25">
      <c r="A13" s="509" t="s">
        <v>360</v>
      </c>
      <c r="B13" s="509"/>
      <c r="C13" s="509"/>
      <c r="D13" s="509"/>
      <c r="E13" s="509"/>
      <c r="F13" s="509"/>
      <c r="G13" s="509"/>
      <c r="H13" s="509"/>
      <c r="I13" s="509"/>
      <c r="J13" s="509"/>
      <c r="K13" s="509"/>
    </row>
  </sheetData>
  <mergeCells count="4">
    <mergeCell ref="G4:J4"/>
    <mergeCell ref="A3:K3"/>
    <mergeCell ref="A13:K13"/>
    <mergeCell ref="A2:K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AC515-D75B-1F46-A2D0-941D90C74C6B}">
  <dimension ref="A2:K11"/>
  <sheetViews>
    <sheetView zoomScaleNormal="100" workbookViewId="0">
      <selection activeCell="D5" sqref="D5"/>
    </sheetView>
  </sheetViews>
  <sheetFormatPr baseColWidth="10" defaultRowHeight="15" x14ac:dyDescent="0.25"/>
  <cols>
    <col min="2" max="2" width="42.7109375" customWidth="1"/>
    <col min="3" max="3" width="16.42578125" customWidth="1"/>
    <col min="4" max="4" width="20.28515625" customWidth="1"/>
    <col min="5" max="5" width="12.7109375" customWidth="1"/>
    <col min="6" max="6" width="15.85546875" customWidth="1"/>
    <col min="7" max="10" width="3.28515625" customWidth="1"/>
    <col min="11" max="11" width="17.85546875" customWidth="1"/>
  </cols>
  <sheetData>
    <row r="2" spans="1:11" x14ac:dyDescent="0.25">
      <c r="A2" s="510" t="s">
        <v>361</v>
      </c>
      <c r="B2" s="511"/>
      <c r="C2" s="511"/>
      <c r="D2" s="511"/>
      <c r="E2" s="511"/>
      <c r="F2" s="511"/>
      <c r="G2" s="511"/>
      <c r="H2" s="511"/>
      <c r="I2" s="511"/>
      <c r="J2" s="511"/>
      <c r="K2" s="512"/>
    </row>
    <row r="3" spans="1:11" ht="132.94999999999999" customHeight="1" x14ac:dyDescent="0.3">
      <c r="A3" s="505" t="s">
        <v>387</v>
      </c>
      <c r="B3" s="505"/>
      <c r="C3" s="505"/>
      <c r="D3" s="505"/>
      <c r="E3" s="505"/>
      <c r="F3" s="505"/>
      <c r="G3" s="505"/>
      <c r="H3" s="505"/>
      <c r="I3" s="505"/>
      <c r="J3" s="505"/>
      <c r="K3" s="505"/>
    </row>
    <row r="4" spans="1:11" ht="48.95" customHeight="1" x14ac:dyDescent="0.25">
      <c r="A4" s="402" t="s">
        <v>317</v>
      </c>
      <c r="B4" s="401" t="s">
        <v>318</v>
      </c>
      <c r="C4" s="401" t="s">
        <v>173</v>
      </c>
      <c r="D4" s="402" t="s">
        <v>14</v>
      </c>
      <c r="E4" s="402" t="s">
        <v>63</v>
      </c>
      <c r="F4" s="401" t="s">
        <v>64</v>
      </c>
      <c r="G4" s="506" t="s">
        <v>363</v>
      </c>
      <c r="H4" s="507"/>
      <c r="I4" s="507"/>
      <c r="J4" s="507"/>
      <c r="K4" s="401" t="s">
        <v>15</v>
      </c>
    </row>
    <row r="5" spans="1:11" ht="90" x14ac:dyDescent="0.25">
      <c r="A5" s="383">
        <v>6</v>
      </c>
      <c r="B5" s="357" t="s">
        <v>172</v>
      </c>
      <c r="C5" s="10" t="s">
        <v>233</v>
      </c>
      <c r="D5" s="359" t="s">
        <v>282</v>
      </c>
      <c r="E5" s="360" t="s">
        <v>72</v>
      </c>
      <c r="F5" s="384" t="s">
        <v>235</v>
      </c>
      <c r="G5" s="219"/>
      <c r="H5" s="219"/>
      <c r="I5" s="276"/>
      <c r="J5" s="219"/>
      <c r="K5" s="397" t="s">
        <v>366</v>
      </c>
    </row>
    <row r="6" spans="1:11" ht="123.75" x14ac:dyDescent="0.25">
      <c r="A6" s="381">
        <v>32</v>
      </c>
      <c r="B6" s="227" t="s">
        <v>213</v>
      </c>
      <c r="C6" s="51" t="s">
        <v>99</v>
      </c>
      <c r="D6" s="51" t="s">
        <v>275</v>
      </c>
      <c r="E6" s="52" t="s">
        <v>277</v>
      </c>
      <c r="F6" s="387" t="s">
        <v>156</v>
      </c>
      <c r="G6" s="393"/>
      <c r="H6" s="393"/>
      <c r="I6" s="276"/>
      <c r="J6" s="206"/>
      <c r="K6" s="389" t="s">
        <v>372</v>
      </c>
    </row>
    <row r="7" spans="1:11" ht="191.25" x14ac:dyDescent="0.25">
      <c r="A7" s="381">
        <v>33</v>
      </c>
      <c r="B7" s="227" t="s">
        <v>308</v>
      </c>
      <c r="C7" s="364" t="s">
        <v>307</v>
      </c>
      <c r="D7" s="51" t="s">
        <v>305</v>
      </c>
      <c r="E7" s="52" t="s">
        <v>306</v>
      </c>
      <c r="F7" s="387" t="s">
        <v>154</v>
      </c>
      <c r="G7" s="393"/>
      <c r="H7" s="393"/>
      <c r="I7" s="276"/>
      <c r="J7" s="206"/>
      <c r="K7" s="389" t="s">
        <v>312</v>
      </c>
    </row>
    <row r="8" spans="1:11" ht="90" x14ac:dyDescent="0.25">
      <c r="A8" s="381">
        <v>34</v>
      </c>
      <c r="B8" s="227" t="s">
        <v>276</v>
      </c>
      <c r="C8" s="51" t="s">
        <v>274</v>
      </c>
      <c r="D8" s="51" t="s">
        <v>50</v>
      </c>
      <c r="E8" s="52" t="s">
        <v>260</v>
      </c>
      <c r="F8" s="387" t="s">
        <v>156</v>
      </c>
      <c r="G8" s="393"/>
      <c r="H8" s="393"/>
      <c r="I8" s="276"/>
      <c r="J8" s="206"/>
      <c r="K8" s="389" t="s">
        <v>371</v>
      </c>
    </row>
    <row r="9" spans="1:11" ht="67.5" x14ac:dyDescent="0.25">
      <c r="A9" s="381">
        <v>35</v>
      </c>
      <c r="B9" s="227" t="s">
        <v>310</v>
      </c>
      <c r="C9" s="51" t="s">
        <v>101</v>
      </c>
      <c r="D9" s="51" t="s">
        <v>102</v>
      </c>
      <c r="E9" s="52" t="s">
        <v>260</v>
      </c>
      <c r="F9" s="387" t="s">
        <v>156</v>
      </c>
      <c r="G9" s="393"/>
      <c r="H9" s="393"/>
      <c r="I9" s="276"/>
      <c r="J9" s="206"/>
      <c r="K9" s="389" t="s">
        <v>371</v>
      </c>
    </row>
    <row r="10" spans="1:11" ht="78.75" x14ac:dyDescent="0.25">
      <c r="A10" s="381">
        <v>36</v>
      </c>
      <c r="B10" s="227" t="s">
        <v>214</v>
      </c>
      <c r="C10" s="51" t="s">
        <v>215</v>
      </c>
      <c r="D10" s="51" t="s">
        <v>252</v>
      </c>
      <c r="E10" s="52" t="s">
        <v>251</v>
      </c>
      <c r="F10" s="387" t="s">
        <v>156</v>
      </c>
      <c r="G10" s="393"/>
      <c r="H10" s="393"/>
      <c r="I10" s="276"/>
      <c r="J10" s="206"/>
      <c r="K10" s="389" t="s">
        <v>371</v>
      </c>
    </row>
    <row r="11" spans="1:11" x14ac:dyDescent="0.25">
      <c r="A11" s="509" t="s">
        <v>360</v>
      </c>
      <c r="B11" s="509"/>
      <c r="C11" s="509"/>
      <c r="D11" s="509"/>
      <c r="E11" s="509"/>
      <c r="F11" s="509"/>
      <c r="G11" s="509"/>
      <c r="H11" s="509"/>
      <c r="I11" s="509"/>
      <c r="J11" s="509"/>
      <c r="K11" s="509"/>
    </row>
  </sheetData>
  <mergeCells count="4">
    <mergeCell ref="A2:K2"/>
    <mergeCell ref="A3:K3"/>
    <mergeCell ref="G4:J4"/>
    <mergeCell ref="A11:K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PAA-2020</vt:lpstr>
      <vt:lpstr>Estadistica</vt:lpstr>
      <vt:lpstr>Seguimiento Marzo-Abril</vt:lpstr>
      <vt:lpstr>Seguimiento Abril</vt:lpstr>
      <vt:lpstr>Seguimiento Mayo</vt:lpstr>
      <vt:lpstr>Seguimiento Mayo 15 de 2020</vt:lpstr>
      <vt:lpstr>Seguimiento 01 Junio de 2020</vt:lpstr>
      <vt:lpstr>Seguimiento 11 Junio de 2020</vt:lpstr>
      <vt:lpstr>'PAA-2020'!Títulos_a_imprimir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Ignacio Ramirez Rios</dc:creator>
  <cp:lastModifiedBy>DELL</cp:lastModifiedBy>
  <cp:lastPrinted>2020-03-13T19:35:06Z</cp:lastPrinted>
  <dcterms:created xsi:type="dcterms:W3CDTF">2019-12-23T19:09:43Z</dcterms:created>
  <dcterms:modified xsi:type="dcterms:W3CDTF">2020-12-30T17:04:46Z</dcterms:modified>
</cp:coreProperties>
</file>