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PLANEACION-2019\400 39 PLANEACION INSTITUCIONAL  MODELO INTEGRADO DE PLANEACION Y GESTION\400 39 04 PLAN DE ACCIÓN INSTITUCIONAL - PAI\"/>
    </mc:Choice>
  </mc:AlternateContent>
  <bookViews>
    <workbookView xWindow="0" yWindow="0" windowWidth="20490" windowHeight="7545" tabRatio="639"/>
  </bookViews>
  <sheets>
    <sheet name="PAI 2018" sheetId="1" r:id="rId1"/>
    <sheet name="Hoja1" sheetId="2" r:id="rId2"/>
  </sheets>
  <externalReferences>
    <externalReference r:id="rId3"/>
  </externalReferences>
  <definedNames>
    <definedName name="_xlnm._FilterDatabase" localSheetId="0" hidden="1">'PAI 2018'!$A$6:$CE$202</definedName>
    <definedName name="_xlnm.Print_Area" localSheetId="0">'PAI 2018'!$F$1:$AC$193</definedName>
    <definedName name="Z_3D0646D8_A760_40E3_8411_B8F21A51D4AC_.wvu.Cols" localSheetId="0" hidden="1">'PAI 2018'!$AD:$AK</definedName>
    <definedName name="Z_3D0646D8_A760_40E3_8411_B8F21A51D4AC_.wvu.FilterData" localSheetId="0" hidden="1">'PAI 2018'!$A$6:$AK$53</definedName>
    <definedName name="Z_3D0646D8_A760_40E3_8411_B8F21A51D4AC_.wvu.PrintArea" localSheetId="0" hidden="1">'PAI 2018'!$L$6:$T$44</definedName>
  </definedNames>
  <calcPr calcId="152511"/>
  <customWorkbookViews>
    <customWorkbookView name="dianaherrera - Vista personalizada" guid="{3D0646D8-A760-40E3-8411-B8F21A51D4AC}" mergeInterval="0" personalView="1" maximized="1" xWindow="1" yWindow="1" windowWidth="1366" windowHeight="496" tabRatio="818" activeSheetId="1"/>
  </customWorkbookViews>
</workbook>
</file>

<file path=xl/calcChain.xml><?xml version="1.0" encoding="utf-8"?>
<calcChain xmlns="http://schemas.openxmlformats.org/spreadsheetml/2006/main">
  <c r="AC24" i="1" l="1"/>
  <c r="AC168" i="1"/>
  <c r="AC46" i="1" l="1"/>
  <c r="AC94" i="1" l="1"/>
  <c r="AC118" i="1" l="1"/>
  <c r="AC69" i="1"/>
  <c r="AC70" i="1"/>
  <c r="AC117" i="1" l="1"/>
  <c r="AC200" i="1"/>
  <c r="AC199" i="1"/>
  <c r="AC198" i="1"/>
  <c r="AC197" i="1"/>
  <c r="AC196" i="1"/>
  <c r="AC195" i="1"/>
  <c r="AC194" i="1"/>
  <c r="Z200" i="1"/>
  <c r="Z199" i="1"/>
  <c r="Z198" i="1"/>
  <c r="Z197" i="1"/>
  <c r="Z196" i="1"/>
  <c r="Z195" i="1"/>
  <c r="Z194" i="1"/>
  <c r="U200" i="1"/>
  <c r="U199" i="1"/>
  <c r="U198" i="1"/>
  <c r="U197" i="1"/>
  <c r="U196" i="1"/>
  <c r="U195" i="1"/>
  <c r="U194" i="1"/>
  <c r="R200" i="1"/>
  <c r="R199" i="1"/>
  <c r="R198" i="1"/>
  <c r="R197" i="1"/>
  <c r="R196" i="1"/>
  <c r="R195" i="1"/>
  <c r="R194" i="1"/>
  <c r="Z143" i="1" l="1"/>
  <c r="Z133" i="1"/>
  <c r="Z127" i="1"/>
  <c r="Z124" i="1"/>
  <c r="Z123" i="1"/>
  <c r="Z122" i="1"/>
  <c r="Z121" i="1"/>
  <c r="Z120" i="1"/>
  <c r="Z11" i="1"/>
  <c r="Z8" i="1"/>
  <c r="Z168" i="1"/>
  <c r="W135" i="1"/>
  <c r="W70" i="1"/>
  <c r="W69" i="1"/>
  <c r="U168" i="1"/>
  <c r="Z45" i="1"/>
  <c r="Z44" i="1"/>
  <c r="Z113" i="1"/>
  <c r="Z70" i="1"/>
  <c r="Z69" i="1"/>
  <c r="W168" i="1"/>
  <c r="R65" i="1"/>
  <c r="R64" i="1"/>
  <c r="R63" i="1"/>
  <c r="R62" i="1"/>
  <c r="R61" i="1"/>
  <c r="AC113" i="1"/>
  <c r="Z111" i="1"/>
  <c r="V111" i="1"/>
  <c r="W111" i="1" s="1"/>
  <c r="U111" i="1"/>
  <c r="R111" i="1"/>
  <c r="R149" i="1"/>
  <c r="AC160" i="1"/>
  <c r="AC159" i="1"/>
  <c r="AC158" i="1"/>
  <c r="AC156" i="1"/>
  <c r="AC155" i="1"/>
  <c r="AC154" i="1"/>
  <c r="AC153" i="1"/>
  <c r="AC152" i="1"/>
  <c r="AC151" i="1"/>
  <c r="AC150" i="1"/>
  <c r="AC99" i="1"/>
  <c r="AC98" i="1"/>
  <c r="AC96" i="1"/>
  <c r="AC95" i="1"/>
  <c r="AC93" i="1"/>
  <c r="AC92" i="1"/>
  <c r="AC134" i="1"/>
  <c r="AC133" i="1"/>
  <c r="AC146" i="1"/>
  <c r="AC16" i="1"/>
  <c r="AC106" i="1"/>
  <c r="AC101" i="1"/>
  <c r="AC132" i="1"/>
  <c r="AC104" i="1"/>
  <c r="AC131" i="1"/>
  <c r="AC130" i="1"/>
  <c r="AC129" i="1"/>
  <c r="AC35" i="1"/>
  <c r="AC34" i="1"/>
  <c r="AC67" i="1"/>
  <c r="AC9" i="1"/>
  <c r="AC18" i="1"/>
  <c r="AC15" i="1"/>
  <c r="AC14" i="1"/>
  <c r="AC8" i="1"/>
  <c r="AC11" i="1"/>
  <c r="AC10" i="1"/>
  <c r="AC127" i="1"/>
  <c r="AC145" i="1"/>
  <c r="AC126" i="1"/>
  <c r="AC144" i="1"/>
  <c r="AC124" i="1"/>
  <c r="AC123" i="1"/>
  <c r="AC122" i="1"/>
  <c r="AC121" i="1"/>
  <c r="AC120" i="1"/>
  <c r="AC90" i="1"/>
  <c r="AC102" i="1"/>
  <c r="AC89" i="1"/>
  <c r="AC88" i="1"/>
  <c r="AC87" i="1"/>
  <c r="AC100" i="1"/>
  <c r="AC86" i="1"/>
  <c r="AC85" i="1"/>
  <c r="AC84" i="1"/>
  <c r="AC29" i="1"/>
  <c r="AC58" i="1"/>
  <c r="AC55" i="1"/>
  <c r="AC56" i="1"/>
  <c r="AC59" i="1"/>
  <c r="AC57" i="1"/>
  <c r="AC26" i="1"/>
  <c r="AC140" i="1"/>
  <c r="AC32" i="1"/>
  <c r="AC141" i="1"/>
  <c r="AC33" i="1"/>
  <c r="AC139" i="1"/>
  <c r="AC174" i="1"/>
  <c r="AC110" i="1"/>
  <c r="AC169" i="1"/>
  <c r="AC119" i="1"/>
  <c r="AC193" i="1"/>
  <c r="AC111" i="1"/>
  <c r="AC173" i="1"/>
  <c r="AC179" i="1"/>
  <c r="AC68" i="1"/>
  <c r="AC49" i="1"/>
  <c r="AC192" i="1"/>
  <c r="AC191" i="1"/>
  <c r="AC190" i="1"/>
  <c r="AC189" i="1"/>
  <c r="AC45" i="1"/>
  <c r="AC44" i="1"/>
  <c r="AC43" i="1"/>
  <c r="AC42" i="1"/>
  <c r="AC184" i="1"/>
  <c r="AC183" i="1"/>
  <c r="AC182" i="1"/>
  <c r="AC177" i="1"/>
  <c r="AC176" i="1"/>
  <c r="AC175" i="1"/>
  <c r="AC22" i="1"/>
  <c r="AC82" i="1"/>
  <c r="AC21" i="1"/>
  <c r="AC187" i="1"/>
  <c r="AC186" i="1"/>
  <c r="AC172" i="1"/>
  <c r="AC170" i="1"/>
  <c r="AC51" i="1"/>
  <c r="AC167" i="1"/>
  <c r="AC52" i="1"/>
  <c r="AC166" i="1"/>
  <c r="AC116" i="1"/>
  <c r="AC162" i="1"/>
  <c r="AC161" i="1"/>
  <c r="AC83" i="1"/>
  <c r="AC136" i="1"/>
  <c r="AC109" i="1"/>
  <c r="AC108" i="1"/>
  <c r="AC112" i="1"/>
  <c r="AC20" i="1"/>
  <c r="AC19" i="1"/>
  <c r="AC72" i="1"/>
  <c r="AC78" i="1"/>
  <c r="AC71" i="1"/>
  <c r="AC165" i="1"/>
  <c r="AC164" i="1"/>
  <c r="AC76" i="1"/>
  <c r="AC75" i="1"/>
  <c r="AC74" i="1"/>
  <c r="Z159" i="1"/>
  <c r="Z156" i="1"/>
  <c r="Z154" i="1"/>
  <c r="Z153" i="1"/>
  <c r="Z151" i="1"/>
  <c r="Z150" i="1"/>
  <c r="Z99" i="1"/>
  <c r="Z98" i="1"/>
  <c r="Z97" i="1"/>
  <c r="Z96" i="1"/>
  <c r="Z95" i="1"/>
  <c r="Z134" i="1"/>
  <c r="Z146" i="1"/>
  <c r="Z132" i="1"/>
  <c r="Z104" i="1"/>
  <c r="Z129" i="1"/>
  <c r="Z10" i="1"/>
  <c r="Z145" i="1"/>
  <c r="Z144" i="1"/>
  <c r="Z142" i="1"/>
  <c r="Z7" i="1"/>
  <c r="Z138" i="1"/>
  <c r="Z90" i="1"/>
  <c r="Z102" i="1"/>
  <c r="Z89" i="1"/>
  <c r="Z88" i="1"/>
  <c r="Z87" i="1"/>
  <c r="Z100" i="1"/>
  <c r="Z86" i="1"/>
  <c r="Z85" i="1"/>
  <c r="Z84" i="1"/>
  <c r="Z30" i="1"/>
  <c r="Z29" i="1"/>
  <c r="Z58" i="1"/>
  <c r="Z55" i="1"/>
  <c r="Z56" i="1"/>
  <c r="Z59" i="1"/>
  <c r="Z57" i="1"/>
  <c r="Z26" i="1"/>
  <c r="Z140" i="1"/>
  <c r="Z32" i="1"/>
  <c r="Z141" i="1"/>
  <c r="Z33" i="1"/>
  <c r="Z139" i="1"/>
  <c r="Z174" i="1"/>
  <c r="Z110" i="1"/>
  <c r="Z169" i="1"/>
  <c r="Z137" i="1"/>
  <c r="Z119" i="1"/>
  <c r="Z50" i="1"/>
  <c r="Z193" i="1"/>
  <c r="Z173" i="1"/>
  <c r="Z68" i="1"/>
  <c r="Z118" i="1"/>
  <c r="Z49" i="1"/>
  <c r="Z192" i="1"/>
  <c r="Z191" i="1"/>
  <c r="Z190" i="1"/>
  <c r="Z189" i="1"/>
  <c r="Z47" i="1"/>
  <c r="Z43" i="1"/>
  <c r="Z42" i="1"/>
  <c r="Z184" i="1"/>
  <c r="Z183" i="1"/>
  <c r="Z182" i="1"/>
  <c r="Z177" i="1"/>
  <c r="Z176" i="1"/>
  <c r="Z22" i="1"/>
  <c r="Z81" i="1"/>
  <c r="Z21" i="1"/>
  <c r="Z188" i="1"/>
  <c r="Z187" i="1"/>
  <c r="Z117" i="1"/>
  <c r="Z186" i="1"/>
  <c r="Z172" i="1"/>
  <c r="Z171" i="1"/>
  <c r="Z170" i="1"/>
  <c r="Z53" i="1"/>
  <c r="Z51" i="1"/>
  <c r="Z167" i="1"/>
  <c r="Z52" i="1"/>
  <c r="Z166" i="1"/>
  <c r="Z116" i="1"/>
  <c r="Z162" i="1"/>
  <c r="Z161" i="1"/>
  <c r="Z136" i="1"/>
  <c r="Z109" i="1"/>
  <c r="Z108" i="1"/>
  <c r="Z112" i="1"/>
  <c r="Z72" i="1"/>
  <c r="Z78" i="1"/>
  <c r="Z71" i="1"/>
  <c r="Z165" i="1"/>
  <c r="Z164" i="1"/>
  <c r="Z76" i="1"/>
  <c r="Z75" i="1"/>
  <c r="Z48" i="1"/>
  <c r="W97" i="1"/>
  <c r="W94" i="1"/>
  <c r="W93" i="1"/>
  <c r="W91" i="1"/>
  <c r="W41" i="1"/>
  <c r="W40" i="1"/>
  <c r="W39" i="1"/>
  <c r="W148" i="1"/>
  <c r="W147" i="1"/>
  <c r="W146" i="1"/>
  <c r="W16" i="1"/>
  <c r="W38" i="1"/>
  <c r="W115" i="1"/>
  <c r="W106" i="1"/>
  <c r="W101" i="1"/>
  <c r="W105" i="1"/>
  <c r="W36" i="1"/>
  <c r="W103" i="1"/>
  <c r="W131" i="1"/>
  <c r="W35" i="1"/>
  <c r="W34" i="1"/>
  <c r="W67" i="1"/>
  <c r="W9" i="1"/>
  <c r="W18" i="1"/>
  <c r="W15" i="1"/>
  <c r="W14" i="1"/>
  <c r="W13" i="1"/>
  <c r="W12" i="1"/>
  <c r="W107" i="1"/>
  <c r="W17" i="1"/>
  <c r="W114" i="1"/>
  <c r="W145" i="1"/>
  <c r="W60" i="1"/>
  <c r="W126" i="1"/>
  <c r="W144" i="1"/>
  <c r="W143" i="1"/>
  <c r="W142" i="1"/>
  <c r="W54" i="1"/>
  <c r="W7" i="1"/>
  <c r="W178" i="1"/>
  <c r="W175" i="1"/>
  <c r="V160" i="1"/>
  <c r="W160" i="1" s="1"/>
  <c r="V159" i="1"/>
  <c r="V158" i="1"/>
  <c r="V157" i="1"/>
  <c r="W157" i="1" s="1"/>
  <c r="V156" i="1"/>
  <c r="W156" i="1" s="1"/>
  <c r="V155" i="1"/>
  <c r="W155" i="1" s="1"/>
  <c r="V154" i="1"/>
  <c r="W154" i="1" s="1"/>
  <c r="V153" i="1"/>
  <c r="W153" i="1" s="1"/>
  <c r="V152" i="1"/>
  <c r="W152" i="1" s="1"/>
  <c r="V151" i="1"/>
  <c r="V150" i="1"/>
  <c r="V99" i="1"/>
  <c r="W99" i="1" s="1"/>
  <c r="V98" i="1"/>
  <c r="W98" i="1" s="1"/>
  <c r="V97" i="1"/>
  <c r="V96" i="1"/>
  <c r="W96" i="1" s="1"/>
  <c r="V95" i="1"/>
  <c r="W95" i="1" s="1"/>
  <c r="V94" i="1"/>
  <c r="V93" i="1"/>
  <c r="V92" i="1"/>
  <c r="W92" i="1" s="1"/>
  <c r="V91" i="1"/>
  <c r="V134" i="1"/>
  <c r="W134" i="1" s="1"/>
  <c r="V149" i="1"/>
  <c r="W149" i="1" s="1"/>
  <c r="V41" i="1"/>
  <c r="V40" i="1"/>
  <c r="V39" i="1"/>
  <c r="V148" i="1"/>
  <c r="V147" i="1"/>
  <c r="V133" i="1"/>
  <c r="V146" i="1"/>
  <c r="V16" i="1"/>
  <c r="V38" i="1"/>
  <c r="V115" i="1"/>
  <c r="V37" i="1"/>
  <c r="W37" i="1" s="1"/>
  <c r="V106" i="1"/>
  <c r="V101" i="1"/>
  <c r="V105" i="1"/>
  <c r="V132" i="1"/>
  <c r="W132" i="1" s="1"/>
  <c r="V104" i="1"/>
  <c r="V36" i="1"/>
  <c r="V103" i="1"/>
  <c r="V131" i="1"/>
  <c r="V130" i="1"/>
  <c r="W130" i="1" s="1"/>
  <c r="V129" i="1"/>
  <c r="W129" i="1" s="1"/>
  <c r="V35" i="1"/>
  <c r="V34" i="1"/>
  <c r="V67" i="1"/>
  <c r="V9" i="1"/>
  <c r="V18" i="1"/>
  <c r="V15" i="1"/>
  <c r="V14" i="1"/>
  <c r="V128" i="1"/>
  <c r="V66" i="1"/>
  <c r="V65" i="1"/>
  <c r="W65" i="1" s="1"/>
  <c r="V13" i="1"/>
  <c r="V12" i="1"/>
  <c r="V8" i="1"/>
  <c r="W8" i="1" s="1"/>
  <c r="V11" i="1"/>
  <c r="W11" i="1" s="1"/>
  <c r="V10" i="1"/>
  <c r="V107" i="1"/>
  <c r="V127" i="1"/>
  <c r="V17" i="1"/>
  <c r="V114" i="1"/>
  <c r="V145" i="1"/>
  <c r="V60" i="1"/>
  <c r="V126" i="1"/>
  <c r="V64" i="1"/>
  <c r="W64" i="1" s="1"/>
  <c r="V63" i="1"/>
  <c r="W63" i="1" s="1"/>
  <c r="V62" i="1"/>
  <c r="W62" i="1" s="1"/>
  <c r="V61" i="1"/>
  <c r="W61" i="1" s="1"/>
  <c r="V144" i="1"/>
  <c r="V143" i="1"/>
  <c r="V142" i="1"/>
  <c r="V125" i="1"/>
  <c r="W125" i="1" s="1"/>
  <c r="V54" i="1"/>
  <c r="V7" i="1"/>
  <c r="V124" i="1"/>
  <c r="V123" i="1"/>
  <c r="W123" i="1" s="1"/>
  <c r="V122" i="1"/>
  <c r="W122" i="1" s="1"/>
  <c r="V121" i="1"/>
  <c r="W121" i="1" s="1"/>
  <c r="V120" i="1"/>
  <c r="W120" i="1" s="1"/>
  <c r="V138" i="1"/>
  <c r="W138" i="1" s="1"/>
  <c r="V90" i="1"/>
  <c r="W90" i="1" s="1"/>
  <c r="V102" i="1"/>
  <c r="W102" i="1" s="1"/>
  <c r="V89" i="1"/>
  <c r="W89" i="1" s="1"/>
  <c r="V88" i="1"/>
  <c r="W88" i="1" s="1"/>
  <c r="V87" i="1"/>
  <c r="W87" i="1" s="1"/>
  <c r="V100" i="1"/>
  <c r="W100" i="1" s="1"/>
  <c r="V86" i="1"/>
  <c r="W86" i="1" s="1"/>
  <c r="V85" i="1"/>
  <c r="W85" i="1" s="1"/>
  <c r="V84" i="1"/>
  <c r="W84" i="1" s="1"/>
  <c r="V30" i="1"/>
  <c r="W30" i="1" s="1"/>
  <c r="V29" i="1"/>
  <c r="W29" i="1" s="1"/>
  <c r="V28" i="1"/>
  <c r="W28" i="1" s="1"/>
  <c r="V27" i="1"/>
  <c r="W27" i="1" s="1"/>
  <c r="V73" i="1"/>
  <c r="W73" i="1" s="1"/>
  <c r="V58" i="1"/>
  <c r="W58" i="1" s="1"/>
  <c r="V55" i="1"/>
  <c r="W55" i="1" s="1"/>
  <c r="V56" i="1"/>
  <c r="W56" i="1" s="1"/>
  <c r="V59" i="1"/>
  <c r="W59" i="1" s="1"/>
  <c r="V57" i="1"/>
  <c r="W57" i="1" s="1"/>
  <c r="V26" i="1"/>
  <c r="W26" i="1" s="1"/>
  <c r="V140" i="1"/>
  <c r="W140" i="1" s="1"/>
  <c r="V32" i="1"/>
  <c r="W32" i="1" s="1"/>
  <c r="V141" i="1"/>
  <c r="W141" i="1" s="1"/>
  <c r="V33" i="1"/>
  <c r="W33" i="1" s="1"/>
  <c r="V139" i="1"/>
  <c r="W139" i="1" s="1"/>
  <c r="V174" i="1"/>
  <c r="W174" i="1" s="1"/>
  <c r="V181" i="1"/>
  <c r="V23" i="1"/>
  <c r="W23" i="1" s="1"/>
  <c r="V110" i="1"/>
  <c r="W110" i="1" s="1"/>
  <c r="V169" i="1"/>
  <c r="W169" i="1" s="1"/>
  <c r="V137" i="1"/>
  <c r="W137" i="1" s="1"/>
  <c r="V180" i="1"/>
  <c r="W180" i="1" s="1"/>
  <c r="V119" i="1"/>
  <c r="W119" i="1" s="1"/>
  <c r="V50" i="1"/>
  <c r="W50" i="1" s="1"/>
  <c r="V193" i="1"/>
  <c r="W193" i="1" s="1"/>
  <c r="V24" i="1"/>
  <c r="W24" i="1" s="1"/>
  <c r="V173" i="1"/>
  <c r="W173" i="1" s="1"/>
  <c r="V179" i="1"/>
  <c r="W179" i="1" s="1"/>
  <c r="V68" i="1"/>
  <c r="W68" i="1" s="1"/>
  <c r="V118" i="1"/>
  <c r="W118" i="1" s="1"/>
  <c r="V49" i="1"/>
  <c r="W49" i="1" s="1"/>
  <c r="V192" i="1"/>
  <c r="W192" i="1" s="1"/>
  <c r="V191" i="1"/>
  <c r="W191" i="1" s="1"/>
  <c r="V190" i="1"/>
  <c r="W190" i="1" s="1"/>
  <c r="V189" i="1"/>
  <c r="W189" i="1" s="1"/>
  <c r="V47" i="1"/>
  <c r="W47" i="1" s="1"/>
  <c r="V45" i="1"/>
  <c r="W45" i="1" s="1"/>
  <c r="V44" i="1"/>
  <c r="W44" i="1" s="1"/>
  <c r="V43" i="1"/>
  <c r="W43" i="1" s="1"/>
  <c r="V42" i="1"/>
  <c r="W42" i="1" s="1"/>
  <c r="V185" i="1"/>
  <c r="W185" i="1" s="1"/>
  <c r="V184" i="1"/>
  <c r="W184" i="1" s="1"/>
  <c r="V183" i="1"/>
  <c r="W183" i="1" s="1"/>
  <c r="V182" i="1"/>
  <c r="W182" i="1" s="1"/>
  <c r="V178" i="1"/>
  <c r="V177" i="1"/>
  <c r="V176" i="1"/>
  <c r="W176" i="1" s="1"/>
  <c r="V175" i="1"/>
  <c r="V22" i="1"/>
  <c r="W22" i="1" s="1"/>
  <c r="V82" i="1"/>
  <c r="W82" i="1" s="1"/>
  <c r="V81" i="1"/>
  <c r="W81" i="1" s="1"/>
  <c r="V21" i="1"/>
  <c r="W21" i="1" s="1"/>
  <c r="V188" i="1"/>
  <c r="W188" i="1" s="1"/>
  <c r="V187" i="1"/>
  <c r="W187" i="1" s="1"/>
  <c r="V117" i="1"/>
  <c r="W117" i="1" s="1"/>
  <c r="V186" i="1"/>
  <c r="W186" i="1" s="1"/>
  <c r="V172" i="1"/>
  <c r="W172" i="1" s="1"/>
  <c r="V171" i="1"/>
  <c r="W171" i="1" s="1"/>
  <c r="V170" i="1"/>
  <c r="W170" i="1" s="1"/>
  <c r="V53" i="1"/>
  <c r="W53" i="1" s="1"/>
  <c r="V51" i="1"/>
  <c r="W51" i="1" s="1"/>
  <c r="V167" i="1"/>
  <c r="W167" i="1" s="1"/>
  <c r="V52" i="1"/>
  <c r="W52" i="1" s="1"/>
  <c r="V166" i="1"/>
  <c r="W166" i="1" s="1"/>
  <c r="V116" i="1"/>
  <c r="W116" i="1" s="1"/>
  <c r="V163" i="1"/>
  <c r="W163" i="1" s="1"/>
  <c r="V162" i="1"/>
  <c r="W162" i="1" s="1"/>
  <c r="V161" i="1"/>
  <c r="W161" i="1" s="1"/>
  <c r="V83" i="1"/>
  <c r="W83" i="1" s="1"/>
  <c r="V136" i="1"/>
  <c r="W136" i="1" s="1"/>
  <c r="V109" i="1"/>
  <c r="W109" i="1" s="1"/>
  <c r="V108" i="1"/>
  <c r="V112" i="1"/>
  <c r="W112" i="1" s="1"/>
  <c r="V31" i="1"/>
  <c r="W31" i="1" s="1"/>
  <c r="V20" i="1"/>
  <c r="W20" i="1" s="1"/>
  <c r="V25" i="1"/>
  <c r="W25" i="1" s="1"/>
  <c r="V19" i="1"/>
  <c r="W19" i="1" s="1"/>
  <c r="V80" i="1"/>
  <c r="W80" i="1" s="1"/>
  <c r="V79" i="1"/>
  <c r="W79" i="1" s="1"/>
  <c r="V72" i="1"/>
  <c r="W72" i="1" s="1"/>
  <c r="V78" i="1"/>
  <c r="V71" i="1"/>
  <c r="W71" i="1" s="1"/>
  <c r="V165" i="1"/>
  <c r="W165" i="1" s="1"/>
  <c r="V164" i="1"/>
  <c r="W164" i="1" s="1"/>
  <c r="V77" i="1"/>
  <c r="W77" i="1" s="1"/>
  <c r="V76" i="1"/>
  <c r="W76" i="1" s="1"/>
  <c r="V75" i="1"/>
  <c r="W75" i="1" s="1"/>
  <c r="V74" i="1"/>
  <c r="W74" i="1" s="1"/>
  <c r="W159" i="1"/>
  <c r="U158" i="1"/>
  <c r="W158" i="1" s="1"/>
  <c r="U157" i="1"/>
  <c r="U156" i="1"/>
  <c r="U155" i="1"/>
  <c r="U154" i="1"/>
  <c r="U153" i="1"/>
  <c r="W151" i="1"/>
  <c r="W150" i="1"/>
  <c r="U99" i="1"/>
  <c r="U98" i="1"/>
  <c r="U96" i="1"/>
  <c r="U95" i="1"/>
  <c r="U92" i="1"/>
  <c r="U133" i="1"/>
  <c r="U37" i="1"/>
  <c r="U128" i="1"/>
  <c r="W128" i="1" s="1"/>
  <c r="U8" i="1"/>
  <c r="U11" i="1"/>
  <c r="W10" i="1"/>
  <c r="U127" i="1"/>
  <c r="U124" i="1"/>
  <c r="W124" i="1" s="1"/>
  <c r="U123" i="1"/>
  <c r="U122" i="1"/>
  <c r="U121" i="1"/>
  <c r="U120" i="1"/>
  <c r="U90" i="1"/>
  <c r="U102" i="1"/>
  <c r="U89" i="1"/>
  <c r="U88" i="1"/>
  <c r="U87" i="1"/>
  <c r="U100" i="1"/>
  <c r="U86" i="1"/>
  <c r="U85" i="1"/>
  <c r="U84" i="1"/>
  <c r="U29" i="1"/>
  <c r="U73" i="1"/>
  <c r="U58" i="1"/>
  <c r="U55" i="1"/>
  <c r="U56" i="1"/>
  <c r="U59" i="1"/>
  <c r="U57" i="1"/>
  <c r="U26" i="1"/>
  <c r="U32" i="1"/>
  <c r="U33" i="1"/>
  <c r="U139" i="1"/>
  <c r="U174" i="1"/>
  <c r="U23" i="1"/>
  <c r="U110" i="1"/>
  <c r="U169" i="1"/>
  <c r="U137" i="1"/>
  <c r="U119" i="1"/>
  <c r="U50" i="1"/>
  <c r="U193" i="1"/>
  <c r="U24" i="1"/>
  <c r="U173" i="1"/>
  <c r="U179" i="1"/>
  <c r="U118" i="1"/>
  <c r="U49" i="1"/>
  <c r="U192" i="1"/>
  <c r="U191" i="1"/>
  <c r="U190" i="1"/>
  <c r="U189" i="1"/>
  <c r="U47" i="1"/>
  <c r="U45" i="1"/>
  <c r="U44" i="1"/>
  <c r="U43" i="1"/>
  <c r="U42" i="1"/>
  <c r="U185" i="1"/>
  <c r="U184" i="1"/>
  <c r="U183" i="1"/>
  <c r="U182" i="1"/>
  <c r="U177" i="1"/>
  <c r="U176" i="1"/>
  <c r="U22" i="1"/>
  <c r="U82" i="1"/>
  <c r="U81" i="1"/>
  <c r="U21" i="1"/>
  <c r="U188" i="1"/>
  <c r="U187" i="1"/>
  <c r="U117" i="1"/>
  <c r="U186" i="1"/>
  <c r="U172" i="1"/>
  <c r="U170" i="1"/>
  <c r="U53" i="1"/>
  <c r="U51" i="1"/>
  <c r="U167" i="1"/>
  <c r="U52" i="1"/>
  <c r="U166" i="1"/>
  <c r="U116" i="1"/>
  <c r="U163" i="1"/>
  <c r="U161" i="1"/>
  <c r="U83" i="1"/>
  <c r="U136" i="1"/>
  <c r="U109" i="1"/>
  <c r="W108" i="1"/>
  <c r="U112" i="1"/>
  <c r="U31" i="1"/>
  <c r="U80" i="1"/>
  <c r="U79" i="1"/>
  <c r="U72" i="1"/>
  <c r="U71" i="1"/>
  <c r="U165" i="1"/>
  <c r="U164" i="1"/>
  <c r="U77" i="1"/>
  <c r="U76" i="1"/>
  <c r="U75" i="1"/>
  <c r="U74" i="1"/>
  <c r="R160" i="1"/>
  <c r="R156" i="1"/>
  <c r="R153" i="1"/>
  <c r="R152" i="1"/>
  <c r="R99" i="1"/>
  <c r="R98" i="1"/>
  <c r="R96" i="1"/>
  <c r="R95" i="1"/>
  <c r="R134" i="1"/>
  <c r="R133" i="1"/>
  <c r="R132" i="1"/>
  <c r="R104" i="1"/>
  <c r="W104" i="1" s="1"/>
  <c r="R130" i="1"/>
  <c r="R129" i="1"/>
  <c r="R8" i="1"/>
  <c r="R127" i="1"/>
  <c r="R125" i="1"/>
  <c r="R123" i="1"/>
  <c r="R122" i="1"/>
  <c r="R121" i="1"/>
  <c r="R138" i="1"/>
  <c r="R90" i="1"/>
  <c r="R102" i="1"/>
  <c r="R89" i="1"/>
  <c r="R88" i="1"/>
  <c r="R87" i="1"/>
  <c r="R100" i="1"/>
  <c r="R86" i="1"/>
  <c r="R85" i="1"/>
  <c r="R84" i="1"/>
  <c r="R30" i="1"/>
  <c r="R29" i="1"/>
  <c r="R28" i="1"/>
  <c r="R27" i="1"/>
  <c r="R73" i="1"/>
  <c r="R58" i="1"/>
  <c r="R55" i="1"/>
  <c r="R59" i="1"/>
  <c r="R57" i="1"/>
  <c r="R26" i="1"/>
  <c r="R140" i="1"/>
  <c r="R141" i="1"/>
  <c r="R139" i="1"/>
  <c r="R174" i="1"/>
  <c r="R110" i="1"/>
  <c r="R169" i="1"/>
  <c r="R137" i="1"/>
  <c r="R180" i="1"/>
  <c r="R119" i="1"/>
  <c r="R50" i="1"/>
  <c r="R193" i="1"/>
  <c r="R24" i="1"/>
  <c r="R173" i="1"/>
  <c r="R179" i="1"/>
  <c r="R68" i="1"/>
  <c r="R118" i="1"/>
  <c r="R49" i="1"/>
  <c r="R192" i="1"/>
  <c r="R191" i="1"/>
  <c r="R190" i="1"/>
  <c r="R189" i="1"/>
  <c r="R47" i="1"/>
  <c r="R45" i="1"/>
  <c r="R44" i="1"/>
  <c r="R43" i="1"/>
  <c r="R42" i="1"/>
  <c r="R185" i="1"/>
  <c r="R184" i="1"/>
  <c r="R183" i="1"/>
  <c r="R182" i="1"/>
  <c r="R177" i="1"/>
  <c r="R176" i="1"/>
  <c r="R22" i="1"/>
  <c r="R81" i="1"/>
  <c r="R188" i="1"/>
  <c r="R187" i="1"/>
  <c r="R117" i="1"/>
  <c r="R186" i="1"/>
  <c r="R172" i="1"/>
  <c r="R171" i="1"/>
  <c r="R170" i="1"/>
  <c r="R53" i="1"/>
  <c r="R51" i="1"/>
  <c r="R167" i="1"/>
  <c r="R52" i="1"/>
  <c r="R166" i="1"/>
  <c r="R116" i="1"/>
  <c r="R161" i="1"/>
  <c r="R83" i="1"/>
  <c r="R136" i="1"/>
  <c r="R109" i="1"/>
  <c r="R112" i="1"/>
  <c r="R31" i="1"/>
  <c r="R25" i="1"/>
  <c r="R79" i="1"/>
  <c r="R72" i="1"/>
  <c r="R78" i="1"/>
  <c r="R71" i="1"/>
  <c r="R165" i="1"/>
  <c r="R164" i="1"/>
  <c r="R77" i="1"/>
  <c r="R76" i="1"/>
  <c r="R75" i="1"/>
  <c r="R74" i="1"/>
  <c r="U48" i="1"/>
  <c r="O181" i="1"/>
  <c r="P181" i="1"/>
  <c r="R181" i="1" s="1"/>
  <c r="AA181" i="1"/>
  <c r="AC181" i="1" s="1"/>
  <c r="X181" i="1"/>
  <c r="Z181" i="1" s="1"/>
  <c r="S181" i="1"/>
  <c r="U181" i="1" s="1"/>
  <c r="S78" i="1"/>
  <c r="U78" i="1" s="1"/>
  <c r="Z74" i="1"/>
  <c r="AC48" i="1"/>
  <c r="V48" i="1"/>
  <c r="W48" i="1" s="1"/>
  <c r="R48" i="1"/>
  <c r="W177" i="1" l="1"/>
  <c r="W133" i="1"/>
  <c r="W78" i="1"/>
  <c r="W127" i="1"/>
  <c r="W181" i="1"/>
  <c r="AA12" i="1"/>
  <c r="AA65" i="1"/>
  <c r="AA13" i="1"/>
</calcChain>
</file>

<file path=xl/sharedStrings.xml><?xml version="1.0" encoding="utf-8"?>
<sst xmlns="http://schemas.openxmlformats.org/spreadsheetml/2006/main" count="3864" uniqueCount="1733">
  <si>
    <t xml:space="preserve">SEMAFORO </t>
  </si>
  <si>
    <t>ROJO</t>
  </si>
  <si>
    <t>AMARILLO</t>
  </si>
  <si>
    <t>VERDE</t>
  </si>
  <si>
    <t>1. OBJETIVOS ESTRATEGICOS</t>
  </si>
  <si>
    <t>6. Superintendencia Delegada de Puertos</t>
  </si>
  <si>
    <t>22. Vigilancia e Inspección</t>
  </si>
  <si>
    <t>8. Superintendencia Delegada de Transito y Transporte</t>
  </si>
  <si>
    <t xml:space="preserve">Realizar campañas posicionamiento Regionales </t>
  </si>
  <si>
    <t>1. Despacho Superintendencia</t>
  </si>
  <si>
    <t>6. Despacho</t>
  </si>
  <si>
    <t>Desarrollar acciones de divulgación a los supervisados en temas especificos que coadyuven a la mejor prestación del servicio (Foros, Circulares, Skype, otros medios)</t>
  </si>
  <si>
    <t>% Actividades de divulgación a supervisados realizadas</t>
  </si>
  <si>
    <t># de actividades de divulgación realizadas /# de actividades de divulgación planeadas</t>
  </si>
  <si>
    <t>Revisar el cumplimiento de la información financiera anual de los supervisados.</t>
  </si>
  <si>
    <t>% de supervisados con información financiera revisada, analizada y retroalimentada</t>
  </si>
  <si>
    <t>Total de análisis de información financiera realizados/Total de planeados</t>
  </si>
  <si>
    <t>2. Oficina de Control Interno</t>
  </si>
  <si>
    <t>4. Control Interno</t>
  </si>
  <si>
    <t>Programar visitas de inspeccion ocasionales con base en el analisis de informacion CEMAT</t>
  </si>
  <si>
    <t>% de acciones de supervision ocasionales realizadas con base en el análisis de información CEMAT</t>
  </si>
  <si>
    <t># acciones de supervision ocasionales realizadas con base en el análisis de informacion CEMAT / # acciones de supervision ocasionales programadas con base en el análisis de informacion CEMAT</t>
  </si>
  <si>
    <t>4. Oficina Asesora de Planeación</t>
  </si>
  <si>
    <t>18. Planeacion</t>
  </si>
  <si>
    <t>Mantenimiento módulos de VIGIA implementados</t>
  </si>
  <si>
    <t xml:space="preserve">Supervisores contrato Vigia  </t>
  </si>
  <si>
    <t>% Plan de Mantenimiento VIGIA ejecutado</t>
  </si>
  <si>
    <t># de Actividades Plan de Mantenimiento VIGIA ejecutadas /# de Actividades Plan de Mantenimiento VIGIA planeadas</t>
  </si>
  <si>
    <t>Emitir resolución implementación VIGIA, por modulos</t>
  </si>
  <si>
    <t>Resolución implementación VIGIA emitida</t>
  </si>
  <si>
    <t>Modulos de Vigia implementados por Resolución/ Modulos a implementar.</t>
  </si>
  <si>
    <t>Proponer y garantizar la ejecución de acciones para facilitar el registro y actualización de los supervisados en el sistema VIGIA</t>
  </si>
  <si>
    <t>BD Vigia actualizado con la línea base real de supervisados</t>
  </si>
  <si>
    <t>23. Vigilancia e Inspección (Registro)</t>
  </si>
  <si>
    <t>Superintendente Delegado de Transito</t>
  </si>
  <si>
    <t>Identificar Universo de prestadores informales</t>
  </si>
  <si>
    <t>Prestadores informales identificados</t>
  </si>
  <si>
    <t>Ejecutar acciones de supervisión sobre los organismos de tránsito y autoridades locales garantizando el cumplimiento de las normas de transporte para combatir la informalidad</t>
  </si>
  <si>
    <t># circulares emitidas solicitando informe sobre las acciones adelantadas para combatir la informalidad</t>
  </si>
  <si>
    <t>Construir y formalizar la política de supervisión</t>
  </si>
  <si>
    <t>7. Despacho del Delegado</t>
  </si>
  <si>
    <t>%Formalización Politica de Supervisión</t>
  </si>
  <si>
    <t># etapas ejecutadas para formalizar la politica de supervisión / # etapas programadas para formalizar la politica de supervisión</t>
  </si>
  <si>
    <t>Proponer modificación a normas reglamentarias conjuntamente con el MinTransporte y la Oficina Jurídica</t>
  </si>
  <si>
    <t>% Propuestas de modificación a normas reglamentarias presentadas</t>
  </si>
  <si>
    <t>Propuestas de modificación a normas reglamentarias presentadas / Propuestas de modificación a normas reglamentarias planeadas por presentar</t>
  </si>
  <si>
    <t>5. Secretaria General</t>
  </si>
  <si>
    <t>2. Atención al Ciudadano</t>
  </si>
  <si>
    <t>% de campañas</t>
  </si>
  <si>
    <t>Campañas realizadas/Campañas programadas.</t>
  </si>
  <si>
    <t>17. Notificaciones</t>
  </si>
  <si>
    <t xml:space="preserve">Acompañar a la DITRA en los operativos  de control en las infracciones de tránsito </t>
  </si>
  <si>
    <t>Cantidad de operativos DITRA realizados con acompañamiento de la SPT</t>
  </si>
  <si>
    <t># de operativos DITRA realizados con acompañamiento de la SPT / #de operativos DITRA planeados con acompañamiento de la SPT</t>
  </si>
  <si>
    <t>Implementar Políticas de Seguridad</t>
  </si>
  <si>
    <t>% Políticas de seguridad implementadas</t>
  </si>
  <si>
    <t># Políticas de seguridad implementadas / # Políticas de seguridad definidas</t>
  </si>
  <si>
    <t>Definir Protocolo (archivos planos, web service, etc.)</t>
  </si>
  <si>
    <t>Protocolo definido</t>
  </si>
  <si>
    <t>Modelo de continuidad de negocio implementado</t>
  </si>
  <si>
    <t>Efectuar seguimiento a la Planeación Institucional.</t>
  </si>
  <si>
    <t>Indice ejecución planeación Institucional</t>
  </si>
  <si>
    <t>Ejecutar plan de pruebas e implementar nuevas funcionalidades en ambiente productivo</t>
  </si>
  <si>
    <t>% Módulos VIGIA implementados</t>
  </si>
  <si>
    <t># de módulos VIGIA implementados / # de módulos VIGIA planeados para implementación</t>
  </si>
  <si>
    <t>Adelantar actividades orientadas a la prevención de faltas disciplinarias</t>
  </si>
  <si>
    <t>5. Control Interno Disciplinario</t>
  </si>
  <si>
    <t>Coordinador Control Interno Disciplinario</t>
  </si>
  <si>
    <t>% Actividades realizadas orientadas a la prevención de faltas disciplinarias</t>
  </si>
  <si>
    <t xml:space="preserve">Actividades realizadas orientadas a la prevención de faltas disciplinarias / Actividades programadas orientadas a la prevención de faltas disciplinarias </t>
  </si>
  <si>
    <t>Elaborar y ejecutar Plan de Capacitación VIGIA</t>
  </si>
  <si>
    <t>% Plan de Capacitación VIGIA ejecutado</t>
  </si>
  <si>
    <t># de actividades Plan de Capacitación VIGIA ejecutadas / # Actividades Plan de Capacitación VIGIA planeadas</t>
  </si>
  <si>
    <t>%Proceso de control disciplinario asegurado</t>
  </si>
  <si>
    <t># actividades  aseguradas a la nueva cadena de valor/ #actividades por asegurar</t>
  </si>
  <si>
    <t>11. Gestión Documental</t>
  </si>
  <si>
    <t>1. Administrativa</t>
  </si>
  <si>
    <t>Realizar jornadas de sensibilización sobre la importancia del proceso de gestión documental a las dependencias de la Entidad</t>
  </si>
  <si>
    <t>% Jornadas de sensibilización realizadas</t>
  </si>
  <si>
    <t># Jornadas de sensibilización realizadas / # Jornadas de sensibilización planeadas</t>
  </si>
  <si>
    <t>Efectuar visitas de seguimiento a la implementacion del PGD y a la organización de los archivos de gestión de las dependencias con mayores debilidades.</t>
  </si>
  <si>
    <t>% Dependencias con acompañamiento realizado</t>
  </si>
  <si>
    <t># Dependencias con acompañamiento realizado / # Dependencias con acompañamiento planeado</t>
  </si>
  <si>
    <t>Administrar y actualizar los inventarios de la entidad</t>
  </si>
  <si>
    <t>% Cumplimiento actividades cronograma inventario físico</t>
  </si>
  <si>
    <t>Efectuar seguimiento a proyectos de inversión</t>
  </si>
  <si>
    <t>Indice de ejecución presupuestal</t>
  </si>
  <si>
    <t>10. Financiera</t>
  </si>
  <si>
    <t>Desarrollar instructivos en gestion contractual</t>
  </si>
  <si>
    <t>Contratista Contratación</t>
  </si>
  <si>
    <t>instructivos eleborados</t>
  </si>
  <si>
    <t>Adelantar el trámite tendiente a la contratación de los bienes y servicios que según del plan de adquisiciones sean competencia de este grupo.</t>
  </si>
  <si>
    <t>% Cumplimiento actividades cronograma de adquisición de bienes y servicios</t>
  </si>
  <si>
    <t># Actividades cronograma de adquisición de bienes y servicios ejecutadas / # Actividades cronograma de adquisición de bienes y servicios planeadas</t>
  </si>
  <si>
    <t>14. Investigaciones y Control (Fallos)</t>
  </si>
  <si>
    <t>Proponer los reportes que permitan a la Supertransporte tomar decisiones</t>
  </si>
  <si>
    <t># de reportes</t>
  </si>
  <si>
    <t># de reportes implementados/# de reportes propuestos</t>
  </si>
  <si>
    <t>Impulsar que el 100% de los supervisados esten registrados en el sistema VIGIA</t>
  </si>
  <si>
    <t># de supervisados registrados en VIGIA</t>
  </si>
  <si>
    <t># de supervisados registrados en VIGIA/# de supervisados activos</t>
  </si>
  <si>
    <t xml:space="preserve">Divulgar la circular 094/2016 modelos de buenas practicas expedido para 5 tipos de vigilados de la Delegada de Concesiones a que aplican </t>
  </si>
  <si>
    <t># de de acciones de divulgación</t>
  </si>
  <si>
    <t>Coordinador Financiero</t>
  </si>
  <si>
    <t>25. Secretaria General</t>
  </si>
  <si>
    <t>Recuperar cartera contribución especial y multas (cobro persuasivo)</t>
  </si>
  <si>
    <t>Valor cartera recuperada al final de la vigencia / Valor cartera identificada al inicio de la vigencia</t>
  </si>
  <si>
    <t>Realizar Comité de sostenibilidad integral (Objetivos: 1. Identificar la cartera y gestionar su baja o remisibilidad, 2. Identificar y depurar activos a dar de baja)</t>
  </si>
  <si>
    <t># Comites de sostenibilidad realizados / # Comites de sostenibilidad planeados</t>
  </si>
  <si>
    <t>Gestionar información contable, financiera y presupuestal a entes externos</t>
  </si>
  <si>
    <t># Estados financieros generados / # Estados financieros planeados</t>
  </si>
  <si>
    <t># Reportes de información contable generados a entes externos dentro del plazo establecido / # Reportes de información contable generados a entes externos</t>
  </si>
  <si>
    <t>Controlar la ejecución presupuestal</t>
  </si>
  <si>
    <t>Valor presupuesto ejecutado (excluyendo rubro Transferencias) / Valor presupuesto apropiado (excluyendo rubro Transferencias)</t>
  </si>
  <si>
    <t>Gestionar oportunamente los pagos.  (Monitoreo y control de pagos)</t>
  </si>
  <si>
    <t>% Cumplimiento de los requerimientos realizados</t>
  </si>
  <si>
    <t xml:space="preserve">(No.Solicitudes atendidas / No. solicitudes recibidas) *100%      </t>
  </si>
  <si>
    <t xml:space="preserve">Desarrollar actividades en apoyo a la gestión: Tramite documental, Organizar archivo de gestión conforme a la TRD, diligenciamiento del FUID, transferencias documentales, atención de clientes internos y externos de manera presencial y telefónica, programación de actividades y  seguimiento a compromisos. </t>
  </si>
  <si>
    <t>Asegurar los procedimientos que conformar el proceso de Gestión Documental.</t>
  </si>
  <si>
    <t>% de actividades realizadas</t>
  </si>
  <si>
    <t># de actividades ejecutadas / # de actividades demandadas</t>
  </si>
  <si>
    <t xml:space="preserve">Secretario General </t>
  </si>
  <si>
    <t>Urias Romero</t>
  </si>
  <si>
    <t>Miguel Eduardo Latiff Gomez e Ingrid Johana Castillo Cruz</t>
  </si>
  <si>
    <t>Diana Carolina Garcia Bocanegra y Hector Fabio Velez Duque</t>
  </si>
  <si>
    <t xml:space="preserve"> Angela María Mora</t>
  </si>
  <si>
    <t xml:space="preserve"> Miguel Eduardo Latiff Gomez e Ingrid Johana Castillo Cruz</t>
  </si>
  <si>
    <t>María Constanza Serrano Gonzalez</t>
  </si>
  <si>
    <t>Angelica María León Nieto</t>
  </si>
  <si>
    <t xml:space="preserve"> Ingrid Johana Castillo Cruz</t>
  </si>
  <si>
    <t xml:space="preserve"> Nidia Alejandra Torres </t>
  </si>
  <si>
    <t>Carmen Camargo, Enrique Pacheco Tafur, Fredy Alexander Torres Baquero, Ever Javier Ortiz Garcia, Luis Carlos Martinez Melo y Lina María Galeano Padilla.</t>
  </si>
  <si>
    <t xml:space="preserve">Superintendente Delegado de Concesiones y  Coordinador de Vigilancia e Inspección </t>
  </si>
  <si>
    <t>Yolanda Cortes Diaz, Arturo de Jesús Martinez Vergara, Jaime Suarez Cucaita, Martha Consuelo Leal Rincón y Claudia María Orozco Sanchez.</t>
  </si>
  <si>
    <t>Superintendente Delegado de Puertos</t>
  </si>
  <si>
    <t>Superintendente Delegado de Concesiones</t>
  </si>
  <si>
    <t xml:space="preserve">Coordinador Financiero </t>
  </si>
  <si>
    <t>Coordinador de Atención al Ciudadano</t>
  </si>
  <si>
    <t>Coordinador de Notificaciones</t>
  </si>
  <si>
    <t>Superintendente Delegado de Transito y Coordinador de Vigilancia e Inspección</t>
  </si>
  <si>
    <t>Ledys Maria Rodriguez y María Alejandra Bustamante</t>
  </si>
  <si>
    <t>Superintendente</t>
  </si>
  <si>
    <t xml:space="preserve">Superintendente </t>
  </si>
  <si>
    <t xml:space="preserve">Coordinador de Atención al Ciudadano </t>
  </si>
  <si>
    <t xml:space="preserve">Superintendente Delegado de Concesiones </t>
  </si>
  <si>
    <t xml:space="preserve"> Jimmy Montes</t>
  </si>
  <si>
    <t>funcionarios  y contratistas</t>
  </si>
  <si>
    <t xml:space="preserve">Fallar las investigaciones administrativas </t>
  </si>
  <si>
    <t># de fallos realizados/# de fallos propuestos</t>
  </si>
  <si>
    <t>Superintendente Delegado de Tránsito y Coordinador Grupo de Investigaciones y Control</t>
  </si>
  <si>
    <t>fernando Alfredo perez Alarcón, Pilar banquez Gomez, Cecilia Concepción Castillo Bueno, Carlos Andres Alvarez Meñetón, Jhon Javier triaña Sanchez, Jenny Alexandra Hernandez Ariza, Luz Miriam Gil Hernandez, Karen Julieth Torres Ariza e Ivan Eduardo Bohorquez Godoy</t>
  </si>
  <si>
    <t>16.1 Evidencia avance</t>
  </si>
  <si>
    <t>16.2 Analisis cualitativo</t>
  </si>
  <si>
    <t>Programado Trimestre I</t>
  </si>
  <si>
    <t>% Cumplimiento Trimestre I</t>
  </si>
  <si>
    <t>Programado Triemestre II</t>
  </si>
  <si>
    <t>Ejecutado Trimestre II</t>
  </si>
  <si>
    <t>% Cumplimiento Trimestre II</t>
  </si>
  <si>
    <t>Programado Trimestre III</t>
  </si>
  <si>
    <t xml:space="preserve"> Ejecutado Trimestre III</t>
  </si>
  <si>
    <t>% Cumplimiento Trimestre III</t>
  </si>
  <si>
    <t>Programado Triemestre IV</t>
  </si>
  <si>
    <t>Ejecutado Trimestre IV</t>
  </si>
  <si>
    <t>% Cumplimiento Trimestre IV</t>
  </si>
  <si>
    <t>16. Avance cualitativo 1er. Trimestre</t>
  </si>
  <si>
    <t>16. Avance cualitativo 3er. Trimestre</t>
  </si>
  <si>
    <t>16. Avance cualitativo 4to. Trimestre</t>
  </si>
  <si>
    <t>Karol Andrea Leal Guataquira, Carlos David Mateus y Alejandra Torres</t>
  </si>
  <si>
    <t xml:space="preserve"> </t>
  </si>
  <si>
    <t>Liliana Yaneth Bohorquez Avendaño</t>
  </si>
  <si>
    <t>Carolina Marcela Ramirez Toca</t>
  </si>
  <si>
    <t># de compromisos cumplidos / # de compromisos asignados</t>
  </si>
  <si>
    <t>%  de seguimiento y acciones</t>
  </si>
  <si>
    <t># seguimientos y acciones realizados / # seguimientos y acciones programados</t>
  </si>
  <si>
    <t xml:space="preserve">(No.de actividades realizadas / No. de actividades planificadas) *100%      </t>
  </si>
  <si>
    <t>Lucy Nieto
Claudia Sepulveda</t>
  </si>
  <si>
    <t xml:space="preserve">% cumplimiento de compromisos </t>
  </si>
  <si>
    <t>Efectuar seguimiento a la agenda, correos institucionales y a los compromisos de funcionarios y contratistas de la Entidad y a los adquiridos con entidades externas, acordados con el Superintendente; Informando, designando y gestionando solicitudes de información del Ministerio de Transporte y/o otras entidades y estando en permanente comunicación con las secretarias privadas de las entidades del Sector para coordinar los asuntos pertinentes</t>
  </si>
  <si>
    <t>Planear y gestionar las actividades necesarias para dar cumplimiento a las tematicas asignadas por el señor Superintendente</t>
  </si>
  <si>
    <t xml:space="preserve"># actividades realizadas / # actividades programadas  *100%      </t>
  </si>
  <si>
    <t xml:space="preserve">(No.Solicitudes gestionadas/ No. solicitudes recibidas) *100%      </t>
  </si>
  <si>
    <t xml:space="preserve">100% Implementación campaña de posicionamiento </t>
  </si>
  <si>
    <t># de campañas adelantadas /# de campañas programadas</t>
  </si>
  <si>
    <t># de de acciones de divulgación /# de acciones de divulgación programadas</t>
  </si>
  <si>
    <t>Cumplimiento semestral</t>
  </si>
  <si>
    <t>% CumplimientSemestral</t>
  </si>
  <si>
    <t>Diana Bocanegra</t>
  </si>
  <si>
    <t>Diana Forero</t>
  </si>
  <si>
    <t>7. Despacho del delegado</t>
  </si>
  <si>
    <t xml:space="preserve">Superintendente Delegado de Transito </t>
  </si>
  <si>
    <t>Jefe Oficina Planeación</t>
  </si>
  <si>
    <t>Coordinador Administrativo</t>
  </si>
  <si>
    <t>Coordinador Gestión Documental</t>
  </si>
  <si>
    <t xml:space="preserve">Jefe Oficina de Control Interno </t>
  </si>
  <si>
    <t>Jefe Oficina de Control Interno</t>
  </si>
  <si>
    <t xml:space="preserve">Coordinador Gestión Documental </t>
  </si>
  <si>
    <t>Leidy Natalie</t>
  </si>
  <si>
    <t>Jesus Arturo Martinez y Ihovanna León</t>
  </si>
  <si>
    <t>1. Despacho</t>
  </si>
  <si>
    <t>3. Oficina Jurídica</t>
  </si>
  <si>
    <t>7. Superintendecia Delegada de Concesiones e Infraestructura</t>
  </si>
  <si>
    <t xml:space="preserve">Natalia Arias </t>
  </si>
  <si>
    <t>Donaldo Negrette
Urias Romero</t>
  </si>
  <si>
    <t xml:space="preserve">Promover la mejora continua y cultura de servicio al interior de la SPT </t>
  </si>
  <si>
    <t>Rafael  Garrido</t>
  </si>
  <si>
    <t>Funcionario Encargado</t>
  </si>
  <si>
    <t>Garantizar la satisfacción de clientes internos y externos, el cumplimiento de los compromisos adquiridos por los funcionarios y dar cumplimiento del sistema de gestión documental</t>
  </si>
  <si>
    <t>Realizar seguimiento del Sistema Integrado de Gestión de Calidad: Actualización de procesos, procedimientos y normograma, seguimiento a riesgos, planes y medición de indicadores.</t>
  </si>
  <si>
    <t>Donaldo Negrette
Rafael  Garrido</t>
  </si>
  <si>
    <t xml:space="preserve">Controlar el recaudo de la contribución especial </t>
  </si>
  <si>
    <t>Diana Paola Suarez, Daniel Nieto y Sergio Felipe Suarez</t>
  </si>
  <si>
    <t>Luz Elena Caicedo y Yury Johana Vargas</t>
  </si>
  <si>
    <t xml:space="preserve"> Comites de sostenibilidad realizados</t>
  </si>
  <si>
    <t xml:space="preserve"> Luz Elena Caicedo y Yury Johana Vargas</t>
  </si>
  <si>
    <t>Estados financieros generados</t>
  </si>
  <si>
    <t>Luz Elena Caicedo Caicedo</t>
  </si>
  <si>
    <t>Reportes de información contable generados a entes externos dentro del plazo establecido</t>
  </si>
  <si>
    <t xml:space="preserve">Jairo Ramirez y Daniel Prieto Herrera </t>
  </si>
  <si>
    <t>Ejecución presupuestal (excluyendo rubro Transferencias)</t>
  </si>
  <si>
    <t xml:space="preserve">Fernanda Herrera </t>
  </si>
  <si>
    <t>Obligaciones presupuestales pagadas a tiempo</t>
  </si>
  <si>
    <t># Obligaciones presupuestales pagadas a tiempo / # Obligaciones presupuestales generadas</t>
  </si>
  <si>
    <t xml:space="preserve"> Luz Elena Caicedo, Yury Johanna Vargas , Flor Prada Corso</t>
  </si>
  <si>
    <t>% Desarrollo de las politicas contables establecidas bajo NICSP.</t>
  </si>
  <si>
    <t># Politicas contables ejecutadas bajo NICSP / # Politicas Contables Implementadas bajo NICSP</t>
  </si>
  <si>
    <t xml:space="preserve"> Sergio Suarez, Sandra Macias y Yury Johann Vargas </t>
  </si>
  <si>
    <t xml:space="preserve">Luis Corzo,  Rusbi Jair Orduz </t>
  </si>
  <si>
    <t>Cumplimiento de los requerimientos realizados</t>
  </si>
  <si>
    <t xml:space="preserve">(No.Solicitudes atendidas / No. solicitudes recibidas)       </t>
  </si>
  <si>
    <t>Luz Elena Caicedo</t>
  </si>
  <si>
    <t xml:space="preserve">(No.Solicitudes atendidas / No. solicitudes recibidas)      </t>
  </si>
  <si>
    <t xml:space="preserve"> Sergio Suarez y Karen Priscila Serrato Lozada</t>
  </si>
  <si>
    <t>Recuperación de cartera</t>
  </si>
  <si>
    <t>Radicar documento técnico ante el Archivo General de la Nación para la convalidación de las TRD de la Entidad.</t>
  </si>
  <si>
    <t>Lucy Nieto Suza
Claudia Sepulveda
Yisel Lorena Falla</t>
  </si>
  <si>
    <t xml:space="preserve">% de actividades realizadas para el procedimiento de la radicación de solicitud de convalidación de las TRD ante el AGN </t>
  </si>
  <si>
    <t># Actividades realizadas para la radicación de solicitud de convalidación de las TRD ante el AGN / # Actividades programadas para la radicación de solicitud de convalidación de las TRD ante el AGN</t>
  </si>
  <si>
    <t>Lucy Nieto Suza
Claudia Sepulveda</t>
  </si>
  <si>
    <t>Coordinador Administrativa</t>
  </si>
  <si>
    <t># Actividades ejecutadas / # Actividades planeadas</t>
  </si>
  <si>
    <t># instructivos elabrorados y socializados  / # instructivos programados</t>
  </si>
  <si>
    <t xml:space="preserve"> Contratista - Contratación Yenny Sofia Solano
Deisy Valenzuela</t>
  </si>
  <si>
    <t xml:space="preserve">Atender y verificar cumplimiento de GLPI </t>
  </si>
  <si>
    <t xml:space="preserve"> Rocio Oviedo</t>
  </si>
  <si>
    <t>Dirigir y controlar los  consumos y mantenimientos</t>
  </si>
  <si>
    <t>Sandra Ucrós
Angie Duque
Rocio Oviedo
Wanda Caicedo
Stella Mayorga
Karen Sarmiento
Yenny Solano</t>
  </si>
  <si>
    <t xml:space="preserve">(No. Informes presentados/ No. Informes programados) *100%      </t>
  </si>
  <si>
    <t>Hacer seguimiento al Plan Institucional de Gestion Ambiental</t>
  </si>
  <si>
    <t>Stella Mayorga</t>
  </si>
  <si>
    <t>informes presentados</t>
  </si>
  <si>
    <t>Angie Milena Duque
Karen Sarmiento</t>
  </si>
  <si>
    <t>Implementar el Sistema Integrado de Gestión de Calidad: Actualización de procesos, procedimientos y normograma, seguimiento a riesgos y planes de mejoramiento y medición de indicadores.</t>
  </si>
  <si>
    <t>Wanda Caicedo
Karen Sarmiento
Sandra Ucrós</t>
  </si>
  <si>
    <t xml:space="preserve">Utilizar de manera optima las herramientas tecnologicas que intervienen en el proceso de Atención al Ciudadano </t>
  </si>
  <si>
    <t>Brindar orientación previa a los usuarios del CIAC, en la asignación de turnos para Atención al Ciudadano con el fin de optimizar los tiempos de la atención por parte de los funcionarios.</t>
  </si>
  <si>
    <t xml:space="preserve"> # de actos administrativos notificados/# de actos administrativos tramitados </t>
  </si>
  <si>
    <t>Asegurar el procedimiento de notificaciones desplegado en la nueva versión de la cadena de valor, notificando con oportunidad y calidad el 100% de actos administrativos susceptibles de notificación.</t>
  </si>
  <si>
    <t>Actos administrativos notificados</t>
  </si>
  <si>
    <t xml:space="preserve"> Coordinador Notificaciones
Karol Andrea Leal Guataquira, Carlos David Mateus y Alejandra Torres</t>
  </si>
  <si>
    <t>1 informe de Obligaciones de cobro de contribución especial de la vigencia 2018 identificadas .</t>
  </si>
  <si>
    <t>Un informe que contiene: # Obligaciones de cobro identificadas  max. 30 dias después del cierre de la fecha limite del segundo pago / # total de cupones emitidos  para la vigencia</t>
  </si>
  <si>
    <t>Partidas Depuradas</t>
  </si>
  <si>
    <t>Someter a recomendación del Comité de cartera la depuracion de la cartera los valores inferiores a medio salario minimo legal vigente</t>
  </si>
  <si>
    <t>Valor de Partidas de cartera menores a medio salario minimo legal vigente depuradas / Valor total de obligaciones menores a medio salario minimo legal vigente suceptibles de depuracion</t>
  </si>
  <si>
    <t>Informes de seguimiento</t>
  </si>
  <si>
    <t xml:space="preserve">Edgar Andres Gamboa
Jhon Gerardo Aldana
Wanda Perez 
</t>
  </si>
  <si>
    <t>Mantener y ajustar modelo de continuidad de negocio</t>
  </si>
  <si>
    <t>Promover la  formalización administración infraestructura aeroportuaria a cargo de entes territoriales.</t>
  </si>
  <si>
    <t>Jeraldine Mendoza Rodriguez, German Aldana, Daniel Amado, Marcos Parra Jhon Cobo</t>
  </si>
  <si>
    <t># de accciones de socializacion a entes territorriales relaizadas para promover la formalizacion de la Administración infraestructura aeroportuaria a cargo de entes territoriales.</t>
  </si>
  <si>
    <t># de entes territorriales con acciones realizadas / # de Entes Territoriales que tiene a cargo la Administración infraestructura aeroportuaria identificados que no se encuentran formalizados</t>
  </si>
  <si>
    <t>Ihovanna Leon.</t>
  </si>
  <si>
    <t>Fallar las investigaciones administrativas</t>
  </si>
  <si>
    <t>Superintendente Delegado de Concesiones, Grupo de Investigaciones y Control</t>
  </si>
  <si>
    <t>Grupo de Investigaciones y Control</t>
  </si>
  <si>
    <t>Fallos realizados</t>
  </si>
  <si>
    <t>Realizar interlocución y seguimiento a requerimientos de entes externos de control. Según solicitudes.</t>
  </si>
  <si>
    <t>Jefe Oficina de Control Interno.</t>
  </si>
  <si>
    <t>Todos los funcionarios de la Oficina.</t>
  </si>
  <si>
    <t xml:space="preserve">% Cumplimiento de acompañamientos y monitoreos </t>
  </si>
  <si>
    <t xml:space="preserve">No. de  acompañamientos y monitoreos realizados / 
No. de  acompañamientos y monitoreos programados en el período. </t>
  </si>
  <si>
    <t>Realizar las auditorías internas del Sistema de Control Interno según selectivo, que generen valor para toma de decisiones y cumplimiento de la misión y objetivos institucionales.</t>
  </si>
  <si>
    <t xml:space="preserve">Jefe Oficina de Control Interno. </t>
  </si>
  <si>
    <t>% Cumplimiento de auditorias.</t>
  </si>
  <si>
    <t>(No. de auditorías realizadas /
No. de auditorías  programadas,  en el período)*100%.</t>
  </si>
  <si>
    <t>Realizar dos (2) estrategias para fomento del "Enfoque Hacia la Prevención - Cultura del Control".</t>
  </si>
  <si>
    <t>Daniela Stefanny Durán Vargas.</t>
  </si>
  <si>
    <t>% Cumplimiento de estrategias.</t>
  </si>
  <si>
    <t>(No. de Estrategias realizadas/
No. de Estrategias programadas, en el período)*100%</t>
  </si>
  <si>
    <t>Desarrollar actividades de seguimiento a la gestión documental de las dependencias  según selectivo y ejecutar en la OCI la gestión documental.</t>
  </si>
  <si>
    <t>Daniela Steffany Durán Vargas y Dilsa Lucia Bermudez Betancourt.</t>
  </si>
  <si>
    <t>% Cumplimiento de actividades de seguimiento y ejecución.</t>
  </si>
  <si>
    <t>(No. de actividades de seguimiento y ejecución realizadas / 
No. de actividades de seguimiento y ejecución programadas, en el período) *100%.</t>
  </si>
  <si>
    <t>Implementar el Sistema Integrado de Gestión de Calidad de la OCI: Actualización del proceso, procedimientos y normograma, riesgos y planes de mejoramiento y medición de indicadores.</t>
  </si>
  <si>
    <t>Daniela Stefanny Durán Vargas y Dilsa Lucia Bermudez Betancourt.</t>
  </si>
  <si>
    <t>% Cumplimiento de solicitudes.</t>
  </si>
  <si>
    <t>Elaborar plan de trabajo implementación de NICSP y definir en coordinación con la Contaduría General de la Nación las actividades a ejecutar en la vigencia 2018</t>
  </si>
  <si>
    <t xml:space="preserve">Superintendente Delegado de Puertos y  Coordinador de Vigilancia e Inspección </t>
  </si>
  <si>
    <t xml:space="preserve">Walter Wilmer Bravo, Contratistas para el efecto. </t>
  </si>
  <si>
    <t xml:space="preserve">Walter Wilmer Bravo, Eva Becerra, Nestor Rios, Miguel Lattif, Anny Sampayo, Contratistas para el efecto. </t>
  </si>
  <si>
    <t>Walter Wilmer Bravo, Eva Becerra, Nestor Rios, Miguel Lattif.</t>
  </si>
  <si>
    <t>Edsa Yohana Ramirez
Sandra Valbuena
Contratistas para el efecto</t>
  </si>
  <si>
    <t>21. Talento Humano</t>
  </si>
  <si>
    <t xml:space="preserve">Coordinador Talento Humano </t>
  </si>
  <si>
    <t xml:space="preserve">Coordinador de Talento Humano </t>
  </si>
  <si>
    <t xml:space="preserve"> Helena Moncada</t>
  </si>
  <si>
    <t># capacitaciones ejecutadas / # Total de capacitaciones programadas</t>
  </si>
  <si>
    <t>Actividades realizadas / Actividades programadas</t>
  </si>
  <si>
    <t>Actividades de bienestar social.</t>
  </si>
  <si>
    <t>Cumplimiento</t>
  </si>
  <si>
    <t>Ivon Calderón</t>
  </si>
  <si>
    <t>Actualización aplicativo</t>
  </si>
  <si>
    <t>Actualizaciones realizadas/Funcionarios activos</t>
  </si>
  <si>
    <t>Luis Rincón</t>
  </si>
  <si>
    <t>Análisis y mejoramiento del clima organizacional.</t>
  </si>
  <si>
    <t>Mejor clima</t>
  </si>
  <si>
    <t>Luz Neyda Triviño</t>
  </si>
  <si>
    <t xml:space="preserve"> Funcionarios con renovación.</t>
  </si>
  <si>
    <t>#  Funcionarios con renovación / # de funcionarios en provisionalidad + encargados</t>
  </si>
  <si>
    <t xml:space="preserve"> Claudia Patricia Guzman Roa</t>
  </si>
  <si>
    <t xml:space="preserve">Ivone Calderón - Fadid Pineda - Helena Moncada -
Andrés Vargas </t>
  </si>
  <si>
    <t>% de ejecución de procedimiento</t>
  </si>
  <si>
    <t># Actividades ejecutadas del procedimiento/ # Actividades establecidas en el procedimiento</t>
  </si>
  <si>
    <r>
      <t>Formatos para informes</t>
    </r>
    <r>
      <rPr>
        <b/>
        <sz val="9"/>
        <color theme="1"/>
        <rFont val="Arial"/>
        <family val="2"/>
      </rPr>
      <t xml:space="preserve">
</t>
    </r>
    <r>
      <rPr>
        <sz val="9"/>
        <color theme="1"/>
        <rFont val="Arial"/>
        <family val="2"/>
      </rPr>
      <t xml:space="preserve">Procesos
Procedimientos.
Indicadores de gestión  
Mapa de Riesgos.  
</t>
    </r>
  </si>
  <si>
    <t>Promover la formalizacion de la prestación del servicio de los Terminal de Transporte Terrestre automotor</t>
  </si>
  <si>
    <t>Oscar Montoya</t>
  </si>
  <si>
    <t>Una vez consolidada la información, se diligenciaron las retroalimentaciones por dependencia. Durante el trimestre se desarrollaron los instructivos de diligenciamiento del PEI y POA, lo que contribuye a la estandarizacion y normalización de la metodología.</t>
  </si>
  <si>
    <t>Actas de reunión, presentación trimestral y registro del seguimiento a través del SPI- DNP, sistema de información dispuesto para tal fin.</t>
  </si>
  <si>
    <t>Se revisaron las ejecuciones presupuestales ( a través del CEN de compromisos y obligaciones), con relación a la base de contratación de la entidad de cada periodo, a efectos de verificar la información financiera soportada en el SIIF.</t>
  </si>
  <si>
    <t>Orfeo,correo de la oficina,vigia,diligenciar FUID</t>
  </si>
  <si>
    <t>Recibo y asignación de correspondencia
Revisión de correos institucionales
Envío de información a través de correo institucional
Seguimiento al Orfeo
Gestión de Archivo de la OAP
Preparación de información para contratos</t>
  </si>
  <si>
    <t>Cadena de valor V22</t>
  </si>
  <si>
    <t>Actualización de la Cadena de Valor con la siguiente información:
*Actualización del Mapa de Riesgos y creación de indicadores para el proceso Gestión Estratégica de la Información
*Actualización del mapa de Riesgos y el normograma del proceso Gestión de Talento humano.
*Creación del Subproceso Ejecutar sanciones y de un indicador para el proceso Control Disciplinario.
* Incorporación del instructivo y el formato para la publicación de información en página web. proceso gestión de TICS.
* Actualización de los subprocesos Tesoreria y Presupuesto del proceso Gestión financiera.
* Actualización de viso control para el año 2018.
* Actualización del proceso Direccionamiento estratégico
Se encuentra pendiente su publicación en la intranet de la Entidad.</t>
  </si>
  <si>
    <t>Monitoreo y seguimiento a la respuesta de dos requerimientos recibidos en el trimestre:
1. Se recibió solicitud del requerimiento No. 20185600133382, del 06 de febrero de 2018 de la CGR para la Superintendencia Delegada de Tránsito y  Transporte Terrestre Automotor, se tramitó respuesta el 22 de febrero de 2018.
 2. Se recibió el requerimiento No. 20185603196322, del 08 de marzo de 2018 de la Cámara de Representantes para la Secretaria General, se tramitó respuesta el 16 de marzo de 2018.</t>
  </si>
  <si>
    <t xml:space="preserve">
1.  Del  requerimiento No. 20185600133382, del 06 de febrero de 2018, el cual se dio respuesta mediante radicado No.  20188000179061 de 22 de febrero 2018, por parte de la Superintendencia Delegada de Tránsito y Terrestre Automotor.
2. Del requerimiento No. 20185603196322 de la Cámara de Representantes radicada el 08 de marzo 2018, el cual se dio respuesta con radicado No.  20185400277501 de 16 de marzo 2018, por parte de Secretaría General.</t>
  </si>
  <si>
    <t>Se realizaron 15 informes (verificación) incluidos en el plan anual de auditorías de la vigencia 2018, acorde con lo planeado.</t>
  </si>
  <si>
    <t>Esta actividad se programó para ejecutarla en el segundo trimestre de 2018.</t>
  </si>
  <si>
    <t>Segundo trimestre de 2018.</t>
  </si>
  <si>
    <t xml:space="preserve"> -  Memorando No. 20182000027023, de 13 de febrero 2018 y Lista de asistencia de Reunión de Seguimiento al Plan de Mejoramiento Archivístico 2017, 19 de febrero 2018.
-  Correo enviado al Grupo de Gestión Documental con el FUID, el 02 de abril 2018.
-  Archivo Excel con la relación de oficios y memorando generados por la OCI y archivados en los expedientes correspondientes.</t>
  </si>
  <si>
    <t xml:space="preserve">Comité Institucional de Coordinación de Control Interno, de 13 de marzo de 2018, Acta No. 1.
- Estatuto de Auditoría
-Código de Ética del Auditor Interno
-Carta de Representación o Salvaguarda y
- Plan Anual de Auditorías vigencia 2018.
</t>
  </si>
  <si>
    <t xml:space="preserve">Para actualizar el proceso "Gestionar el Mejoramiento Contínuo" se elaboraron y se aprobaron en el Comité Institucional de Coordinación de Control Interno, de 13 de marzo de 2018, Acta No. 1, los siguientes documentos:
- Estatuto de Auditoría,
-Código de Ética del Auditor Interno,y
-Carta de Salvaguarda y
- Plan Anual de Auditorías vigencia 2018.
</t>
  </si>
  <si>
    <t xml:space="preserve">C:\Users\deisyortiz\Documents\32. COMISIONES
Z:\Despacho(\\172.16.1.140)Seguimiento ORFEO Y VIGIA 2018
C:\Users\deisyortiz\Documents\FUID
</t>
  </si>
  <si>
    <t>*Comisiones Superintendente y Asesores del despacho.
* Documentos Entregados por libro manual
* Orfeos reasignados y archivados
* Fuid entregado a gestión documental</t>
  </si>
  <si>
    <t># Seguimientos realizados / # seguimientos programados</t>
  </si>
  <si>
    <t># Seguimientos realizados / # programados</t>
  </si>
  <si>
    <t>Documento enviado por correo electrónico al Secretario General el 23 de marzo</t>
  </si>
  <si>
    <t>Se elaboró publicación sobre clases de sanciones disciplinarias, enviada por correo electrónico al Secretario General el 23 de marzo</t>
  </si>
  <si>
    <t>Documentos aprobados, entregados para publicación en cadena de valor.</t>
  </si>
  <si>
    <t>* Se elaboró y aprobó el procedimiento de ejecución de sanciones disciplinarias.
* Se realizó la medición de los indicadores correspondientes.</t>
  </si>
  <si>
    <t>Expedientes conformados de los procesos disciplinarios</t>
  </si>
  <si>
    <t>Matriz de tareas asignadas, calendario y correo institucional, matriz de seguimiento indicador sinergia, matriz de seguimiento proyectos de inversión, matriz de seguimiento atención alcaldes y gobernadores, matriz de seguimiento compromisos Viceministro, archivo digital de firmas Superintendente, documentos referentes a los eventos de revolución de la infraestructura en las 5 regiones del país</t>
  </si>
  <si>
    <t>Para el archivo digital de firmas del Superintendente,  se tiene una cifra parcial,  lo anterior, en razón a que la digitalización en Orfeo depende de la notificación del acto administrativo.</t>
  </si>
  <si>
    <t>Se recibieron las quejas externas y de oficio (internas) y se les dió el trámite pertinente, dentro de los términos legales. Se organizaron los expedientes de los procesos disciplinarios, conforme a los lineamientos de Gestión documental, estando en un total de 315 expedientes que se encuentran vigentes, sin embargo gestionados en el primer trimestre de 2018, se encuentran 50.</t>
  </si>
  <si>
    <t>Mensualización y seguimiento a POA</t>
  </si>
  <si>
    <t>Publicación de las solicitudes de Cadena de Valor</t>
  </si>
  <si>
    <t>Andrés Montañes</t>
  </si>
  <si>
    <t>Vigia</t>
  </si>
  <si>
    <t>Se liberó la versión No.5 de los 28 modulos con las mejoras e incidencias reportadas con corte a Febrero 28 y en el mes de marzo se liberó la versión incluyendo todos estos ajustes.</t>
  </si>
  <si>
    <t>Se elaboró cronograma y levantamiento de información</t>
  </si>
  <si>
    <t>Memorando 20185000001813 del 09/01/18
Memorando 20185000001823 del 09/01/18
Memorando 20185000043303 del 08/03/18
Memorando 20185000043323 del 08/03/18</t>
  </si>
  <si>
    <t xml:space="preserve"> Suscritos los contratos de:  arrendamiento (3), tiquetes, aseo y cafetería, toner, papelería, sobres mebreteados, combustible, ferreteria, publicaciones, manteniiento de vehículos y prestación de servicios personales (5)
Informe de SIRECI (1)</t>
  </si>
  <si>
    <t>Aplicativo GLPI</t>
  </si>
  <si>
    <t>Reposan en la carpeta compartida del Grupo Administrativo</t>
  </si>
  <si>
    <t>Se presentó el informe a la Oficina de Planeación dentro de los términos de Ley.</t>
  </si>
  <si>
    <t>Se ha atendido la totalidad de solicitudes realizadas de forma escrita y telefónica</t>
  </si>
  <si>
    <t>Se está adelantando el proceso para la actualización de trd y el manual de manejo de bienes</t>
  </si>
  <si>
    <t>RESOLUCIONES DE COBRO</t>
  </si>
  <si>
    <t xml:space="preserve">La SPT tiene como proyecto realizar el cobro de la contribución especial de vigilancia en su primera cuota para la vigencia 2018, con una fecha máxima estimada para el 31 de mayo del 2018. </t>
  </si>
  <si>
    <t>Acta No. 1 Comité de Evaluación de Bienes de la Superintendencia de Puertos y Transporte</t>
  </si>
  <si>
    <t>Se realizó un Comité de Evaluación de Bienes programado por el Grupo Administrativa en el mes de marzo/2018, con el fin de poner a consideración los bienes de la Superintendencia objeto de bajas.</t>
  </si>
  <si>
    <t xml:space="preserve">Estados Financieros </t>
  </si>
  <si>
    <t>Las entidades públicas enmarcadas en la Resolución 533 de 2015, entre ellas la Superintendencia de Puertos y Transporte, están en el proceso de efectuar los registros correspondientes a la convergencia a NIC-SP en el macroproceso contable del SIIF-Nación. Los Estados Financieros del primer trimestre estarán disponibles al finalizar el mes de abril/2018 de acuerdo a los plazos establecidos por la Contaduría General de la Nación.</t>
  </si>
  <si>
    <t>Correo Electrónico/ Reporte CHIP</t>
  </si>
  <si>
    <t>Informe de Ejecución Presupuestal del SIIF</t>
  </si>
  <si>
    <t xml:space="preserve">La ejecución de compromisos presupuestales a 31 de marzo fue de 56%, dando cumplimiento a la meta proyectada para el primer trimestre del 2018, toda vez que se generaron registros contractuales por valor de $23.273.764.046 millones excluyendo el rubro de transferencias. Lo anterior, evidencia eficiencia en la ejecución presupuestal que garantizó la funcionalidad operativa y administrativa de la Superintendencia de Puertos y Transporte. </t>
  </si>
  <si>
    <t>Sistema Integrado de Información Financiera - SIIF Nación</t>
  </si>
  <si>
    <t xml:space="preserve">El área Financiera en el primer trimestre del 2018,  realizo el pago de 1.011 obligaciones de funcionamiento de la entidad equivalente a $3.970.725.543 Millones de pesos y por inversión  se obligaron 351 cuentas por un valor de $902.060. 447 Millones de pesos a 31 de marzo, obligando el total de cuentas allegadas al área financiera durante el primer trimestre, cumpliendo   el tiempo establecido correspondiente a 10 días hábiles. </t>
  </si>
  <si>
    <t>RECLASIFICACIÓN NORMAS BAJO NUEVA MARCO NORMATIVO</t>
  </si>
  <si>
    <t>La PricewaterhouseCoopers elaboró el ESFA para la convergencia a NICSP. Los lideres del proceso contable están adelantando los registros en el sistema SIIF</t>
  </si>
  <si>
    <t>BASE CARTERA</t>
  </si>
  <si>
    <t xml:space="preserve">Se realizó la identificación en la Base de Cartera de 747 obligaciones con saldo menor a medio salario mínimo legal vigente, con el fin de hacer la validación y ajustes contables. </t>
  </si>
  <si>
    <t>BASE DE RECAUDO</t>
  </si>
  <si>
    <t>Se ha recuperado el 32% que corresponde a $8.235 MM de la meta proyectada a recuperar,  cabe resaltar la gestión realizada referente al recaudo por multas administrativas que equivale a un 73% del total recaudado en el primer trimestre del 2018.</t>
  </si>
  <si>
    <t>Gestión sistema ORFEO / VIGIA
Gestión de Correo Electrónico
Registro de Planillas 
Atención Presencial-telefónica</t>
  </si>
  <si>
    <t xml:space="preserve">
Durante el periodo referido se procedió con la elaboración de Oficios y memorandos conforme con las instrucciones del Jefe inmediato, realizando de manera oportuna todo el ciclo documental requerido, de igual forma se adelanto la organización de archivo bajo los lineamientos para la gestión Documental, de manera principal y recurrente se dió estricto manejo de la gestión de los sistemas Orfeo y Vigia, realizando la oportuna verificación de los asuntos radicados a la Secretaria General, de esta tarea se deriva la reasignación a cada una de las coordinaciones a cargo de la Secretaria General o revisada la procedencia de devolución de radicaciones, estas se realizaron conforme al asunto para ser direccionadas a otras dependencias de la entidad, finalmente se resalta la importante gestión de la Dependencia con la atención oportuna de requerimientos de información en los diferentes medios (presencial, telefónico, correo electrónico).
</t>
  </si>
  <si>
    <t xml:space="preserve">Correo electrónico remitido por el Coordinador de Vigilancia e Inspección. </t>
  </si>
  <si>
    <t xml:space="preserve">2 empresas en proceso de identificación, Transporte La Piragua E.A.T., Serviprado, Transmarino
Transfluvial Del Sur Ltda. 
</t>
  </si>
  <si>
    <t xml:space="preserve">Acto administrativo emitido. </t>
  </si>
  <si>
    <t xml:space="preserve">Se expidió la Resolución No. 3350 de 2018 por la cual se adopta la Politica de Supervisión de la Superintendencia de Puertos y Transporte. </t>
  </si>
  <si>
    <t xml:space="preserve">Correo electrónico remitiendo la información.  </t>
  </si>
  <si>
    <t xml:space="preserve">Se realizó reunión en el mes de Febrero de 2018, con el proposito de revisar los avances en el proyecto de Decreto que regula los Patios de Contenedores. </t>
  </si>
  <si>
    <t xml:space="preserve">Se cumplió con la actividad programada para este trimestre (Recolección de los documentos soporte para el tramite).  La evidencia se encuentra disponible para consulta en la unidad documental virtual denominada "Convalidación"  Anexo 1 </t>
  </si>
  <si>
    <t>Esta actividad fue aplazada para el segundo trimestre, en razón a que la entrada en operación del sistema VIGIA, radicación y digitalización, ha requerido la inversión del 80% del tiempo de la jornada laboral , toda vez que permanentemente se deben realizar pruebas, solicitud de ajustes, así como, incremento en las actividades de seguimiento y control en razón a las fallas presentadas y a que el sistema no brinda una herramienta de control.</t>
  </si>
  <si>
    <t>Se efectuaron visitas de seguimiento a la implementación del PGD y a la organización de los archivos de las siguientes dependencias:  Despacho Superintendente, Secretaria General y sus Grupos, Delegada de Puertos y sus Grupos, Delegada Concesiones y sus Grupos, Grupo Talento Humano (Hojas de vida), Oficina Control Interno, Oficina Jurídica.  Así mismo, se brindó acompañamiento en la organización de archivos de gestión de: Grupos de Vigilancia e Inspección de las Delegadas de Concesiones y Puertos, Grupo Recaudo, Grupo Investigaciones a IUIT, Grupo Investigaciones y Control Delegada de Puertos.  Anexo 2</t>
  </si>
  <si>
    <t>Se mantiene organizado el archivo de gestión, el FUID se encuentra actualizado y se asistió a las reuniones programadas. Anexo 3</t>
  </si>
  <si>
    <t>Se dió cumplimiento a la medición de indicadores, los demás instrumentos continuan actualizados, Así mismo, se definió la Politica Gestión Documental y se elaboró el proyecto de resolución de aprobación, la cual se encuentra pendiente para enviar a numerar, previo visto bueno del Secretario General, responsable del proceso institucionalmente. Anexo 4</t>
  </si>
  <si>
    <t>Se ejecutaron el 97% de las actividades del proceso. Anexo 5</t>
  </si>
  <si>
    <t>Memorando No. 20187100054673 del  26-03-2018, dirigido al Ing. Urías Romero Hernández Coordinador Grupo de Informática y Estadística, en el cual se solicita Incluir en el aplicativo Vigia el tipo de vigilado “Servicios Conexos”</t>
  </si>
  <si>
    <t>En atención a que tenemos un nuevo tipo de vigilado, denominado “Servicios Conexos” como actividad de transporte en términos del parágrafo primero del artículo 36 dela Ley 1753 de 2014 vigilada por la Superintendencia Delegada de Concesiones e Infraestructura, solicitamos se incluya en la tabla tipo de vigilado del aplicativo Vigia.</t>
  </si>
  <si>
    <t xml:space="preserve">Se promovió la la formalización de 10 Aerodromos en los siguientes Municipios: 1. Acandí: Se Coordinó telefónicamente, 2. Sogamoso: Memorando No.  20187000208521, 3. El Bagre: Memorando No. 20187000208621, 4. Planadas; Memorando No. 20187000208501, 5. Santa Rosa del Sur: Memorando No. 20187200277421, 6. Quípama: Memorando No. 20187000208581, 7. Bahía Solano Se Coordinó telefónicamente, 8. Rio Sucio Se coordinó telefónicamente, 9. Pereira: Memorando No. 20187000309641 y 10. San Juan del Cesar: Memorando No. 20187200277401
</t>
  </si>
  <si>
    <t xml:space="preserve">1. Mesas de trabajo No 17- 29- 45, 2. Mesa de trabajo No  32, 3. Mesa de trabajo No  32, 4. Mesa de trabajo No  32
5. Mesa de trabajo No  42, 6. Respuesta  mediante correo electrónico, Pendiente Reunión,7. Mesa de trabajo No  45, 8. Mesa de trabajo No  45, 9. Pendiente de respuesta y 10. Telefónicamente confirmo asistencia, pendiente reunión.
Nota:Las actas de las mesas se encuentran disponibles en el archivo de la Delegada de Concesiones
</t>
  </si>
  <si>
    <t>Resolución No. 3350 del 01 de febrero de 2018, expedida por la Superintendncia de Puertos y Transporte</t>
  </si>
  <si>
    <t>Con la Resolución No. 3350 del 01 de febrero de 2018 se adopta la Politica de Supervisión de la Superintendecia de Puertos y Transporte</t>
  </si>
  <si>
    <t>Se realizó (01) mesa de trabajo con el Ministerio de Transporte el 22 de febrero de 2018 y la SPT</t>
  </si>
  <si>
    <t xml:space="preserve">Reporte presentado por CEMAT, Terminales de transporte Terrestre de pasajeros 2007,  Se busca entonces consolidar indicadores y alertas que permitan a la Superintendencia de Puertos y Transporte (SPT) tomar medidas de vigilancia y control, de forma eficiente y oportuna.
</t>
  </si>
  <si>
    <t>Este reporte analiza la prestación del servicio público de transporte interurbano, a partir del reporte de información por parte de las terminales de transporte terrestre de diciembre de 2017, visto desde la oferta de servicios (despachos y sillas) y de la demanda de pasajeros. Se analiza además a los prestadores del servicio (empresas transportadoras) y el
comportamiento de la demanda (espacial y temporalmente)</t>
  </si>
  <si>
    <t>Oficio de salida No. 20187000309611 del 23 de marzo de 2018, dirigido a la Operadora Portuaria Aeropuerto Matecaña</t>
  </si>
  <si>
    <t>En la cual se le reiterera el registro en el aplicativo Vigia</t>
  </si>
  <si>
    <t>20187100239451, 20187100238481, 20187100238531, 20187100229201, 20187100239461, 20187100238571, 20187100238591, 20187100239491, 20187100239511, 20187100239561, 20187100239591, 20187100229211, 20187100233801, 20187100236151, 20187100236171, 20187100236281, 20187100236691, 20187100236731, 20187100236741, 20187100227681, 20187100236801, 20187100236971, 20187100244341, 20187100236981, 20187100236991, 20187100237001, 20187100244461, 20187100244511, 20187100244571, 20187100237021, 20187100237041, 20187100244591, 20187100244611, 20187100237061, 20187100237261, 20187100237821, 20187100244631, 20187100237841, 20187100244671, 20187100244701, 20187100244721, 20187100237881, 20187100244761, 20187100245281, 20187100238251, 20187100238271, 20187100245311, 20187100245331, 20187100238311, 20187100238371, 20187100245361, 20187100238431, 20187100261501</t>
  </si>
  <si>
    <t>Se remitieron 53 oficios a Concesiones viales, Acciones preventivas disminución reincidencia sectores críticos de accidentalidad en carreteras.</t>
  </si>
  <si>
    <t>Durante el primer trimestre de 2018, se fallaron 72 Investigaciones Administrativas, evidencias cuadro de seguimiento de Investigaciones Administrativas del Grupo de Investigaciones y Control de la Delegada de Concesiones</t>
  </si>
  <si>
    <t>Página web de la Entidad</t>
  </si>
  <si>
    <t xml:space="preserve">En el primer trimestre del 2018 se realizaron 5 actividades de divulgación:
1. Circular Nº 3 del 17 de enero de 2018, dirigida a los centros de enseñanza automovilística y operadores homologados para proveer el sistema de control y vigilancia para los CEA’S, sobre las acciones para la expedición del certificado de aptitud para conducir, de los aspirantes registrados en el sistema RUNT antes del 18 de diciembre de 2017 que no cuentan con PIN
2. Circular Nª 2 del 02 de enero de 2018, dirigida a las empresas de transporte terrestre automotor de pasajeros por carretera, empresas de transporte terrestre automotor especial, terminales de transporte, directores territoriales de Ministerio de Transporte, dirección de tránsito y transporte de la policía nacional y autoridades de transporte municipal, sobre alcance a la circular 81 y 83 de 2017, con el fin de atender la alta demanda entre el 29 de diciembre de 2017 y el 10 de enero de 2018.
3. Circular N° 14 del 28 de marzo de 2018, dirigida a los Alcaldes, Secretarios de Tránsito, de movilidad o de Transporte, sobre los procesos virtuales.
4. Circular N° 12 del 21 de marzo de 2018, dirigida a las empresas de transporte terrestre automotor de pasajeros por carretera ,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de Semana Santa, entre el 23 de marzo de 2018 al 2 de abril de 2018.
5. Circular N° 13 del 23 de marzo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las medidas especiales para atender la demanda de transporte en los días entre el 23 de marzo de 2018 y 03 de abril de 2018.
</t>
  </si>
  <si>
    <t>correo electrónico</t>
  </si>
  <si>
    <t>En el primer trimestre del 2018 se realizaron 151 análisis financieros:
44 estudios de sustentabilidad financiera para dar cumplimiento al Decreto 431 del 14 de Marzo de 2017 artículo 17, articulo 2.2.1.6.7.2.
107 requerimientos a empresas que en el análisis arrojaron encontrarse en causal de disolución</t>
  </si>
  <si>
    <t>Base VIGIA</t>
  </si>
  <si>
    <t>La base del VIGIA se actualiza permanentemente</t>
  </si>
  <si>
    <t>Página web de la entidad</t>
  </si>
  <si>
    <t>Mediante la resolución N° 3350 del 1 de febrero de 2018, se adopta la política de supervisón de la SPT</t>
  </si>
  <si>
    <t>correos electrónicos</t>
  </si>
  <si>
    <t>1. Se realizaron observaciones a la resolución del Fondo de Reposición
2. Solicitud de ampliación y aplicación retroactiva del certificado de CRC contenido en la Resolución 5228 del 14 de diciembre de 2016 expedida por el Ministerio de Transporte</t>
  </si>
  <si>
    <t>Bases de datos</t>
  </si>
  <si>
    <t>En el primer trimestre del 2018 se realizaron 1033 operativos en acompañamiento de la DITRA, así:
770 operativos de informalidad
174 operativos de escolaridad
89 operativos de carga</t>
  </si>
  <si>
    <t>En el primer trimestre del 2018 se realizaron 2952 fallos:
829 fallos del Grupo de Investigaciones y Control
1823 fallos del Grupo de IUIT</t>
  </si>
  <si>
    <t>Sistema ORFEO</t>
  </si>
  <si>
    <t>Se realiza la revisión del orfeo a diario para cumplir con las respectivas solicitudes tanto en oficios externos como internos.</t>
  </si>
  <si>
    <t>Se adjunta archivo en WORD con la evidencia de los correos electrónicos enviados</t>
  </si>
  <si>
    <t xml:space="preserve">En el primer trimestre se atendieron las siguientes solicitudes:
1. Se enviaron avances del PEI y el POA de la Delegada de Tránsito el dia 12/01/2018
2. Se envió actualizacion de las fichas de indicadores por proceso el dia 18/01/2018
3. Se envió informe de gestión 2017 de la Delegada de Tránsito y Transporte Terrestre Automotor el día 17/01/2018
4. Se envió la definición de metas del POA para el año 2018 el día 24/01/2018
5. Se envió la definicón de metas del PEI para el año 2018 el día 30/01/2018
6. Se envió avance del PEI de la Delegada de Tránsito el día 07/02/2018
7. Se envió caracterización por tipo de vigilado de la Delegada de Tránsito y Transporte el día 14/02/2018
8. Se envió Información para Cuenta Anual – Contraloría el día 22/02/2018
9. Se envió avance del PEI de la Delegada de Tránsito el día 06/03/2018
</t>
  </si>
  <si>
    <t>comunicaciones entregadas / comunicaciones programadas</t>
  </si>
  <si>
    <t>Memorandos Nos.20185200021173 y 20185200021133 del 06/02/2018.
Correo electrónico de fecha 12 de febrero de 2018, invitando a capacitación de desempeño laboral en las instalaciones de la ESAP.
Para las asesorías la evidencia es el formulario de concertación y evaluación de desempeño diligenciado.</t>
  </si>
  <si>
    <t>Durante la vigencia fiscal 2018 se elaborarán cinco comunicaciones recordando la oportunidad de diligencimiento y entrega de los formularios correspondientes a concertación de objetivos y evaluación de desempeño laboral.
En cuanto a las capacitaciones su número es indeterminado en el transcurso del año, al igual que las asesorias requeridas por los servidores públicos.</t>
  </si>
  <si>
    <t>Listados de asistencia</t>
  </si>
  <si>
    <t xml:space="preserve">Durante el mes de febrero se realizarón cuatro (4) capacitaciones cuyos temas fueron: 
"Evaluación de Desempeño para Directivos", con duración de 4 horas en la sede principal de la ESAP.
"Lenguaje Claro" con duración de 8 horas de manera virtual.
"IBOA (Instrucción Básica en Operaciones Aeroportuarias) con duración de 40 horas.
"IMA (Infraestructura y Mantenimiento Aeronáutico) con duración de 40 horas.
A estas capacitaciones asistieron 8, 4 , 1  y 1 funcionarios respectivamente. 
Las anteriores jornadas están por fuera de la programación del PIC y obedecen a invitaciones realizadas por Entidades Estatales Externas.
</t>
  </si>
  <si>
    <t>Las evidencias se encuentran en las carpetas del archivo de gestión de SST.</t>
  </si>
  <si>
    <t>Día de la mujer - Listado de entrega de souvenir y registro fotografico de actividad lúdica.
Jornada de Bienestar Integral Alternativa</t>
  </si>
  <si>
    <t>Durante los meses de febrero y marzo se realizarón dos actividades de Bienestar Social:
Una de ellas referida a una Jornada de Bienestar Integral Alternativa, realizada el 1 de febrero de 2018, con participación de 51 servidores públicos.
En el mes de marzo se conmemoró el día internacional de la mujer, para ello se repartió un obsequio a cada una de las funcionarias de la Entidad.</t>
  </si>
  <si>
    <t>Reporte del sistema SIGEP</t>
  </si>
  <si>
    <t>Las actualizaciones en hojas de vida en el aplicativo SIGEP son de carácter voluntario y se produce cuando un funcionario quiera modificar los datos inicialmente ingresados.  En el caso de las altas corresponde a personal que ingresa a la Entidad y las bajas están relacionadas con las personas que se retiran de la misma.</t>
  </si>
  <si>
    <t>208321, 208371, 208391, 213511, 225321, 225331, 225351, 225521, 225551, 225591, 225601, 232601, 284131, 284141, 284151, 284161</t>
  </si>
  <si>
    <t>Una empresa de transporte por cable, 11 empresas de transporte aéreo y 4 terminales de transporte.</t>
  </si>
  <si>
    <t>Se ha presentado un informe  mensual  de Atención Ciudadano</t>
  </si>
  <si>
    <t>Se ha brindado orientación a más de 9 de cada 10 ciudadanos que toman un turno de Atención al Ciudadano</t>
  </si>
  <si>
    <t>Las consultas  presenciales registradas en GLPI son atendidas  con un margen de 9/10 sobre los ciudadanos que han sacado un ticket de atención</t>
  </si>
  <si>
    <t>Se actualiza el normograma  y el indicador de satisfacción</t>
  </si>
  <si>
    <t xml:space="preserve">
Acta revisión y aprobación de procesos de 23 de marzo del 2018</t>
  </si>
  <si>
    <t>A la fecha de corte del 31 de marzo del 2018, se realizo el acta debidamente firmada, radicada y  aprobada a la Oficina  de Planeación, donde se implemento el formato de conciliación de CDPs y RPs.</t>
  </si>
  <si>
    <t>listas de asistencia, informes mensuales de operativos, informe de paraderos</t>
  </si>
  <si>
    <t>89 operativos de carga, 770 operativos de informalidad, 10 mesas de trabajo, 1 informe de paraderos no autorizados</t>
  </si>
  <si>
    <t>Carpeta fisica evidencias Oscar Gonzalez 2017-2018 y carpeta digital (seguimiento IUIT) en la cuenta de correo.</t>
  </si>
  <si>
    <t>Archivo comunicaciones, Twitter SPT, Free press</t>
  </si>
  <si>
    <t>Matriz control de seguimiento avance IUIT . En el primer trimestre se solicitan 5 reportes en fechas aleatorias  para realizar seguimiento al avance de 3050 autos de prueba pendientes de realizar.</t>
  </si>
  <si>
    <t>2018-04-02 Reporte Mesa VIGIA</t>
  </si>
  <si>
    <t>El mantenimiento de Vigia se presenta debido a su etapa de estabilizacion</t>
  </si>
  <si>
    <t>La resolucion esta en Borrador</t>
  </si>
  <si>
    <t>La resolucion esta en etapa de comentarios y procesos de implementacion gradual basada en cronograma que se debe realizar</t>
  </si>
  <si>
    <t>Fotos Datacenter</t>
  </si>
  <si>
    <t>Se anexa evidencia del cambio realizado y el mantenimiento preventivo realizado en el centro de Datos de la Entidad.</t>
  </si>
  <si>
    <t>Resolución Página Web</t>
  </si>
  <si>
    <t>Se anexa documento de resolución de página Web</t>
  </si>
  <si>
    <t>Documentos Aplicativos y Web Services</t>
  </si>
  <si>
    <t>En trámite</t>
  </si>
  <si>
    <t>Ingreso a Vigia</t>
  </si>
  <si>
    <t>Se han implementado 16 de 18 Modulos, en implementacion, Recaudo y Gestion Documental</t>
  </si>
  <si>
    <t>Planillas de Asistencia a Capacitacion</t>
  </si>
  <si>
    <t>Por el periodo de implementacion, no se llegara al 100% al menos durante los proximos 2 años</t>
  </si>
  <si>
    <t>Se anexa el FUID, entregado al Grupo de Gestión Documental</t>
  </si>
  <si>
    <t>Se anexa en la carpeta compartida planeación, el reporte estadístico de la herramienta</t>
  </si>
  <si>
    <t>Se tienen en cuenta las Estadísiticas resportadas en la herramienta de mesa de ayuda GLPI</t>
  </si>
  <si>
    <t>Formato FUID en excel, remision de comunicaciones de salida, planilla de control de remision de documentos (para memorandos), planilla remision cuentas de cobro y cuadro seguimiento de PQR.</t>
  </si>
  <si>
    <t># de actividades realizadas para promover la formalizacion de los TTTA .</t>
  </si>
  <si>
    <t xml:space="preserve">El Mapa de riesgos publicado en la cadena de valor.
</t>
  </si>
  <si>
    <t>La revisión de los procesos y procedimientos programada para el primer trimestre se aplaza para realizarla conjuntamente con la programación del segundo trimestre debido a reprogramación logistica de la Oficina de Planeación.</t>
  </si>
  <si>
    <t>Ninguna</t>
  </si>
  <si>
    <t>Las actividades planteadas enel plan de mejoramiento de clima laboral están programasdas para los trimestres 2, 3 y 4 de la vigencia fiscal 2018.</t>
  </si>
  <si>
    <t>Actos Administrativos</t>
  </si>
  <si>
    <t xml:space="preserve">Durante el primer trimestre se cubrieron las vacantes existentes y se renovaron los encargos y las provisionalidades.  </t>
  </si>
  <si>
    <t>Formatos de liquidación de viáticos.
Libro control consecutivo expedición certificaciones.
Carpetas de historias laborales.</t>
  </si>
  <si>
    <t>En la Intranet de la Entidad se encuentra información sobre el programa Servimos, para beneficio de todos los funcionarios de la Entidad y su núcleo familiar.
El tema de dotación laboral se ejecuta en el segundo, tercero y cuatro trimestre. 
La evaluación del programa de teletrabajo se aplazó para el segundo trimestre de 2018, debido a que la ARL cambió de asesor para la Entidad a mediados del mes de marzo; el nuevo funcionario estuvo en la segunda parte del mes de marzo en etapa de entrenamiento; por lo tanto la visita de evaluación al funcionario beneficiado con este programa, se agendó para la primera quincena del mes de abril. Con el informe producto de la inspección, el grupo coordinador de teletrabajo, realizará la reunión de seguimiento programada en sus actas. 
El porcentaje de avance acumulado supera el 100% debido a que el indicador en dinámico puesto que el tema de incapacidades es variable y se desconoce la cifra exacta mensual de ellas.</t>
  </si>
  <si>
    <t>Las evidencias de las liquidaciones mensuales de nómina reposan en el archivo de gestión del Grupo Financiero, al igual que la documentación correspondiente al recobro de incapacidades presentadas ante las distintas EPS. Para la difusión del Programa Servimos se envío un correo a todos los funcionarios motivando su utilización el 6 de marzo de 2018.</t>
  </si>
  <si>
    <t>En el espacio denominado "Meta" correspondientes a las actividades de apoyo a la gestión documental, se deja una cifra de cero, puesto que las certificaciones y liquidaciones de viáticos se desconocen el número de solicitudes allegadas al Grupo.
Durante el primer trimestre se liquidaron 306 gastos de viaje por valor de $81.399.750.
Se expidieron 85 certificaciones laborales de acuerdo a las solicitudes recibidas de los funcionarios.
Se reorganizaron 25 carpetas de historias laborales de funcionarios activos.
Se actualizó el FUID con 107 carpetas de historias laborales de funcionarios activos y 2 carpetas de exfuncionarios.
Se tramitaron en el aplicativo orfeo 47 memorandos y 16 oficios.</t>
  </si>
  <si>
    <t>Coordinador Notificaciones</t>
  </si>
  <si>
    <t>La evidencia del avance aparece en la carperta compartida del Grupo de Notificaciones, en donde se evidencia el número de actos administrativos allegados y que iniciaron su proceso de notificación, 20769 actos administrativos para este trimestre.</t>
  </si>
  <si>
    <t xml:space="preserve">Se ha cumplido a cabalidad con el proceso de numeración de los actos administrativos allegados al Grupo de Notificaciones expedidos por las diferentes delegadas para el proceso de notificación. Va al dia de acuerdo al CPACA. </t>
  </si>
  <si>
    <t>1. Se concertó procedimiento referente a la renuncia de términos solicitada por los vigilados, solicitando concepto a la Oficina Juridica sobre el procedimiento a seguir. 2. Se solicitó a Planeación la autorización de una nueva plantilla de notificación personal, electrónica y por aviso para los actos administrativos emitidos en virtud del articulo 51, párrafo 4 del cpaca</t>
  </si>
  <si>
    <t>Procedimiento concertado sobre la renuncia de términos solicitada por los vigilados
Concepto a la Oficina Juridica sobre el procedimiento a seguir.
Plantilla de notificación personal, electrónica y por aviso para los actos administrativos emitidos en virtud del articulo 51, párrafo 4 del cpaca</t>
  </si>
  <si>
    <t>Orfeo
Archivo de Gestión
Carpetas de Contratos
Correo jefatura</t>
  </si>
  <si>
    <t xml:space="preserve">Plan Anual de Auditorías 2018 aprobado en el  Comité Institucional de Coordinación de Control Interno, de 13 de marzo de 2018, Acta No. 1.
Se realizaron las siguientes auditorías,  informes y seguimientos al  Sistema de Control Interno durante el primer trimestre (en total 15):
1. Informe de Seguimiento al Plan Anticorrupción, vigencia 2018.
2. Informe de Seguimiento al Plan Anticorrupción, vigencias 2017 y 2018.
3. Informe avance al PM CGR Sistema SIRECI, con corte 31 de diciembre 2017.
4. Seguimiento cuenta e informe consolidado SIRECI, a corte marzo 2018.
5. Seguimiento PMA, IV trimestre 2017.
6. Informe de evaluación institucional por dependencias anual, vigencia 2017.
7. Informe semestral sobre la atención de quejas, sugerencias y reclamos PQRS, II semestre 2017.
8. Informe trimestral austeridad en el gasto - Ministerio de Transporte - OCI.
9. Informe mensual de austeridad en el gasto público CGR-SPT, enero 2018. 
10. Informe mensual de austeridad en el gasto público CGR-SPT, febrero 2018.  
11. Informe trimestral austeridad en el gasto CGR-SPT.
12. Informe actualización del sistema Ekogui, II semestre 2017.
13. Informe de Control Interno Contable, vigencia 2017.
14. Informe Pormenorizado de Control Interno III cuatrimestre 2017, a corte marzo 2018.
15. Informe Derechos de Autor Software, vigencia 2017.
</t>
  </si>
  <si>
    <t xml:space="preserve">1) La Oficina de Control Interno realizó el seguimiento al PMA del IV trimestre de 2017 comunicado con memorando No. 20182000027023, de 13 de febrero 2018 y se realizó  Reunión de Seguimiento al Plan de Mejoramiento Archivístico 2017, el 19 de febrero de 2018.
2) Con respecto a la gestión documental de la Oficina de Control Interno, se realizó:
Se envió por correo electrónico el 02 de abril 2018 al Grupo de Gestión Documental,  el FUID del primer trimestre 2018 de la Oficina de Control Interno. 
Se gestionó la correspondencia interna y externa de la OCI:
- Se creó y tramitó 42 memorandos (15 comunicados de informes y 27 comunicaciones internas ) y 5 oficios.
- Se crearon  los siguientes 8 expedientes virtuales:
N° TRD Código del expediente Nombre
1 200-29 2018200290300002E Evaluación y seguimiento
2 200-29.02 2018200290200002E Auditoría interna por procesos
3 200-29.03 2018200290300001E Seguimiento informe austeridad
4 200-32.03 2018200320300001E Informes a despachos de la spt
5 200-32.04 2018200320400001E Informes a entidades del estado
6 200-000 2018200009000001E Documentos de apoyo
7 200 – 02 201820002300002E Acompañamiento y asesoría
8 200-32.02 2018200290300001E Informes de Gestión
-La totalidad de memorandos y oficios generados por la OCI están  archivados en los expedientes virtuales correspondientes.
</t>
  </si>
  <si>
    <r>
      <rPr>
        <b/>
        <sz val="9"/>
        <color theme="1"/>
        <rFont val="Arial"/>
        <family val="2"/>
      </rPr>
      <t xml:space="preserve">
</t>
    </r>
    <r>
      <rPr>
        <sz val="9"/>
        <color theme="1"/>
        <rFont val="Arial"/>
        <family val="2"/>
      </rPr>
      <t xml:space="preserve">Liquidaciones de nómina, Vacaciones.
Recobro de incapacidades a la EPS
Divulgación programa servimos.
Evaluación programa Teletrabajo.
Dotación de vestido y calzado.
Diseño cuadro control Horarios flexibles.
 </t>
    </r>
  </si>
  <si>
    <t>Monitoreo y seguimiento del SIGEP: Actualizaciones, Altas y Bajas.</t>
  </si>
  <si>
    <t xml:space="preserve">Gestión del Desempeño: Comunicación recordando fechas de cumplimiento para elaboración de calificación de desempeño laboral y concertación de objetivos, Capacitación sobre evaluación de desempeño laboral y Asesoría permanente para el diligenciamiento de formularios de la CNSC.
</t>
  </si>
  <si>
    <r>
      <t xml:space="preserve">Nombramientos: Entrenamiento – inducción y reinducción, prorroga Encargos, Prórrogas a nombramientos en provisionalidad y Trámite de renuncias.     </t>
    </r>
    <r>
      <rPr>
        <b/>
        <sz val="9"/>
        <color theme="1"/>
        <rFont val="Arial"/>
        <family val="2"/>
      </rPr>
      <t xml:space="preserve">
</t>
    </r>
  </si>
  <si>
    <r>
      <rPr>
        <b/>
        <sz val="9"/>
        <color theme="1"/>
        <rFont val="Arial"/>
        <family val="2"/>
      </rPr>
      <t xml:space="preserve">ACLARACIÓN: </t>
    </r>
    <r>
      <rPr>
        <sz val="9"/>
        <color theme="1"/>
        <rFont val="Arial"/>
        <family val="2"/>
      </rPr>
      <t>se hace referencia a puntos donde se presta servicio de transporte informes identificados por la SPT</t>
    </r>
  </si>
  <si>
    <r>
      <rPr>
        <u/>
        <sz val="9"/>
        <color theme="1"/>
        <rFont val="Arial"/>
        <family val="2"/>
      </rPr>
      <t>Diligenciamiento del FUID</t>
    </r>
    <r>
      <rPr>
        <sz val="9"/>
        <color theme="1"/>
        <rFont val="Arial"/>
        <family val="2"/>
      </rPr>
      <t xml:space="preserve">: Despacho: Se adelantó el FUID de los años 2017 y 2018, para ser entregados en el mes de Abril a solicitud del Grupo de Gestion Documental.  Grupo de Vigilancia e Inspección y Grupo de Control: se han adelantado las acciones pertinentes al diligenciamiento del FUID.  
</t>
    </r>
    <r>
      <rPr>
        <u/>
        <sz val="9"/>
        <color theme="1"/>
        <rFont val="Arial"/>
        <family val="2"/>
      </rPr>
      <t>Tramite documental</t>
    </r>
    <r>
      <rPr>
        <sz val="9"/>
        <color theme="1"/>
        <rFont val="Arial"/>
        <family val="2"/>
      </rPr>
      <t xml:space="preserve">: Se tramita el 100% de los documentos que se reciben por Orfeo, es decir, se asignan en el 100% para su tramite. Se trabaja igualmente el modulo de Gestión Documental - Vigia, asignando el 100% para tramite. Por ser un modulo nuevo de gestion documental, actulamente presenta fallas y falencias que se han estado comunicando verbal, por correo electronico, para que en el ámbito de producción sean corregidas las mismas, y asi darle mas agilidad a la aplicación o modulo, toda vez que presenta fallas que retrasan la gestión oportuna de asignación de los radicados los cuales les corren termino para su tramite. Se ha solicitado mediante correo electrónico al Grupo de Gestión Documental, Notificaciones, el acto administrativo por medio del cual se deja sin efecto jurídico la resolución que dió vida jurídica a la implementación y funcionamiento al sistema Orfeo, y así mismo el acto administrativo que da vida juridica a la implementación y funcionamiento al modelo de gestión documental en Vigia,  sin que se haya recibido respuesta a la fecha.  
Adicionalmente, se aplican los formatos establecidos para la emisión de los memorandos, oficios, cuentas de cobro , así como los formatos de remisión al Grupo de Gestión Documental para el respectivo escaneo y envío por 472. Los Grupos de Vigilancia e Inspección y el de Control cuentan con el personal requerido para el archivo fisico y virtual de los mismos, mientras que el Despacho no tiene personal de apoyo para realizar estas actividades. Se revisan las devoluciones y se reenvian aquellas que se se verifica que la dirección es correcta. Igualmente se utiliza el medio electrónico para verificar las direcciones y para el envio de las mismas. Se realiza seguimiento semanal para la depuración del sistema Orfeo. 
Se ha dado respuesta  a las PQR recibidas en el trimestre Enero - Marzo de 2018. Siempre queda un remanente por contestar correspondiente a los documentos que se reciben en los ultimos dias del mes. 
</t>
    </r>
    <r>
      <rPr>
        <u/>
        <sz val="9"/>
        <color theme="1"/>
        <rFont val="Arial"/>
        <family val="2"/>
      </rPr>
      <t>Organizar archivo de gestión conforme a la TRD</t>
    </r>
    <r>
      <rPr>
        <sz val="9"/>
        <color theme="1"/>
        <rFont val="Arial"/>
        <family val="2"/>
      </rPr>
      <t xml:space="preserve">: Cada grupo organiza el archivo teniendo en cuenta la tabla de retención establecida. 
</t>
    </r>
    <r>
      <rPr>
        <u/>
        <sz val="9"/>
        <color theme="1"/>
        <rFont val="Arial"/>
        <family val="2"/>
      </rPr>
      <t>Transferencias documentales</t>
    </r>
    <r>
      <rPr>
        <sz val="9"/>
        <color theme="1"/>
        <rFont val="Arial"/>
        <family val="2"/>
      </rPr>
      <t xml:space="preserve">: Se da en la fecha programada por el Grupo de Gestión Documental.  
</t>
    </r>
    <r>
      <rPr>
        <u/>
        <sz val="9"/>
        <color theme="1"/>
        <rFont val="Arial"/>
        <family val="2"/>
      </rPr>
      <t>Atención de clientes internos y externos de manera presencial y telefónica</t>
    </r>
    <r>
      <rPr>
        <sz val="9"/>
        <color theme="1"/>
        <rFont val="Arial"/>
        <family val="2"/>
      </rPr>
      <t xml:space="preserve">: Se atiende a los usuarios que lo requieran, y se les informa que acudan al call center o al Grupo de Atencion al Ciudadano. 
</t>
    </r>
    <r>
      <rPr>
        <u/>
        <sz val="9"/>
        <color theme="1"/>
        <rFont val="Arial"/>
        <family val="2"/>
      </rPr>
      <t>Programación de actividades y  seguimiento a compromisos</t>
    </r>
    <r>
      <rPr>
        <sz val="9"/>
        <color theme="1"/>
        <rFont val="Arial"/>
        <family val="2"/>
      </rPr>
      <t xml:space="preserve">: Se programa  y se realiza seguimiento atendiendo las instrucciones del Delegado de Puertos. </t>
    </r>
  </si>
  <si>
    <r>
      <t>Se expideron (2) dos circulares: 1</t>
    </r>
    <r>
      <rPr>
        <b/>
        <sz val="9"/>
        <color theme="1"/>
        <rFont val="Arial"/>
        <family val="2"/>
      </rPr>
      <t xml:space="preserve">. </t>
    </r>
    <r>
      <rPr>
        <sz val="9"/>
        <color theme="1"/>
        <rFont val="Arial"/>
        <family val="2"/>
      </rPr>
      <t>Dirigidas a los concesionarios de infraestructura carretera, 2</t>
    </r>
    <r>
      <rPr>
        <b/>
        <sz val="9"/>
        <color theme="1"/>
        <rFont val="Arial"/>
        <family val="2"/>
      </rPr>
      <t>.</t>
    </r>
    <r>
      <rPr>
        <sz val="9"/>
        <color theme="1"/>
        <rFont val="Arial"/>
        <family val="2"/>
      </rPr>
      <t xml:space="preserve"> Dirigida a concesionarios, administradores de infraestructura y operadores de tranporte por via ferrea.  
Nota: Se encuentran publicadas en la pagina de la SPT  </t>
    </r>
  </si>
  <si>
    <r>
      <rPr>
        <b/>
        <sz val="9"/>
        <color theme="1"/>
        <rFont val="Arial"/>
        <family val="2"/>
      </rPr>
      <t>1.</t>
    </r>
    <r>
      <rPr>
        <sz val="9"/>
        <color theme="1"/>
        <rFont val="Arial"/>
        <family val="2"/>
      </rPr>
      <t xml:space="preserve"> Circular 001 del 03 de enero de 2018, servicios de asistencia al usuario, planes de reforzamiento en atención de accidentes, primeros auxilios a personas, auxilio mecánico básico a vehículos, sistemas de comunicación, 
2. Circular 004 del 24 de enero de 2018, reporte de información estadística de movimiento de carga, pasajeros o mixtos de transporte por vía férrea incidencias operacionales en los corredores férreos.  </t>
    </r>
  </si>
  <si>
    <r>
      <rPr>
        <b/>
        <sz val="9"/>
        <color theme="1"/>
        <rFont val="Arial"/>
        <family val="2"/>
      </rPr>
      <t xml:space="preserve">1. </t>
    </r>
    <r>
      <rPr>
        <sz val="9"/>
        <color theme="1"/>
        <rFont val="Arial"/>
        <family val="2"/>
      </rPr>
      <t>Recopilar información del proceso de reglamentación que adelanta el MT, para el cumplimiento de la Ley. 
2</t>
    </r>
    <r>
      <rPr>
        <b/>
        <sz val="9"/>
        <color theme="1"/>
        <rFont val="Arial"/>
        <family val="2"/>
      </rPr>
      <t>.</t>
    </r>
    <r>
      <rPr>
        <sz val="9"/>
        <color theme="1"/>
        <rFont val="Arial"/>
        <family val="2"/>
      </rPr>
      <t xml:space="preserve"> Articular la reglamentación de la metodología y ajuste razonable para el seguimiento Terminales de Transporte Terrestre Automotor </t>
    </r>
  </si>
  <si>
    <r>
      <t># de actividades realizadas para promover la formalizacion de los TTTA , que no se encuentran habilitadas por el Ministerio de Transporte</t>
    </r>
    <r>
      <rPr>
        <b/>
        <sz val="9"/>
        <color theme="1"/>
        <rFont val="Arial"/>
        <family val="2"/>
      </rPr>
      <t>/</t>
    </r>
    <r>
      <rPr>
        <sz val="9"/>
        <color theme="1"/>
        <rFont val="Arial"/>
        <family val="2"/>
      </rPr>
      <t xml:space="preserve"> TTTA identificados, que no se encuentran habilitadas por el Ministerio de Transporte</t>
    </r>
  </si>
  <si>
    <r>
      <t>1</t>
    </r>
    <r>
      <rPr>
        <b/>
        <sz val="9"/>
        <color theme="1"/>
        <rFont val="Arial"/>
        <family val="2"/>
      </rPr>
      <t>.</t>
    </r>
    <r>
      <rPr>
        <sz val="9"/>
        <color theme="1"/>
        <rFont val="Arial"/>
        <family val="2"/>
      </rPr>
      <t xml:space="preserve"> Archivo Grupo de Investigaciones y Control; Se verificaron 365 carpetas, de las cuales se confirmó el tiempo de retención en el archivo de gestión dentro de la Delegada de Concesiones según la TRD.
2</t>
    </r>
    <r>
      <rPr>
        <b/>
        <sz val="9"/>
        <color theme="1"/>
        <rFont val="Arial"/>
        <family val="2"/>
      </rPr>
      <t>.</t>
    </r>
    <r>
      <rPr>
        <sz val="9"/>
        <color theme="1"/>
        <rFont val="Arial"/>
        <family val="2"/>
      </rPr>
      <t xml:space="preserve"> Archivo Grupo de Inspección y Vigilancia; Se verificaron 405 carpetas, de las cuales se confirmó el tiempo de retención en el archivo de gestión dentro de la Delegada de Concesiones según la TRD.</t>
    </r>
  </si>
  <si>
    <r>
      <rPr>
        <b/>
        <sz val="9"/>
        <color theme="1"/>
        <rFont val="Arial"/>
        <family val="2"/>
      </rPr>
      <t>I.</t>
    </r>
    <r>
      <rPr>
        <sz val="9"/>
        <color theme="1"/>
        <rFont val="Arial"/>
        <family val="2"/>
      </rPr>
      <t xml:space="preserve"> De las 365 carpetas se clasificaron 145, según el FUID para transferir al Grupo de Gestión Documental, las cuales se encuentran en proceso de alistamiento de acuerdo a las TRD.
</t>
    </r>
    <r>
      <rPr>
        <b/>
        <sz val="9"/>
        <color theme="1"/>
        <rFont val="Arial"/>
        <family val="2"/>
      </rPr>
      <t>II.</t>
    </r>
    <r>
      <rPr>
        <sz val="9"/>
        <color theme="1"/>
        <rFont val="Arial"/>
        <family val="2"/>
      </rPr>
      <t xml:space="preserve">  De las 405 carpetas se clasificaron 405, según el FUID para transferir al Grupo de Gestión Documental, las cuales se encuentran en proceso de alistamiento de acuerdo a las TRD.</t>
    </r>
  </si>
  <si>
    <t xml:space="preserve"> # de fallos realizados / #.de aperturas pendientes de fallo    </t>
  </si>
  <si>
    <r>
      <rPr>
        <b/>
        <sz val="9"/>
        <color theme="1"/>
        <rFont val="Arial"/>
        <family val="2"/>
      </rPr>
      <t>1.</t>
    </r>
    <r>
      <rPr>
        <sz val="9"/>
        <color theme="1"/>
        <rFont val="Arial"/>
        <family val="2"/>
      </rPr>
      <t xml:space="preserve"> Investigaciones falladas con sancion 55.
2</t>
    </r>
    <r>
      <rPr>
        <b/>
        <sz val="9"/>
        <color theme="1"/>
        <rFont val="Arial"/>
        <family val="2"/>
      </rPr>
      <t>.</t>
    </r>
    <r>
      <rPr>
        <sz val="9"/>
        <color theme="1"/>
        <rFont val="Arial"/>
        <family val="2"/>
      </rPr>
      <t xml:space="preserve"> Investigaciones falladas con archivo 17. </t>
    </r>
  </si>
  <si>
    <t>182 operativos de carga, 607 operativos de informalidad, 165 operativos rutas escolares, 18 mesas de trabajo, 1 informe de paraderos no autorizados</t>
  </si>
  <si>
    <t>Listas de asistencia, informes mensuales de operativos e informe de paraderos</t>
  </si>
  <si>
    <t>C:\Users\deisyortiz\Documents\32. COMISIONES
Z:\Despacho(\\172.16.1.140)Seguimiento ORFEO Y VIGIA 2018
C:\Users\deisyortiz\Documents\FUID</t>
  </si>
  <si>
    <t>*Comisiones Superintendente y Asesores del despacho.
* Documentos Entregados por libro manual
* Orfeos reasignados y archivados</t>
  </si>
  <si>
    <t>Se realizó la selección de bajas</t>
  </si>
  <si>
    <t>Se presentó el informo a la Oficina de Planeación dentro de los términos de Ley.</t>
  </si>
  <si>
    <t xml:space="preserve">Una vez consolidada la información, se diligenciaron las retroalimentaciones por dependencia. </t>
  </si>
  <si>
    <t xml:space="preserve">Orfeo, Vigia y Archivo </t>
  </si>
  <si>
    <t>Recibo y asignación de correspondencia a través de los sistemas de información Vigia y Orfeo. 
Gestión de Archivo de la OAP
Elaboración de memorandos y proyección de respuestas.</t>
  </si>
  <si>
    <t>Cadena de Valor V23 y 24</t>
  </si>
  <si>
    <t>Actualización de la Cadena de Valor con la siguiente información:
*Actualización del modelo del subproceso Gestión Regulatoria.
*Actualización del modelo de Gestión de Informes únicos de Infracciones al Transporte - IUIT.
*Inclusión del Subproceso Sancionatorio Verbal Sumario y los formatos aplicables al mismo.
*Actualización del normograma de Atención al Ciudadano, Gestion del Mejoramiento Continuo y Gestión Documental
*Actualización de los indicadores del proceso Gestión del Mejoramiento Continuo.
*Inclusión de las herramientas de auditoria y el formato de carta de salvaguarda
*Actualización de Viso Control de Indicadores.
*Se encuentra en proceso de actualización la Política de Gestión del Riesgo</t>
  </si>
  <si>
    <t xml:space="preserve">La Oficina de Control interno - OCI realizó monitoreo y seguimiento oportuno a cuatro requerimientos de entes externos de control -  radicados en la Superintendencia con copia a Control Interno y son los siguientes:
1. Requerimiento N. 20185603526862 del 25 de mayo de 2018.
Asunto: Solicitud búsqueda de bienes y direcciones del proceso J 1746.
Respuesta N. 20185000623871 del 18 de mayo de 2018.
Asunto: Atención a su requerimiento 2018EE0060445, búsqueda de bienes procesos J 1746.
Solicitud firmada por: Néstor Fabián Castillo Pulido – Director Jurisdicción Coactiva, Contraloría Delegada para Investigaciones, Juicios Fiscales y Jurisdicción Coactiva.
Firma: Alcides Espinosa Ospino, Secretario General.
2. Requerimiento N. 20185603512662 del 25 de mayo de 2018
Asunto: Solicitud búsqueda de bienes y direcciones de los procesos J 1306, 1658 1589 1745
Solicitud firmada por: Néstor Fabián Castillo Pulido – Director Jurisdicción Coactiva, Contraloría Delegada para Investigaciones, Juicios Fiscales y Jurisdicción Coactiva.
Respuesta N. 20185000624061 del 18 de junio de 2018
Asunto: Atención a su requerimiento 2018EE0059669, búsqueda de bienes procesos J 1306, 1658, 1589 y 1745
Firma: Alcides Espinosa Ospino, Secretario General.
3. Requerimiento N. 20185603413522 del 30 de abril de 2018
Asunto: Auditoria desempeño Plan Nacional de Seguridad Vial
Solicitud firmada por: Diego Alberto Ospina Guzmán – Director Vigilancia Fiscal Contraloría General de la República.
Respuesta N. 20188000467731 del 04 de mayo de 2018.
Asunto: Atención a su requerimiento 2018EE0059669, búsqueda de bienes procesos J 1306, 1658, 1589 y 1745
Firma: Lina María Margarita Huari Mateus, Delegada de Tránsito y Transporte Terrestre Automotor.
4. Requerimiento N. 20185603558322 del 1 de junio de 2018
Asunto: Practica de prueba/solicitud de información y/o documentación PRFVO1913_2238 San Vicente de Chucuri Santander
Solicitud firmada por: Hernando Medina – Abogado sustanciador (Santander).
Respuesta N. 20187000611751 del 13 de junio de 2018.
Asunto: Respuesta practica de prueba/ solicitud de información y/o documentación PRFVO1913_2238 San Vicente de Chucuri (Santander) Radicación N. 2018EE0063648-RAD20185603558372
Firma: Álvaro Enrique Merchán Ramírez, Delegada de Concesiones e Infraestructura.
</t>
  </si>
  <si>
    <t xml:space="preserve">La Oficina de Control interno - OCI realizó monitoreo y seguimiento oportuno a cuatro requerimientos de entes externos de control -  radicados en la Superintendencia con copia a Control Interno:
1. Requerimiento N. 20185603526862 del 25 de mayo de 2018.
Asunto: Solicitud búsqueda de bienes y direcciones del proceso J 1746.
Respuesta N. 20185000623871 del 18 de mayo de 2018.
Asunto: Atención a su requerimiento 2018EE0060445, búsqueda de bienes procesos J 1746.
Solicitud firmada por: Néstor Fabián Castillo Pulido – Director Jurisdicción Coactiva, Contraloría Delegada para Investigaciones, Juicios Fiscales y Jurisdicción Coactiva.
Firma: Alcides Espinosa Ospino, Secretario General.
2. Requerimiento N. 20185603512662 del 25 de mayo de 2018
Asunto: Solicitud búsqueda de bienes y direcciones de los procesos J 1306, 1658 1589 1745
Solicitud firmada por: Néstor Fabián Castillo Pulido – Director Jurisdicción Coactiva, Contraloría Delegada para Investigaciones, Juicios Fiscales y Jurisdicción Coactiva.
Respuesta N. 20185000624061 del 18 de junio de 2018
Asunto: Atención a su requerimiento 2018EE0059669, búsqueda de bienes procesos J 1306, 1658, 1589 y 1745
Firma: Alcides Espinosa Ospino, Secretario General.
3. Requerimiento N. 20185603413522 del 30 de abril de 2018
Asunto: Auditoria desempeño Plan Nacional de Seguridad Vial
Solicitud firmada por: Diego Alberto Ospina Guzmán – Director Vigilancia Fiscal Contraloría General de la República.
Respuesta N. 20188000467731 del 04 de mayo de 2018.
Asunto: Atención a su requerimiento 2018EE0059669, búsqueda de bienes procesos J 1306, 1658, 1589 y 1745
Firma: Lina María Margarita Huari Mateus, Delegada de Tránsito y Transporte Terrestre Automotor.
4. Requerimiento N. 20185603558322 del 1 de junio de 2018
Asunto: Practica de prueba/solicitud de información y/o documentación PRFVO1913_2238 San Vicente de Chucuri Santander
Solicitud firmada por: Hernando Medina – Abogado sustanciador (Santander).
Respuesta N. 20187000611751 del 13 de junio de 2018.
Asunto: Respuesta practica de prueba/ solicitud de información y/o documentación PRFVO1913_2238 San Vicente de Chucuri (Santander) Radicación N. 2018EE0063648-RAD20185603558372
Firma: Álvaro Enrique Merchán Ramírez, Delegada de Concesiones e Infraestructura.
</t>
  </si>
  <si>
    <r>
      <t xml:space="preserve">De acuerdo con el Plan Anual de Auditorías 2018 aprobado en el  Comité Institucional de Coordinación de Control Interno, de 13 de marzo de </t>
    </r>
    <r>
      <rPr>
        <sz val="9"/>
        <rFont val="Arial"/>
        <family val="2"/>
      </rPr>
      <t xml:space="preserve">2018, Acta No. 1. Se realizaron 30 informes (auditorías internas, informes de seguimiento y de evaluación) del Sistema de Control Interno durante el segundo trimestre 2018, con un cumplimiento del 25% (ver tabla anexa).
</t>
    </r>
  </si>
  <si>
    <t>La OCI realizó comunicación de resultados  - Estrategia de Autocontrol -Enfoque  Hacia la prevención  (encuesta) al superintendente y a los jefes de las dependencias,  mediante correo electrónico,  el 13 de junio de 2018.</t>
  </si>
  <si>
    <t xml:space="preserve">La OCI tramitó un total de 37 comunicaciones internas en el Sistema Documental Orfeo.
La OCI realizó solicitud al Grupo Gestión Documental mediante memorando No. 20182000115483 de 26 de junio de 2018 para "Verificar el estado de ejecución de acciones contempladas en el Plan de Mejoramiento Archivístico suscrito con el Archivo General de la Nación del Segundo Trimestre 2018 (01 de abril de 2018 al 30 de junio de 2018), con plazo de entrega el 13 de julio de 2018".
</t>
  </si>
  <si>
    <t>La OCI realizó actualización del mapa de riesgos operativos y de corrupción y de los indicadores del  Proceso Gestionar el Mejoramiento Continuo mediante  correo electrónico remitido a la Oficina Asesora de Planeación - OAP el 19 de junio de 2018. Y se envió acta de actualización el 21 de junio de 2018 a la OAP.</t>
  </si>
  <si>
    <t xml:space="preserve">Se efectuaron 2 campañas institucionales: La revolución de la infraestructura en las regiones. La primera se realizó sobre la región oriente y la segunda sobre la región pacífico. Actividades Comunicaciones Internas 1:. Contribución especial. Comunicaciones Externas 4: 1. Boletínes de Prensa, 2. Comunicación Free Press permanente, 3. Participaciones en rueda de prensa(1), 4. Lanzamiento campaña Muévete Legal Mitad de año. 5 Foro Virtual. 6. Chat Virtual. 7. Encuesta Rendición de Cuentas Manejo de redes sociales (diarias 3 piezas), campaña #Enrutados (pongásmosle sentido) y  Actualización diaria del Portal web. </t>
  </si>
  <si>
    <t>Realizar seguimiento a la programación de visitas que realiza la delegada de transito a los vigilados. Carpeta Fisica evidencias Oscar Gonzalez 2017-2018 ( Seguimiento a la programación de Visitas delegada transito) en la cuenta de correo.</t>
  </si>
  <si>
    <t xml:space="preserve">Cronograma de Visitas delegada de transito. Se recoje la  programación mensual. (abril, mayo y junio). </t>
  </si>
  <si>
    <t xml:space="preserve">cuadro de seguimiento. </t>
  </si>
  <si>
    <t xml:space="preserve">Se identifican las siguientes empresas como informales: 1. Challenger El Diamante: no autorizada por el MT; 2. Transfluvial del Sur: en ruta no autorizada y sin patente de navegación; 3. Sin identificar la empresa ala cual pertenece la embarcación  Sarethivanna 2, en zona de Purnio.  </t>
  </si>
  <si>
    <t xml:space="preserve">N.A. </t>
  </si>
  <si>
    <t>correos electronicos remitiendo el FUID</t>
  </si>
  <si>
    <t>Mapa de Riesgos</t>
  </si>
  <si>
    <t xml:space="preserve">Se atendieron las solicitudes realizadas por la Oficina de Control Interno y de la Oficina Asesora de Planeación sobre Mapas de Riesgos. </t>
  </si>
  <si>
    <t>Para el archivo digital de firmas del Superintendente,  se tiene una cifra parcial,  lo anterior, en razón a que la digitalización en Orfeo depende de la notificación del acto administrativo.</t>
  </si>
  <si>
    <t>Se liberó la versión No.5.1.6 de los 28 modulos con las mejoras e incidencias reportadas con corte a junio 30 y en el mes de junio se liberó la versión incluyendo todos estos ajustes.</t>
  </si>
  <si>
    <t>"Cadena de valor publicada portal web Archivo digital comunicaciones Archivo carteleras digitales"</t>
  </si>
  <si>
    <t>"Mailing abril 10 (Nueva información en la cadena de valor) Mailing 11 de abril Manual Rendiciónde Cuentas Cadena de Valor. Mailing vigilidos y funcionarios procesos vigia (14 de junio) Mailing interno (Código Integridad) Recursos Humanos. Infografía resultados encuesta código de integridad (20 de junio) Mailing y carteleras digitales actualización Cadena de Valor (21 de junio) Actualización datos personales - mailing (21 de mayo) "</t>
  </si>
  <si>
    <t>Se realizó mesas de trabajo (Acta Nro. 51) con el Area de Financiera (Luz Helena Caicedo ) y la Delegada de Concesiones</t>
  </si>
  <si>
    <t>Se cumplió en 1er. Trimestre</t>
  </si>
  <si>
    <t>Solicitud de implementación de medidas de mejoramiento a los Aeropuertos la Nubia en el Departamento de Caldas y Santa Ana - Cartago en el Departamento del Valle.</t>
  </si>
  <si>
    <t>Durante el segundo trimestre de 2018, se fallaron 22 Investigaciones Administrativas, evidencias cuadro de seguimiento de Investigaciones Administrativas del Grupo de Investigaciones y Control de la Delegada de Concesiones</t>
  </si>
  <si>
    <t xml:space="preserve">En el segundo trimestre del año 2018 se realizaron 9 actividades de divulgación:
1. Circular N° 15 del 06 de abril de 2018, dirigida a los Centros de Reconocimiento de Conductores y proveedores del Sistema de Control y Vigilancia para CRC’S sobre la implementación de la segunda fase del Sistema de Control y Vigilancia para CRC’S de conformidad a la Resolución 6246 de 2016
2. Circular N° 17 del 17 de abril de 2018, dirigida a los organismos de certificación de Centros de Enseñanza Automovilística y Centros Integrales de Atención, Centros de Enseñanza Automovilística, Centros Integrales de Atención, proveedores del Sistema de Control y Vigilancia de CEA´S y CIA’S, sobre el control del mantenimiento de la certificación de calidad y/o servicio
3. Resolución 3350 de 2018, dirigida a todos los vigilados de la Superintendencia, por medio de la cual se adopta la Política de Supervisión de la Superintendencia de puertos y Transporte
4. Circular N° 18 de 2018, dirigida a todos los supervisados de la Delegada de Tránsito y Transporte Terrestre Automotor y demás autoridades municipales de transporte, directores territoriales del Ministerio de Transporte, sobre requerimiento perentorio a los vigilados que aún no se encuentran en el sistema VIGIA
5. Circular N° 20 del 2 de mayo de 2018, dirigida a los centros de reconocimiento de conductores, centros de diagnóstico automotor y centros de enseñanza automovilística, sobre el reporte de novedades
6. Circular N° 22 del 22 de mayo de 2018, dirigida a los centros de reconocimiento de conductores y operadores homologados para proveer el sistema de control y vigilancia para los CRC’S, sobre modificación del plazo establecido para la implementación de la segunda fase del Sistema de Control y Vigilancia para CRC
7. Circular N° 26 del 25 de junio de 2018, dirigida a los centros integrales de atención y organismos de tránsito que dictan cursos para infractores, sobre la presentación homologados y plazo de implementación
8. Circular N° 27 de 28 de junio de 2018, dirigid a los centros de reconocimiento de conductores y operadores homologados para proveer el sistema de control y vigilancia para los CRC’S, sobre la implementación del sistema de control y vigilancia para los CRC fase II
9. Circular N° 25 del 15 de junio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entre el 15 de junio de 2018 al 31 de julio de 2018
</t>
  </si>
  <si>
    <t>En el segundo trimestre del año 2018 se realizaron 300 análisis financieros</t>
  </si>
  <si>
    <t>Memorando N° 20184100105143 del 13 de junio de 2018</t>
  </si>
  <si>
    <t xml:space="preserve">Se realizó depuración de la base de datos de vigilados de la Delegada de Tránsito y Transporte con la información suministrada por el CEMAT </t>
  </si>
  <si>
    <t>Base Vigia</t>
  </si>
  <si>
    <t>La base del Vigia se depura diariamente teniendo en cuenta las bases enviadas por fuentes externas</t>
  </si>
  <si>
    <t>Informe identificación de puntos de informalidad</t>
  </si>
  <si>
    <r>
      <rPr>
        <b/>
        <sz val="9"/>
        <color theme="1"/>
        <rFont val="Arial"/>
        <family val="2"/>
      </rPr>
      <t>ACLARACIÓN</t>
    </r>
    <r>
      <rPr>
        <sz val="9"/>
        <color theme="1"/>
        <rFont val="Arial"/>
        <family val="2"/>
      </rPr>
      <t>: Se hace referencia a puntos donde se presta servicio de transporte informes identificados por la SPT</t>
    </r>
  </si>
  <si>
    <t>Actas de asistencia</t>
  </si>
  <si>
    <t>Se realizaron reuniones con los organismos de Tránsito sobre las acciones adelantadas para combatir la informalidad en las cuidades de Buenaventura, Tuluá, Cali, Villavicencio, Tunja y Bogotá, además se le remitieron oficios con los puntos de informalidad a 24 organismos de tránsito de 24 alcaldias y 24 terminales de transporte</t>
  </si>
  <si>
    <t>1. Se envió acto administrativo para hacer el control de los fenómenos que se presentan en el transporte de venezolanos desde Cúcuta a Ipiales
2. Se envió proyecto de modificación a la Resolución 1231/2016</t>
  </si>
  <si>
    <t>Sistema ORFEO
Sistema VIGIA</t>
  </si>
  <si>
    <t>Una vez sea revisada se procedera con la firma de la misma</t>
  </si>
  <si>
    <t>Lo importante es la Gestion de Cambio en lo que tiene que ver con la conciencia de la importancia de la Seguridad de la Entidad</t>
  </si>
  <si>
    <t>Gestion de cambio es lo primero a a atacar</t>
  </si>
  <si>
    <t>Vigia debe estar con mayo disponibilidad al 99.8 %</t>
  </si>
  <si>
    <t>El éxito esta en el registro de todas las incidencias en la mesa de ayuda</t>
  </si>
  <si>
    <t>Se han ejecutado las capacitaciones y acompañamientos en toda la Entidad. Soportes Carpeta compartida</t>
  </si>
  <si>
    <t>El éxito es continuar con las capacitaciones y acompañamientos a Usuarios</t>
  </si>
  <si>
    <t>Mantener actualizaciones constantes</t>
  </si>
  <si>
    <t>Resolución 28290 de 21 de junio de 2018</t>
  </si>
  <si>
    <t>El pago de la segunda cuota de Contribución Especial de Vigilancia para la vigencia 2018, se deberá pagar entre el 27 de agosto y el 26 de septiembre de 2018, por esta razón el presente indicador será medido desde el mes de octubre del 2018.</t>
  </si>
  <si>
    <t>Acta No. 06 Comité de Cartera de la Superintendencia de Puertos y Transportes</t>
  </si>
  <si>
    <t>Las entidades públicas enmarcadas en la Resolución 533 de 2015, entre ellas la Superintendencia de Puertos y Transporte, realizo los registros correspondientes a la convergencia a NIC-SP en el macroproceso contable del SIIF-Nación. Los Estados Financieros del primer trimestre estarán disponibles y publicados como lo indica resolución 158 de 2018 emitida por la Contaduría General de la Nación.</t>
  </si>
  <si>
    <t xml:space="preserve">La ejecución de compromisos presupuestales a 30 de junio fue de 64%, dando cumplimiento a la meta proyectada para el segundo trimestre del 2018 en un 108%, toda vez que se generaron registros contractuales por valor de $26.645.215.240 millones excluyendo el rubro de transferencias. Lo anterior, evidencia eficiencia en la ejecución presupuestal que garantizó la funcionalidad operativa y administrativa de la Superintendencia de Puertos y Transporte. </t>
  </si>
  <si>
    <t xml:space="preserve">El área Financiera en el segundo trimestre del 2018,  realizo el pago de 1.024 obligaciones de funcionamiento de la entidad equivalente a $12.082.216.077 Millones de pesos y por inversión  se obligaron 1.199 cuentas por un valor de $3.199.444.071 Millones de pesos a 30 de junio, obligando el total de cuentas allegadas al área financiera durante el segundo trimestre, cumpliendo   el tiempo establecido correspondiente a 10 días hábiles. </t>
  </si>
  <si>
    <t>correo electrónico
Comunicaciones oficiales (Memorando)</t>
  </si>
  <si>
    <t>Se ha recuperado el 59% que corresponde a $14.959 MM de la meta proyectada a recuperar,  cabe resaltar la gestión realizada referente al recaudo por multas administrativas que equivale a un 65% del total recaudado en el segundo trimestre del 2018.</t>
  </si>
  <si>
    <t>No aplica</t>
  </si>
  <si>
    <t>Se realiza la revisión del Orfeo a diario para cumplir con las respectivas solicitudes tanto en oficios externos como internos. Se mantiene el avance de gestión y atención  en el Sistema de Orfeo del 100% para el previo cumplimiento de la información requerida a través de este sistema.</t>
  </si>
  <si>
    <t>Radicados 20185700080103,20185700101443,20185700118323</t>
  </si>
  <si>
    <t>El Informe de junio se encuentra en elaboración</t>
  </si>
  <si>
    <t>Expedientes de los procesos disciplinarios</t>
  </si>
  <si>
    <t xml:space="preserve">Durante el mes de abril se realizarón cuatro (4) capacitaciones cuyos temas fueron: 
"Inducción y actualización para altos directivos ", con duración de 40 horas en la sede principal de la ESAP.
"MIPG - Dimensión de Talento Humano" con duración de 4 horas en el DAFP.
"Regimen de Protección de Datos personales en Colombia - Ley 1581 de 2012",  con duración de 2 horas en el DNP.
"Implementación Código de Integridad" con duración de 2 horas en el DAFP.
Durante el mes de Mayo, se realizaron cuatro (4) capacitaciones así:
"Calidad y enfoque por procesos", con duración de 4 horas en el DAFP
"MIPG - Diplomado, duración de 40 horas en la ESAP
"Acoso Laboral", con duración de 3 horas en la ESAP
"Evento de cualificación proceso de gestión de PQRSD", con duración de 2.5 horas en el DNP
En el mes de Junio se realizaron 10 capacitaciones así:
"Servicio al ciudadano y construcción de paz", con duración de 4 horas en el DNP
"Supervisión e interventoria de contratos", con duración de 2 horas PAE
"Liderazgo", con duración de 8 horas en la ESAP
"Servicio al cliente", con duración de 8 horas en la ESAP
"Cobro Coactivo", con duración de 4 horas PAE
"El servicio al ciudadano como eje de transforamción del estado", con duración de 2 horas en el DNP
"Reforma de la contratación estatal - Ley 1882 de 2018", con duración de 2 horas PAE
"Gestión del Talento Humano", con duración de 8 horas en la ESAP
"Etica pública", con duración de 8 horas en la ESAP
"Actuaciones dentro del proceso sancionatorio administrativo, con duración de 2 horas PAE.
</t>
  </si>
  <si>
    <t xml:space="preserve">Día de la Secretaria, día del Servidor Público - Listado de entrega de souvenir y registro fotografico de actividad lúdica.
</t>
  </si>
  <si>
    <t>Durante los meses de abril y junio se realizarón dos actividades de Bienestar Social:
Una de ellas referida al día de la Secretaria, realizada el 26 de abril de 2018, con participación de 23 servidores públicos.
En el mes de junio se conmemoró el día del servidor público, para ello se repartió un obsequio a cada uno de los funcionarios y contratistas de la Entidad.</t>
  </si>
  <si>
    <t xml:space="preserve">Memorando No.20185200059233 del 3 de abril de 2018, la coordinación de Talento Humano convocó a los empleados de carrera administrativa y libre nombramiento y remoción a presentar solicitud sobre apoyo económico para cursar los programas de pregrado, posgrado y maestría.  Además  con el memorando No.20185200109543 del 20 de junio de 2018, se convoca a todos los funcionarios de planta de la Entidad, para que se inscriban al Plan de incentivos denominado mejor trabajo en equipo
</t>
  </si>
  <si>
    <t>Las actualizaciones en hojas de vida en el aplicativo SIGEP son de carácter voluntario y se produce cuando un funcionario quiera modificar los datos inicialmente ingresados.  En el caso de las altas corresponde a personal que ingresa a la Entidad y las bajas están relacionadas con las personas que se retiran de la misma.
132 funcionarios diligenciaron la Declaración de Bienes y Rentas a 31 de mayo de 2018.  Cabe anotar que los 4 funcionarios faltantes coinciden con los retiros realizados en el primer trimestre; sin embargo, se debe tener en cuenta que una funcionaria fue dada de baja y luego dada de alta durante este mismo periodo.</t>
  </si>
  <si>
    <t>Imágenes de canales de comunicación</t>
  </si>
  <si>
    <t xml:space="preserve">Durante el segundo trimestre no se registraron nombramientos, puesto que nos encontrabamos en Ley de garantías.  Solo se registro una renuncia voluntaria.  </t>
  </si>
  <si>
    <t>En el espacio denominado "Meta" correspondientes a las actividades de apoyo a la gestión documental, se deja una cifra de cero, puesto que las certificaciones y liquidaciones de viáticos se desconocen el número de solicitudes allegadas al Grupo.
Durante el segundo trimestre se liquidaron 386  gastos de viaje por valor de $79.560.737
Se expidieron 97 certificaciones laborales de acuerdo a las solicitudes recibidas de los funcionarios.
Se reorganizaron 65 carpetas de historias laborales de funcionarios activos.
Se incluyeron 1.175 nuevos documentos en las historias laborales.</t>
  </si>
  <si>
    <t>A 30 de junio se midieron los 7 indicadores de SGSST.</t>
  </si>
  <si>
    <t>La revisión de los procesos y procedimientos programada para el primero y segundo  trimestre se aplaza para realizarla conjuntamente con la programación del tercero trimestre debido a reprogramación logistica de la Oficina de Planeación.</t>
  </si>
  <si>
    <t>Las evidencias de las liquidaciones mensuales de nómina reposan en el archivo de gestión del Grupo Financiero.  La gestión del recobro de incapacidades fue realizada durante este trimestre y las evidencias son los formatos de reclamación con el sello de la EPS, estas se encuentran en el archivo de gestión del grupo. 
Informe visita teletrabajor
Acta No.02 del 9 de mayo de 2018 del Comité de evaluador del teletrabajo.
La evidencia correspondiente a la entrega de dotación es un memorando que cada beneficiario firma al momento de la entrega de la misma, éste reposa en la carpeta de historia laboral.</t>
  </si>
  <si>
    <t>Se cumplió con la actividad programada para el segundo trimestre (diligenciamiento de los formatos exigidos por el AGN, para el tramite de convalidación.</t>
  </si>
  <si>
    <t xml:space="preserve"> La evidencia se encuentra disponible para consulta en la unidad documental virtual denominada "Convalidación", en el equipo asignado a la funcionaria Lorena Falla.  </t>
  </si>
  <si>
    <t>Informe de Gestión primer semestre</t>
  </si>
  <si>
    <t xml:space="preserve">Se brindo orientación y acompañamiento en la organización de los archivos de las siguientes dependencias:  Grupo Investigaciones y Control Delegada de Transito, Grupo Investigaciones a IUIT, Grupo Cobro por Jurisdicción Coactiva, Secretaria General, Grupo Vigilancia e Inspección Delegada de Puertos, Grupo Investigaciones y Control Delegada de Puertos, Grupo Investigaciones y Control Delegada de Concesiones, Grupo Talento Humano, Grupo Financiera. </t>
  </si>
  <si>
    <t xml:space="preserve">Se mantiene organizado el archivo de gestión, el FUID se encuentra actualizado y se asistió a las reuniones programadas. </t>
  </si>
  <si>
    <t>Cadena de Valor y página web</t>
  </si>
  <si>
    <t>Informe de Gestión primer semestre 2018</t>
  </si>
  <si>
    <t xml:space="preserve">Se ejecutaron el 98% de las actividades del proceso. </t>
  </si>
  <si>
    <t>Gestión sistema VIGIA/ORFEO
Gestión de Correo Electrónico
Registro de Planillas 
Atención Presencial-telefónica</t>
  </si>
  <si>
    <t xml:space="preserve">Conforme con los lineamientos impartidos por la dependencia de Gestión Documental se verificaron los campos, fechas, formatos e información requerida para la oportuna presentación del FUID de la Secretaría General logrando así la transferencia documental.
Así mismo se procedió con la elaboración de Oficios y memorandos conforme con las instrucciones del Jefe inmediato, realizando de manera oportuna todo el ciclo documental requerido.
De manera principal y recurrente se dio estricto manejo de la gestión de los sistemas Orfeo y Vigia, realizando la oportuna verificación de los asuntos radicados a la Secretaria General, de esta tarea se deriva la reasignación a cada una de las coordinaciones a cargo de la Secretaria General o revisada la procedencia de devolución de radicaciones, estas se realizaron conforme al asunto para ser direccionadas a otras dependencias de la Entidad.
Se resalta la importante gestión de la Dependencia con la atención oportuna de requerimientos de información en los diferentes medios (presencial, telefónico, correo electrónico).
</t>
  </si>
  <si>
    <t>Se atendieron 495 solicitudes por Orfeo por parte de todo el grupo financiera y tasa de vigilancia, estos documentos se remitieron por medio de Memorando, correo electronico y entrega física.</t>
  </si>
  <si>
    <t>Las entidades públicas enmarcadas en la Resolución 533 de 2015, entre ellas la Superintendencia de Puertos y Transporte, realizó los registros correspondientes a la convergencia a NIC-SP en el macroproceso contable del SIIF-Nación. Los Estados Financieros del primer trimestre estarán disponibles y publicados como lo indica resolución 158 de 2018 emitida por la Contaduría General de la Nación.</t>
  </si>
  <si>
    <t>Sistema SIIF
Envío soporte de trasmisión del ESFA a la CGN por el aplicativo CHIP</t>
  </si>
  <si>
    <t>La Price Waterhouse Coopers elaboró el ESFA para la convergencia a NICSP. Los lideres del proceso contable realizaron registro de convergencia y transmisión ante la CGN.</t>
  </si>
  <si>
    <r>
      <t>Se expideron (2) dos Oficios dirigidos a Entes Territorriales: 1</t>
    </r>
    <r>
      <rPr>
        <b/>
        <sz val="9"/>
        <color theme="1"/>
        <rFont val="Arial"/>
        <family val="2"/>
      </rPr>
      <t xml:space="preserve">. </t>
    </r>
    <r>
      <rPr>
        <sz val="9"/>
        <color theme="1"/>
        <rFont val="Arial"/>
        <family val="2"/>
      </rPr>
      <t xml:space="preserve">Alcaldesa del Municipio de Acandi - Choco, 2. </t>
    </r>
    <r>
      <rPr>
        <b/>
        <sz val="9"/>
        <color theme="1"/>
        <rFont val="Arial"/>
        <family val="2"/>
      </rPr>
      <t xml:space="preserve"> </t>
    </r>
    <r>
      <rPr>
        <sz val="9"/>
        <color theme="1"/>
        <rFont val="Arial"/>
        <family val="2"/>
      </rPr>
      <t xml:space="preserve">Alcalde del Municipio de Riosucio - Choco.   </t>
    </r>
  </si>
  <si>
    <r>
      <rPr>
        <b/>
        <sz val="9"/>
        <rFont val="Arial"/>
        <family val="2"/>
      </rPr>
      <t xml:space="preserve">1. </t>
    </r>
    <r>
      <rPr>
        <sz val="9"/>
        <rFont val="Arial"/>
        <family val="2"/>
      </rPr>
      <t xml:space="preserve"> Acciones que se deben implementar por los Entes Territoriales para garantizar la seguridad de las operaciones aereas en zona aledañas a Aerodromos.
2.   Acciones que se deben implementar por los Entes Territoriales para garantizar la seguridad de las operaciones aereas en zona aledañas a Aerodromos</t>
    </r>
  </si>
  <si>
    <t>Vigia es un sistema en evolución e implementación, es claro tener incidencias y resolverlas en el menor tiempo es lo que garantiza el éxito</t>
  </si>
  <si>
    <t>La resolución esta en revisión.</t>
  </si>
  <si>
    <r>
      <rPr>
        <b/>
        <sz val="9"/>
        <color theme="1"/>
        <rFont val="Arial"/>
        <family val="2"/>
      </rPr>
      <t xml:space="preserve">1. </t>
    </r>
    <r>
      <rPr>
        <sz val="9"/>
        <color theme="1"/>
        <rFont val="Arial"/>
        <family val="2"/>
      </rPr>
      <t>Inclusión en VIGIA Aérodromos a cargo de entes territoriales. 
2</t>
    </r>
    <r>
      <rPr>
        <b/>
        <sz val="9"/>
        <color theme="1"/>
        <rFont val="Arial"/>
        <family val="2"/>
      </rPr>
      <t>.</t>
    </r>
    <r>
      <rPr>
        <sz val="9"/>
        <color theme="1"/>
        <rFont val="Arial"/>
        <family val="2"/>
      </rPr>
      <t xml:space="preserve"> Identificación de la necesidad de un nuevo grupo de taxonomía dentro del VIGIA  para la formalización de entes territoriales</t>
    </r>
  </si>
  <si>
    <t xml:space="preserve">Se solicitó la formalización y reiteración de 54 aerodromos, por medio de siete (7) correos electrónicos y  47 oficios radicados en orfeo
Oficios Rdicados en orfeo Nos.
20187200339261, 20187200339261, 20187100587251, 20187100587261, 20187100587291, 20187100593181, 20187100582071, 20187100580941, , 2018710061141, 20187100597591,  20187100602211, 20187100604481, 20187100615171, 20187100584121, 20187100604541, 20187100596661, 20187100557931, 20187100601911, 20187100570661, 20187100596781, 20187100587281, 20187100584231, 20187100596701, 20187100587271, 20187100590041, 20187100596841, 20187100590021, 20187100591461, 20187100604511, 20187100601991, 20187100597241, 20187100596241, 20187100557811, 20187100586991, 20187100609961, 20187100588001, 20187100588061, 20187100588071, 20187100581001, 20187100591521, 20187100597481, 20187100597291, 20187100597391, 20187100604691, 20187100604691, 20187100604691, 20187100597541
</t>
  </si>
  <si>
    <t xml:space="preserve">
Se promovió la formalización y reiteración de 54, Aerodromos: 
LA PEDRERA, TARAPACA, EL PLATEADO, NECOCLÍ, SAN PEDRO DE URABÁ, RONDÓN, SANTA ROSA DEL SUR, ALBERTO LLERAS, FURATENA, ARARACUARA, OROCUÉ, TIMBIQUÍ, CUPICA, JOSÉ CELESTINO MUTIS, CAPURGANÁ, PIZARRO, RIOSUCIO, EL CEBRUNO, BARRANCO MINAS, CAMPO ALEGRE-PANA, CAÑO COLORADO, CÉSAR GAVIRIA TRUJILLO, CARLOS RICO, MIRAFLORES, TOMACHIPÁN, SAN JUAN DEL CESAR, JAVIER NOREÑA La Macarena, MAPIRIPÁN, PUERTO LLERAS, PUERTO RICO-META, LA URIBE, EL CHARCO, MAGUI PAYÁN, SANTA BÁRBARA – ISCUANDE, CAUCAYA, COMUNEROS, EL CÁRMEN DE CHUCURÍ, JERÓNIMO DE AGUAYO, LAS CRUCES, LOS POZOS, LA ESPERANZA, SAN VICENTE DE CHUCURÍ, GUILLERMO GÓMEZ ORTIZ, ATACO, PLANADAS, FARFÁN HERIBERTO GIL MARTÍNEZ, YAPIMA, CARURÚ, TARAIRA, WACARICUARA, CUMARIBO, LA VENTUROSA-VICHADA, SANTA ROSALIA, LA VICTORIA-CUMARIBO</t>
  </si>
  <si>
    <t>Esta actividad ya se cumplió en el primer trimestre mediante la resolución N° 3350 del 1 de febrero de 2018, se adopta la política de supervisión de la SPT</t>
  </si>
  <si>
    <t>Correos electrónicos</t>
  </si>
  <si>
    <t>Verificar en los informes de Atención al Ciudadano. Más del 90% de los ciudadanos  que sacaron un turno fueron atendidos.</t>
  </si>
  <si>
    <t>el Grupo de Notificaciones alimenta una base e datos en la que se detalla el procedimiento en particular para cada acto administrativo</t>
  </si>
  <si>
    <t>El Grupo de Notificaciones ha cumplido a cabalidad con el proceso de Notificaciones de todos los actos administrativos</t>
  </si>
  <si>
    <t>En el segundo trimestre del 2018 se realizaron 962 operativos en acompañamiento de la DITRA, así: 614 operativos de informalidad, 166 operativos de escolaridad y 182 operativos de carga</t>
  </si>
  <si>
    <t>Las politicas se pueden consultar en la Intranet, a su vez se han iniciado procesos de actualización del Firewall.</t>
  </si>
  <si>
    <t>Esta en contrucción el protocolo, apalancado en las Politicas de Seguridad</t>
  </si>
  <si>
    <t>El modelo de continuidad de negocio esta implemetado en la Orden de Compra de Hosting con Colsoft, nuevo proveedor a partir del segundo semestre de 2.018.</t>
  </si>
  <si>
    <t>Vigia al estar en evolución las pruebas son a diario en versión de producción, evidencias con Yaneth Baquero - Carpetas compartidas</t>
  </si>
  <si>
    <t>Se organizaron los expedientes de los procesos disciplinarios, conforme a los lineamientos de Gestión Documental, estando en un total de 315 expedinetes que se encuentran vigentes; lo que incluye la recepción de 21 quejas externas y de oficio (internas) y se les dio el trámite pertinente, dentro de los términos legales.</t>
  </si>
  <si>
    <t xml:space="preserve">Se diseñaron 2 sensibilizaciones: 1. Presentación "Cómo se consolida un PGD" y 2. Presentación Generamos documentos" (en la que se incluye el paso a paso para el tramite de las comunicaciones de salida (oficio y memorando). </t>
  </si>
  <si>
    <t>Correo electrónico solicitando la publicación de dos campañas de sensibilización, dirigido a Jimmy Montes, el día 29 de junio de 2018, reiterado el 5 de julio de 2018.</t>
  </si>
  <si>
    <t>Extintores, planta telefónica, plantas eléctricas, ascensor, soat y seguros de vehiculos, intermediario de seguros e informe de Sireci</t>
  </si>
  <si>
    <t>Con fecha 05 de junio de 2018, el Grupo de Cemat, remite el informe estadístico consolidada del mes de Mayo de los operadores de transporte Férreo. (Carga, Pasajeros, Mixto e Incidencias)</t>
  </si>
  <si>
    <t>Se solicitó información estadística al Cemat del mes de mayo para realizar la comparación de datos que reportan con los datos solicitados en las visitas de inspección.</t>
  </si>
  <si>
    <t>Nro. radiados en orfeo: 20187100577281, 20187100525041, 20187100601851, 20187100602051, 20187100601771, 20187100602061, 20187100586961, 20187100602221, 20187100586841, 20187100602181, 20187100580431, 20187100604531, 20187100580511, 20187100606621, 20187100606941, 20187100587001, 20187100606981, 20187100607071, 20187100637591, 20187100607251, 20187100607271, 20187100607281, 20187100607301, 20187100557931, 20187100524971, 20187100527171, 20187100608891, 20187100608971, 20187100609111, 20187100609191, 20187100586891, 20187100609291, 20187100609451, 20187100609401, 201887100527181, 20187100578741, 20187100609741, 20187100609501, 20187100557811, 20187100586991, 20187100609631, 20187100609941, 20187100609571, 20187100609991, 20187100610091, 20187100580521, 201887100525011, 20187100610111, 20187100580551</t>
  </si>
  <si>
    <t>Se solicitó a 49 Aerodromos el registro de información en el Aplicativo VIGIA.</t>
  </si>
  <si>
    <t>Oficio Nro. 20187000676451, radicado en Orfeo</t>
  </si>
  <si>
    <t xml:space="preserve">Se solicitó información al Ministerio de Transporte sobre habilitación y homologación de los Terminales de Transporte Terretre Automotor </t>
  </si>
  <si>
    <t>Nros. de radicados en Orfeo: 20187100570751, 20187100406571</t>
  </si>
  <si>
    <t>Se realizó un comité de Cartera programado por el Grupo Coactivo en el mes de Abril de 2018, con el fin de dar claridad en el manual de cartera, el concepto de saldos menores, presentar 25 casos para remisibilidad y cambio del secretario del comité de Cartera.</t>
  </si>
  <si>
    <t>Resolución 158 de 2018 emitida por la Contaduria General de la Nación.- Por medio el cual se prorroga plazo, para el reporte de información financiera.</t>
  </si>
  <si>
    <t>Resolucion 158 de 2018 emitida por la Contaduria General de la Nación.- Por medio el cual se prorroga plazo, para el reporte de información financiera.</t>
  </si>
  <si>
    <t>Base Cartera</t>
  </si>
  <si>
    <t xml:space="preserve">Se realizó la identificación en la Base de Cartera de 2.210 obligaciones con saldo menor a medio salario mínimo legal vigente, con el fin de hacer la validación y ajustes contables. </t>
  </si>
  <si>
    <t>Se atendieron 560 solicitudes por Orfeo por parte de todo el Grupo financiera y tasa de vigilancia, estos documentos se remitieron por medio de Memorando, correo electrónico y entrega física.</t>
  </si>
  <si>
    <t>FUID 2018 y registro de reuniones Gestión Documental.</t>
  </si>
  <si>
    <t>1. Correo enviado  el  22 de junio de 2018 al grupo de Gestion Documetal
2. Archivo Grupo de Investigaciones y Control - Delegada de Concesiones</t>
  </si>
  <si>
    <t>Se realizó transferencia de la gestion del año 2016, al archivo central de acuerdo a lo establecido en las TRD. 
1. VIGILANCIA E INSPECCION SOCIETARIA, ADMINISTRATIVA Y FINANCIERA: Carretero; 55 Carpetas,Terminales de Transporte; 15 Carpetas, Aerpuertos; 10 Carpetas, Aerolineas 106 Carpetas y Ferreo; Carpetas. 2. VIGILANCIA E INPECCIÓN TÉCNICO OPERATIVA: Carretero: 100 Carpetas, Terminales de Transporte; 52 Carpetas, Aeropuertos; 50 Carpetas, Aerolineas; 5 Carpetas y Ferreo; 5 Carpetas.</t>
  </si>
  <si>
    <t>Se elaboró Tabla de Retención Documental y se remitió a Gestión Documental para su trámite, se entregó por correo electrónico el mapa de riesgos actualizado para revisión y se remitió el normograma debidamente actualizado para la Oficina de Planeación y la Oficina Jurídica.</t>
  </si>
  <si>
    <t>No aplica para este periodo, dado que no se recibió ni se realizó la actualización de algún  indicador, proceso u procedimiento.</t>
  </si>
  <si>
    <r>
      <t>1. Se concertó procedimiento referente a la renuncia de términos solicitada por los vigilados, solicitando concepto a la Oficina Juridica sobre el procedimiento a seguir. 2. Se solicito a Planeación la autorización de una nueva plantilla de notificación personal, electrónica y por aviso para los actos administrativos emitidos en virtud del articulo 51 párrafo 4 del</t>
    </r>
    <r>
      <rPr>
        <sz val="9"/>
        <color rgb="FFFF0000"/>
        <rFont val="Arial"/>
        <family val="2"/>
      </rPr>
      <t xml:space="preserve"> capitulo</t>
    </r>
    <r>
      <rPr>
        <sz val="9"/>
        <color theme="1"/>
        <rFont val="Arial"/>
        <family val="2"/>
      </rPr>
      <t xml:space="preserve"> 3. Se solicitó concepto a la Oficina Juridca de la Superintendencia de Puertos y Transporte respecto a la posibilidad de enviar comunicaciones mediante correo electronico 4. Se realizará la publicación de las actas emitidas en el proceso de conciliación del proceso verbal sumario.  </t>
    </r>
  </si>
  <si>
    <t>Se actualizaron los siguientes instrumentos: Normograma, Mapa de Riesgos, Actualización Ficha de Indicadores
Aprobación, Publicación y Socialización de la Política de Gestión Documental de la entidad.</t>
  </si>
  <si>
    <t>Correo enviado al Oficina de Planeación el 10 de mayo de 2018, en el cual se remiten las fichas Tecnicas de los procesos de Vigilancia, Control y Registro.</t>
  </si>
  <si>
    <t>Medición de los indicadores de los procesos de Inspección, Control y Registro.</t>
  </si>
  <si>
    <t>Base de Recaudo</t>
  </si>
  <si>
    <t>En el segundo trimestre del 2018 se realizaron 7600 fallos: 1017 fallos del Grupo de Investigaciones y Control y 6583 fallos del Grupo de IUIT</t>
  </si>
  <si>
    <t>Se gestionaron 22771 radicados: 5930 radicados por ORFEO y 16841 radicados por VIGIA</t>
  </si>
  <si>
    <t xml:space="preserve">En el segundo trimestre se atendieron las siguientes solicitudes:
1. Se enviaron avances del PEI de la Delegada de Tránsito el dia 05/04/2018
2. Se enviaron avances del POA de la Delegada de Tránsito el dia 05/04/2018
3. Se enviaron avances del PEI de la Delegada de Tránsito el dia 04/05/2018
4. Se envió retroalimentación de los Planes del primer trimestre 16/05/2018
5. Se enviaron avances del PEI de la Delegada de Tránsito el dia 06/06/2018
</t>
  </si>
  <si>
    <t>Evidencia en la WEB, en la cadena de valor y en contrucción mas documentos</t>
  </si>
  <si>
    <t>Proceso continuo constante de actualización</t>
  </si>
  <si>
    <r>
      <rPr>
        <b/>
        <sz val="9"/>
        <color theme="1"/>
        <rFont val="Arial"/>
        <family val="2"/>
      </rPr>
      <t>1.</t>
    </r>
    <r>
      <rPr>
        <sz val="9"/>
        <color theme="1"/>
        <rFont val="Arial"/>
        <family val="2"/>
      </rPr>
      <t xml:space="preserve"> Investigaciones falladas con sanción: 7, 2</t>
    </r>
    <r>
      <rPr>
        <b/>
        <sz val="9"/>
        <color theme="1"/>
        <rFont val="Arial"/>
        <family val="2"/>
      </rPr>
      <t>.</t>
    </r>
    <r>
      <rPr>
        <sz val="9"/>
        <color theme="1"/>
        <rFont val="Arial"/>
        <family val="2"/>
      </rPr>
      <t xml:space="preserve"> Investigaciones falladas con archivo: 14 y 3.</t>
    </r>
    <r>
      <rPr>
        <sz val="9"/>
        <color theme="1"/>
        <rFont val="Arial"/>
        <family val="2"/>
      </rPr>
      <t xml:space="preserve"> Investigaciones falladas caducidad 1. </t>
    </r>
  </si>
  <si>
    <t>Resolución No. 3350 de 2018</t>
  </si>
  <si>
    <t>La Politica de Supervisión se formalizó con la expedición de la Resolución por la cual se adopta dicha politica.</t>
  </si>
  <si>
    <t xml:space="preserve">No se programó actividad y no se realizó ninguna propuesta. </t>
  </si>
  <si>
    <t xml:space="preserve">Diligenciamiento del FUID: Despacho: el 5 de abril de 2018, mediante correo electrónico remitido a la Coordinación del Grupo de Gestión Documental, se remitió actualización de los FUID vigencias 2017 y 2018, y se remitió acta de eliminación de archivo de años anteriores y cuya eliminación se realizó en el año 2017 pero faltaba remitir el acta.  
Igualmente, a petición del Grupo de Gestión Documental, con correo electrónico del 28 de junio de 2018, se remitió actualización FUID vigencias 2017 y 2018. 
Grupo de Vigilancia e Inspección: Se han adelantado las acciones pertinentes al diligenciamiento del FUID. El dia12 de abril mediante correo electrónico se remitió el FUID 2017 y avance del FUID 2018.  El día 28 de junio mediante correo electrónico se remitió el FUID de la transferencia documental de los años 2014 y 2015. 
Grupo de Investigaciones y control: El 4 de abril de 2018, mediante correo electrónico remitido a la Coordinación del Grupo de Gestión Documental, se remitió actualización de los FUID de archivo en gestión 2018
Trámite Documental: Se tramita el 100% de los documentos que se reciben por Orfeo, es decir, se asignan en el 100% para su trámite. Se trabaja igualmente el módulo de Gestión Documental - Vigía, asignando el 100% para tramite. Estadísticas no se pueden presentar por cuanto ninguno de los dos aplicativos genera dicha información y se desconoce si el Grupo de Gestión Documental, responsable de dicho proceso, ha solicitado las mismas. 
El módulo de gestión documental en Vigía, continúa presentando fallas y falencias que se han estado comunicando por correo electrónico de fechas 24 y 28 de mayo. 
Dado que la Delegada de Puertos no ha recibido el acto administrativo por medio del cual se deja sin efecto jurídico la resolución que dio vida jurídica a la implementación y funcionamiento al sistema Orfeo, y así mismo el acto administrativo que da vida jurídica a la implementación y funcionamiento al modelo de gestión documental en Vigía, en la asignación que se realiza de los documentos remitidos por Vigía, se deja la siguiente nota: 
“Se hace la salvedad que la asignación del radicado se realiza sin la socialización del acto administrativo por parte de la administración de la entidad relacionado con la implementación y puesta en marcha del módulo de Gestión Documental – VIGIA, lo anterior, toda vez que están corriendo términos de contestación y trámite de los radicados los cuales se han venido acumulando por dicha situación.”
Adicionalmente, se aplican los formatos establecidos para la emisión de los memorandos, oficios, cuentas de cobro, así como los formatos de remisión al Grupo de Gestión Documental para el respectivo escaneo y envío por 472. Los grupos de Vigilancia e Inspección y el de Control cuentan con el personal requerido para el archivo físico y virtual de los mismos, mientras que el Despacho no tiene personal de apoyo para realizar estas actividades, Se revisan las devoluciones y se reenvían aquellas que se verifica que la dirección es correcta. Igualmente se utiliza el medio electrónico para verificar las direcciones y para el envío de las mismas. Se realiza seguimiento semanal para la depuración del sistema Orfeo, pero no se puede hacer el mismo seguimiento en Vigía, dado que no tiene dicha funcionalidad. 
Organizar archivo de gestión conforme a la TRD: La Delegada de Puertos tiene dos grupos de trabajo legalmente creados, el de Vigilancia e Inspección y el de Investigaciones y Control. Estos grupos cuentan con un funcionario responsable de la gestión documental del mismo; igualmente cada uno presenta su FUID, con ello cada grupo establece el número de carpetas que conforman el inventario en concordancia con las disposiciones del AGN y del grupo de gestión documental de la entidad. 
Y tiene un equipo de trabajo que es el conformado por el Despacho del Superintendente y la única secretaria, que es del Despacho, y ella se encarga de la gestión documental del Despacho. 
Cada grupo organiza el archivo teniendo en cuenta la tabla de retención establecida. 
Transferencias documentales: 
Despacho: El 29 junio se remitió la transferencia documental de los años 2014, 2015, 2016 cumpliendo con la solicitud de gestión documental realizada mediante memorando No. 20185600097833 del 30 de mayo de 2018, relacionado con el cronograma de transferencias documentales 2018.
Grupo de Vigilancia e Inspección: El día 28 de junio mediante correo electrónico se remitió el FUID de la transferencia documental de los años 2014 y 2015.
Grupo de Investigaciones y control: La transferencia de archivo se remitió el 29 de junio de 2018 de acuerdo a la TRD del Grupo. 
Atención de clientes internos y externos de manera presencial y telefónica: Se atiende a los usuarios que lo requieran, y se les informa que acudan al call center o al grupo de atención al ciudadano. Las solicitudes de atención y citas con usuarios externos se realizan a través del correo electrónico del Delegado de Puertos. 
Programación de actividades y seguimiento a compromisos: Se programan y se realiza seguimiento atendiendo las instrucciones del Delegado de Puertos. No es claro a qué actividades y compromisos se refiere este punto ya que un consolidado de lo que se realiza esta en el PEI
</t>
  </si>
  <si>
    <t>Las actividades de estímulos e incentivos están programadas para el segundo y cuarto trimestre de la vigencia 2018.  Estas consisten en un reconocimiento económico otorgado a los mejores funcionarios por evaluación de desempeño laboral de los grupos de: Libre nombramiento y remoción, Asesores de carrera administtrativo, Profesionales especializados, Profesionales universitarios, Técnicos y Nivel asistencial.</t>
  </si>
  <si>
    <t>Memorando No.20185200094333 del 25/05/2018, Rendimiento Laboral primer cuatrimestre 2018 y Concertación de Compromisos segundo cuatrimestre 2018, para funcionarios en provisionalidad.
Para las asesorías la evidencia es el formulario de concertación y evaluación de desempeño diligenciado.</t>
  </si>
  <si>
    <t>En cuanto a las asesorias requeridas por los servidores públicos su número es indetermiando.</t>
  </si>
  <si>
    <t>Se renovaron las imágenes de los canales de comunicacion como son: las pantallas digitales y los mailling con nuevos diseños gráficos.</t>
  </si>
  <si>
    <r>
      <rPr>
        <sz val="9"/>
        <rFont val="Arial"/>
        <family val="2"/>
      </rPr>
      <t>En la Intranet de la Entidad se encuentra información sobre el programa Servimos, para beneficio de todos los funcionarios de la Entidad y su núcleo familiar.
En el mes de mayo se entregó la dotación correspondiente al primer cuatrimestre de 2018.</t>
    </r>
    <r>
      <rPr>
        <sz val="9"/>
        <color rgb="FFFF0000"/>
        <rFont val="Arial"/>
        <family val="2"/>
      </rPr>
      <t xml:space="preserve">. 
</t>
    </r>
    <r>
      <rPr>
        <sz val="9"/>
        <rFont val="Arial"/>
        <family val="2"/>
      </rPr>
      <t>El día 5 de abril de 2018, se realizó visita de inspección a la residencia del teletrabajador Marco Aurelio Velasco por parte del contratista de Talento Humano, un contratista de Tecnologías de la Información y las Comunicaciones y un representante de la ARL Positiva, se generó un informe con recomendaciones.
El Grupo Coordinador del Teletrabajo realizó reunión el día 9 de mayo de 2018, para recomendar la continuidad de la modalidad del teletrabajo para el funcionario Marco Velasco 
El porcentaje de avance acumulado supera el 100% debido a que el indicador en dinámico puesto que el tema de incapacidades es variable y se desconoce la cifra exacta mensual de ellas.</t>
    </r>
  </si>
  <si>
    <t>Orfeo, Archivo de Gestión, Carpetas de Contratos y correo jefatura</t>
  </si>
  <si>
    <t>27921, 37271, 37531, 329771, 357331, 432241, 449241, 454291, 472721, 475411, 475451, 475461, 475471, 579241, 597901, 614501, 614681, 637121, 639391, 639411, 639461, 639751</t>
  </si>
  <si>
    <t>Una empresa de transporte urbano, una empresa de transporte fluvial, 14 empresas de transporte aéreo, un terminal de transporte, 4 empresas de transporte terrestre y una petición de persona natural.</t>
  </si>
  <si>
    <t>2. ESTRATEGIA</t>
  </si>
  <si>
    <t>3. DIMENSION DE MI PG</t>
  </si>
  <si>
    <t>4. POLITICA DE LA DIMENSION DE MIPG</t>
  </si>
  <si>
    <t>5. NOMBRE DEL  PLAN</t>
  </si>
  <si>
    <t>6. ACTIVIDAD Y/O PROYECTO</t>
  </si>
  <si>
    <t>7. FECHA INICIAL</t>
  </si>
  <si>
    <t>8. FECHA FINAL</t>
  </si>
  <si>
    <t>11. DEPENDENCIA FUNCIONAL</t>
  </si>
  <si>
    <t>12. GRUPO O EQUIPO</t>
  </si>
  <si>
    <t>13.  LIDER</t>
  </si>
  <si>
    <t>14. RESPONSABLE</t>
  </si>
  <si>
    <t>15. INDICADOR</t>
  </si>
  <si>
    <t>16. FORMULA DEL INDICADOR</t>
  </si>
  <si>
    <t>17. Meta Anual 2018</t>
  </si>
  <si>
    <t>18. RESULTADOS 2018</t>
  </si>
  <si>
    <t>5. INFORMACION Y COMUNICACIÓN</t>
  </si>
  <si>
    <t>5.2 Transparencia, acceso a la información pública y lucha contra la corrupción</t>
  </si>
  <si>
    <t>0. Plan de Acción Anual 2018</t>
  </si>
  <si>
    <t>3. GESTION CON VALORES PARA RESULTADOS</t>
  </si>
  <si>
    <t>3.5 Servicio al Ciudadano</t>
  </si>
  <si>
    <t>4. EVALUACION DE RESULTADOS</t>
  </si>
  <si>
    <t>4.1 Seguimiento y evaluación del desempeño institucional</t>
  </si>
  <si>
    <t>3.2 Gobierno Digital</t>
  </si>
  <si>
    <t>3.6 Racionalización de Tramites</t>
  </si>
  <si>
    <t>2. DIRECCIONAMIENTO ESTRATEGICO Y PLANAECION</t>
  </si>
  <si>
    <t>2.1 Planeación Institucional</t>
  </si>
  <si>
    <t>3.4 Defensa Jurídica</t>
  </si>
  <si>
    <t>1. TALENTO HUMANO</t>
  </si>
  <si>
    <t>1.2 Integridad</t>
  </si>
  <si>
    <t>3.1 Fortalecimiento organizacional y simplificación de procesos</t>
  </si>
  <si>
    <t>3.3 Seguridad digital</t>
  </si>
  <si>
    <t>5.1 Gestión Documental</t>
  </si>
  <si>
    <t xml:space="preserve">2.2 Gestión presupuestal y eficiencia del gasto público </t>
  </si>
  <si>
    <t>7. CONTROL INTERNO</t>
  </si>
  <si>
    <t>7.1 Control interno</t>
  </si>
  <si>
    <t xml:space="preserve">1.1 Gestión Estratégica del Talento Humano </t>
  </si>
  <si>
    <t>6. GESTION DEL CONOCIMIENTO Y LA INNOVACION</t>
  </si>
  <si>
    <t>6.1 Gestión del conocimiento y la innovación</t>
  </si>
  <si>
    <t>1. Fortalecer la supervisión (Vigilancia, Inspección y Control)</t>
  </si>
  <si>
    <t>1.1 Asegurar la Gestión Operativa de los procesos tercerizados</t>
  </si>
  <si>
    <t>1. Licitación pública</t>
  </si>
  <si>
    <t>2. Fortalecer las TI en la gestión de la entidad y la información pública</t>
  </si>
  <si>
    <t>1.2  Implementar el esquema de vigilancia estratégica (Conocer y adaptar las mejores prácticas internacionales)</t>
  </si>
  <si>
    <t>1. Plan Institucional de Archivos de la Entidad -PINAR (Gestión Documental)</t>
  </si>
  <si>
    <t>2. Mínima cuantía</t>
  </si>
  <si>
    <t>3. Fortalecer la capacidad de gestión operativa del capital humano</t>
  </si>
  <si>
    <t>1.3  Fortalecer el CEMAT</t>
  </si>
  <si>
    <t>2. Plan Anual de Adquisiciones (Planeación)</t>
  </si>
  <si>
    <t>3. Contratación directa</t>
  </si>
  <si>
    <t xml:space="preserve">4. Fortalecer los procesos de la cadena de valor </t>
  </si>
  <si>
    <t>1.4 Fortalecer el sistema de información misional – VIGIA</t>
  </si>
  <si>
    <t>3. Plan Anual de Vacantes (Talento Humano)</t>
  </si>
  <si>
    <t xml:space="preserve">4. Conxcurso de mérito </t>
  </si>
  <si>
    <t>1.5 Promover la formalidad en la prestación del servicio</t>
  </si>
  <si>
    <t>4. Plan de Previsión de Recursos Humanos  (Talento Humano)</t>
  </si>
  <si>
    <t>5. Selección abreviada</t>
  </si>
  <si>
    <t>1.6  Proponer acciones que fortalezcan la Regulación Normativa</t>
  </si>
  <si>
    <t>5. Plan Estratégico de Talento Humano  (Talento Humano)</t>
  </si>
  <si>
    <t>1.7 Fortalecer el modelo de Atención al ciudadano</t>
  </si>
  <si>
    <t>6. Plan Institucional de Capacitación  (Talento Humano)</t>
  </si>
  <si>
    <t>1.8 Fortalecer la relación con el supervisado</t>
  </si>
  <si>
    <t>7. Plan de Incentivos Institucionales  (Talento Humano)</t>
  </si>
  <si>
    <t>1.9 Replicar en los supervisados las Buenas prácticas</t>
  </si>
  <si>
    <t>8. Plan de Trabajo Anual en Seguridad y Salud en el Trabajo  (Talento Humano)</t>
  </si>
  <si>
    <t>2.1  Implementar el modelo de intercambio de información con grupos de interés (Ministerios, etc.)</t>
  </si>
  <si>
    <t>9. Plan Anticorrupción y de Atención al Ciudadano  (Planeación)</t>
  </si>
  <si>
    <t>2.2 Fortalecer la seguridad, usabilidad  y alta disponibilidad de la infraestructura tecnológica</t>
  </si>
  <si>
    <t>3.7 Participación ciudadana en la gestión pública</t>
  </si>
  <si>
    <t>10. Plan Estratégico de Tecnologías de la Información y las Comunicaciones PETI (Informatica)</t>
  </si>
  <si>
    <t>2.3  Fortalecer la Gestión de Servicios de TI</t>
  </si>
  <si>
    <t>11. Plan de Tratamiento de Riesgos de Seguridad y Privacidad de la Información (Informatica)</t>
  </si>
  <si>
    <t>2.4 Implementar el modelo de continuidad del negocio</t>
  </si>
  <si>
    <t>12. Plan de Seguridad y Privacidad de la Información (Informatica)</t>
  </si>
  <si>
    <t>2.5 Implementar la estrategia de Gobierno en Línea (Incluye Ley de Transparencia)</t>
  </si>
  <si>
    <t>2.6 Implementar el BI de la Entidad</t>
  </si>
  <si>
    <t>2.7 Automatizar de procesos BPMN (Evaluación herramienta y definir alcance automatización)</t>
  </si>
  <si>
    <t>2.8 Diseñar el ERP</t>
  </si>
  <si>
    <t>3.1 Lograr el rediseño Organizacional</t>
  </si>
  <si>
    <t>3.2 Implementar la Gestión de Cambio</t>
  </si>
  <si>
    <t>3.3  Promover la gestión del conocimiento (capacitación y entrenamiento)</t>
  </si>
  <si>
    <t>3.4  Contribuir al mejoramiento de la calidad de vida del personal (bienestar, incentivos y clima laboral)</t>
  </si>
  <si>
    <t>4.1 Implementar el mapa de ruta de Arquitectura Empresarial</t>
  </si>
  <si>
    <t>4.2  Desarrollar la gestión integrada por procesos (Integración de Subsistemas, Riesgos, Seguridad, ambiental, RS, MECI, seguridad y salud en el trabajo)</t>
  </si>
  <si>
    <t xml:space="preserve">4.3 Desarrollar la Gestión Financiera (NIIF, NICSP, Recaudo, Cartera, Pagos) </t>
  </si>
  <si>
    <t>4.4 Desarrollar la Gestión Administrativa e Infraestructura (PIGA, Inventario, Mantenimiento instalaciones)</t>
  </si>
  <si>
    <t>4.5 Desarrollar la Gestión Documental (PGD, TRD)</t>
  </si>
  <si>
    <t>4.6 Desarrollar la Gestión Jurídica (Saneamiento de la cartera - Remisibilidad de obligaciones)</t>
  </si>
  <si>
    <t>1. Gestión del Riesgo de Corrupción - Mapa de Riesgos de Corrupción</t>
  </si>
  <si>
    <t>2. Racionalización de Tramites</t>
  </si>
  <si>
    <t>3. Rendición de Cuentas</t>
  </si>
  <si>
    <t>4. Serivico al Ciudadano</t>
  </si>
  <si>
    <t>5. Transparencia</t>
  </si>
  <si>
    <t>19. Avance cualitativo 2do. Trimestre</t>
  </si>
  <si>
    <t xml:space="preserve">Socializar la Política de Gestión del Riesgo y la metodología integrada para la administración del riesgo en la SPT </t>
  </si>
  <si>
    <t xml:space="preserve">Socializar el Mapa de Riesgos en la SPT </t>
  </si>
  <si>
    <t>Monitorear y efectuar seguimiento a los riesgos de corrupción</t>
  </si>
  <si>
    <t>Verificar la visibilización de la ejecución del Plan anticorrupción y mapa de riesgos, según los cortes establecidos.</t>
  </si>
  <si>
    <t>Actualizar el portal web</t>
  </si>
  <si>
    <t>Publicar información en portal web: actualización de información institucional, de acuerdo a los estándares Gobierno Digital, Ley de Transparencia, planes y proyectos institucionales, normativa, Atención al Ciudadano, entre otros.</t>
  </si>
  <si>
    <t>Diseñar y envíar información mediante comunicaciones Internas (push mails, pantallas o carteleras virtuales), informando las principales actividades desarrolladas por la entidad a nivel misional, normativo y administrativo.</t>
  </si>
  <si>
    <t>Difundir la actividad misional de la entidad, a través de correos directos y/o push mails a los vigilados</t>
  </si>
  <si>
    <t>Implementar free press con medios de comunicación a nivel nacional</t>
  </si>
  <si>
    <t xml:space="preserve">Socializar a los vigilados las principales decisiones normativas de la entidad. </t>
  </si>
  <si>
    <t>Elaborar el informe de Rendición de Cuentas 2018</t>
  </si>
  <si>
    <t>Desarrollar campaña para socialización de informe de Rendición de Cuentas 2018</t>
  </si>
  <si>
    <t>Desarrollar herramientas informáticas de interacción con los vigilados</t>
  </si>
  <si>
    <t>Analizar las PQRS mas frecuentes de la entidad para dar respuesta a través del portal web</t>
  </si>
  <si>
    <t>Actualizar el espacio de preguntas frecuentes en la página web, Resoluciones, Circulares, entre otros.</t>
  </si>
  <si>
    <t>Realizar atención al ciudadano y vigilados a través del centro de contacto</t>
  </si>
  <si>
    <t>Brindar atención al Ciudadano  de manera presencial</t>
  </si>
  <si>
    <t>Desarrollar dos foros virtuales de temas misionales de interés general</t>
  </si>
  <si>
    <t>Desarrollar dos chats temáticos de temas misionales de interés general</t>
  </si>
  <si>
    <t>Publicar los proyectos de actos administrativos y demás documentos de interes general que requieran ser sometidos para recibir comentarios de la ciudadanía.</t>
  </si>
  <si>
    <t>Participar en reuniones a nivel nacional, congresos nacionales o simposios del sector transporte para escuchar requerimientos, necesidades e interrogantes acerca del transporte público nacional.</t>
  </si>
  <si>
    <t>Llevar a cabo reuniones con la ciudadanía, vigilados y organizaciones cívicas para escuchar sus requerimientos y expectativas frente a las actividades misionales de la entidad y su proceso de rendición de cuentas (mesas de trabajo)</t>
  </si>
  <si>
    <t>Publicar encuestas web en el portal de la entidad preguntando a la ciudadanía acerca de las principales temáticas que desea se aborden en la rendición de cuentas</t>
  </si>
  <si>
    <t>Desarrollar actividades de cara al ciudadano con el fin de conocer la imagen pública que se tiene de la SPT y su gestión</t>
  </si>
  <si>
    <t>Clasificar todas las consultas, sugerencias y recomendaciones realizadas a través de las diferentes herramientas de diálogo para establecer las respuestas que se deben generar para incluir en la Audiencia Pública de Rendición de Cuentas</t>
  </si>
  <si>
    <t xml:space="preserve">Realizar audiencia virtual de rendición de cuentas </t>
  </si>
  <si>
    <t>Realizar audiencia pública de rendición de cuentas  presencial (depende de los recursos financieros de la entidad y de una posible convocatoria a una audiencia sectorial por parte del Mintransporte)</t>
  </si>
  <si>
    <t>Establecer actividades colaborativas con entidades públicas en materia de derechos humanos (equipos raciales, atención difencial, participación ciudadana, etc.).</t>
  </si>
  <si>
    <t>Realizar campaña de sensibilización, para los Funcionarios y Contratistas, acerca de la importancia del ejercicio de rendición de cuentas</t>
  </si>
  <si>
    <t>Desarrollar una actividad de participación y colaboración abierta a través de Urna de Cristal.</t>
  </si>
  <si>
    <t>Desarrollar campaña de Sensibilización sobre rendición de cuentas dirigido a vigilados.</t>
  </si>
  <si>
    <t>Evaluar actividades de sensibilización</t>
  </si>
  <si>
    <t>Realizar seguimiento al cumplimiento de las actividades propuestas en el Plan de Rendición de Cuentas</t>
  </si>
  <si>
    <t>Realizar la medición de los indicadores por componente de Rendición de Cuentas</t>
  </si>
  <si>
    <t>Elaborar el informe final de rendición de cuentas de la entidad</t>
  </si>
  <si>
    <t>Continuar con el fortalecimiento del modelo de atención al ciudadano de la SPT, a través de las actividades definidas en el Plan Operativo</t>
  </si>
  <si>
    <t>Desarrollar reuniones de seguimiento con el Grupo de Atención al Ciudadano para conocer el desarrollo de las actividades</t>
  </si>
  <si>
    <t>Elaborar informes mensuales de la atención presencial al ciudadano, que de cuenta de la interacción y gestión con el ciudadano</t>
  </si>
  <si>
    <t>Realizar seguimiento a la atención telefónica a través del centro de contacto</t>
  </si>
  <si>
    <t>Realizar estadisticas de los tiempos de atención al ciudadano, porcentaje de abandono de la sala antes de ser atendidos, para la toma de decisiones.</t>
  </si>
  <si>
    <t>Planear y desarrollar actividades de capacitación relacionadas con mejoramiento al servicio al ciudadano.</t>
  </si>
  <si>
    <t>Actualizar y asegurar el nuevo proceso de atención al ciudadano</t>
  </si>
  <si>
    <t>Construir y publicar una política de protección de datos personales</t>
  </si>
  <si>
    <t>Mejorar los tiempos de Atención de la PQRS por Superintendencia Delegada</t>
  </si>
  <si>
    <t>Revisar, actualizar y publicar en los canales de atención la carta de trato digno</t>
  </si>
  <si>
    <t>Construir y publicar el documento de caracterización a ciudadanos, usuarios y grupos de interés de SPT</t>
  </si>
  <si>
    <t>Continuar con el desarrollo el Plan de implementación de la estrategia Gobierno en Línea</t>
  </si>
  <si>
    <t>Mantener actualizada la información del botón de transparencia de la SPT</t>
  </si>
  <si>
    <t>Incluir en el formulario electrónico de PQRs, el tipo de solicitud: Solicitud de Información (Vigía)</t>
  </si>
  <si>
    <t>Implementar Plan de trabajo para el Sistema de Gestión de Seguridad de la Información</t>
  </si>
  <si>
    <t>Realizar instalación de rampa en el CIAC para facilitar el acceso a la población en silla de ruedas</t>
  </si>
  <si>
    <t>Disponer de mecanismo para atender a población con discapacidad auditiva en el CIAC.</t>
  </si>
  <si>
    <t>Disponer de mecanismo para atender a población con discapacidad visual en la página web.</t>
  </si>
  <si>
    <t>Incluir dentro de los motivos de respuesta en el módulo de PQRs de Vigía la negación de información</t>
  </si>
  <si>
    <t>Mantener actualizados los Trámites de cara al ciudadano en el Sistema Único de Información de Trámites - SUIT</t>
  </si>
  <si>
    <t>Gestionar la publicación del 100% de la hojas de vida de los funcionarios y contratistas de la SPT, en el aplicativo SIGEP</t>
  </si>
  <si>
    <t>Estimulos Educativos ( Educación Formal)</t>
  </si>
  <si>
    <t xml:space="preserve">Incentivo mejor trabajo en equipo </t>
  </si>
  <si>
    <t>1. Organización Gestión en Seguridad y Salud en el Trabajo</t>
  </si>
  <si>
    <t>2. Subprograma de Seguridad Industrial</t>
  </si>
  <si>
    <t>3. Higiene Industrial</t>
  </si>
  <si>
    <t>4. Subprograma de Medicina Preventiva y del Trabajo</t>
  </si>
  <si>
    <t>5. Elaboración de Planes y Programas Seguridad y Salud en el Trabajo</t>
  </si>
  <si>
    <t>% porcentaje de realización de capacitaciones con programa servimos</t>
  </si>
  <si>
    <t>Hacer extensivas las invitaciones del programa Servimos a los funcionarios de las diferentes areas dependiendo del tema a tratar y de su aplicación en el puesto de trabajo</t>
  </si>
  <si>
    <t>No. estimulos otorgados /No. estimulos solicitados</t>
  </si>
  <si>
    <t>Incentivo mejor empleado por nivel (5 niveles C.A.) y 1 LNR</t>
  </si>
  <si>
    <t>No. estimulos otorgados /No. estimulos designados</t>
  </si>
  <si>
    <t>Cumplimiento estimulos educativos</t>
  </si>
  <si>
    <t>Cumplimiento estimulos mejores funcionarios</t>
  </si>
  <si>
    <t>No. trabajo premiado / No. trabajo de mayor impacto</t>
  </si>
  <si>
    <t>Cumplimiento estimulo trabajo en equipo</t>
  </si>
  <si>
    <t>Contratista SGSST</t>
  </si>
  <si>
    <t>3. Comunicaciones</t>
  </si>
  <si>
    <t>8. Despacho del delegado (actuaria)</t>
  </si>
  <si>
    <t>9. Despacho Jefe</t>
  </si>
  <si>
    <t>12. Grupo de Conciliación y Estudios</t>
  </si>
  <si>
    <t>13. Grupo de Informatica y Estadistica</t>
  </si>
  <si>
    <t>15. Investigaciones y Control (PQRS)</t>
  </si>
  <si>
    <t>16. Jurídica</t>
  </si>
  <si>
    <t>19. PQRS</t>
  </si>
  <si>
    <t>20. Recaudo</t>
  </si>
  <si>
    <t>24. Jurisdicción Coactiva</t>
  </si>
  <si>
    <t>26. Informatica</t>
  </si>
  <si>
    <t>Contratista</t>
  </si>
  <si>
    <t>Jefe oficina</t>
  </si>
  <si>
    <t xml:space="preserve">Se efectuaron 2 campañas institucionales: La revolución de la infraestructura en las regiones. La primera se realizó sobre la región centro y la segunda sobre la región caribe. Actividades Comunicaciones Internas 1:. Canales PQR. Comunicaciones Externas 4: 1. Boletínes de Prensa, 2. Comunicación Free Press permanente, 3. Participaciones en rueda de prensa(1), 4. Lanzamiento campaña Muévete Legal Semana Santa
Manejo de redes sociales (diarias 3 piezas) y 6. Actualización diaria del Portal web.
</t>
  </si>
  <si>
    <t>Implementación de IPV6 desde el punto de vista de Activos Fijos</t>
  </si>
  <si>
    <t>Protocolo IPv6 implementado</t>
  </si>
  <si>
    <t>(# IP migradas / # IP totales)*100</t>
  </si>
  <si>
    <t>NIDS de nueva generación  para detención de intrusos - Seguridad</t>
  </si>
  <si>
    <t>Solución NIDS implementada</t>
  </si>
  <si>
    <t>Solución implementada</t>
  </si>
  <si>
    <t>Implementación del modelo de Teletrabajo, evaluación por persona</t>
  </si>
  <si>
    <t>Modelo teletrabajo para la entidad</t>
  </si>
  <si>
    <t>Modelo de Teletrabajo</t>
  </si>
  <si>
    <t>Gestión de cambio VIGIA, coaching, procesos, capacitaciones</t>
  </si>
  <si>
    <t>Implemetacion Modulos Vigia</t>
  </si>
  <si>
    <t>(# Modulos Implemetados / # Modulos Total)*100</t>
  </si>
  <si>
    <t>Implementación del SGSI, todo las recomendaciones de INFOTIC</t>
  </si>
  <si>
    <t>Modelos de SGSI</t>
  </si>
  <si>
    <t>Modelo de SGSI</t>
  </si>
  <si>
    <t>Implementación ruta de excelencia GEL - Plan de Gestión documental, desde el punto de vista personas</t>
  </si>
  <si>
    <t>Certificación Ruta de Excelencia</t>
  </si>
  <si>
    <t># Datos abiertos Certificados en la ruta de excelencia</t>
  </si>
  <si>
    <t>Mitigar y evitar los riesgos de Seguridad identificados en la matriz de riesgos de Seguridad, de acuerdo a los lineamientos para el tratamiento de riesgos definidos en la SPT.</t>
  </si>
  <si>
    <t>Acciones ejecutadas</t>
  </si>
  <si>
    <t>(# Acciones ejecutadas / # total de acciones planeadas) * 100</t>
  </si>
  <si>
    <t xml:space="preserve">Definir la estructura del Proceso de Seguridad de la Informacion </t>
  </si>
  <si>
    <t>Documento Estructura del Proceso de Seguridad</t>
  </si>
  <si>
    <t>Documento generado</t>
  </si>
  <si>
    <t>Implementar el plan de tratamiento de riesgos de seguridad y privacidad de la información</t>
  </si>
  <si>
    <t>Matriz de riesgos de Seguridad de la información</t>
  </si>
  <si>
    <t>Seguimiento Matriz de Riesgos de Seguridad de la información</t>
  </si>
  <si>
    <t>Actualizar la Política de Seguridad de la Información de la Entidad.</t>
  </si>
  <si>
    <t>Documento con la Política de Seguridad y Privacidad Actualizada</t>
  </si>
  <si>
    <t>Resolución Generada</t>
  </si>
  <si>
    <t>Actualizar las funciones del  Comité Institucional de Gestión y Desempeño para incluir temas de seguridad y privacidad de la información</t>
  </si>
  <si>
    <t>% monitoreo mapa de riesgos</t>
  </si>
  <si>
    <t xml:space="preserve">No. de etapas de monitoreo de riesgo desarrolladas / No. de etapas de la metodologia de Administración del riesgo </t>
  </si>
  <si>
    <t>La Oficina Asesora de Planeación solicitó a los responsables de los procesos realizar el seguimiento a los mapas de reisgos, a través de los memorandos: No 20184000020263 del 5 de febrero de 2018 y  No 20184000060363 del 4 de abril de 2018, quienes realizaron este ejercicio y lo entregaron a la Oficina de Control Interno, de acuerdo con las fechas programadas.</t>
  </si>
  <si>
    <t>Poner en marcha del aplicativo VIGIA, como único repositorio de información de los Supervisados de la SPT(Registro de Información de los vigilados)</t>
  </si>
  <si>
    <t>% Automatización de los procedimientos misionales</t>
  </si>
  <si>
    <t>No. de procedimientos misionales automatizados / No. de procedimientos misionales existentes</t>
  </si>
  <si>
    <t xml:space="preserve">% portal web actualizado </t>
  </si>
  <si>
    <t>No. de secciones del portal web actualizadas / No. total de secciones del portal web</t>
  </si>
  <si>
    <t xml:space="preserve">% portal web cumpliendo estandares normativos </t>
  </si>
  <si>
    <t>No. de estandares normativos cumplidos / No. de estandares normativos por cumplir</t>
  </si>
  <si>
    <t>% de Herramientas informáticas implementadas</t>
  </si>
  <si>
    <t>No. de Herramientas informáticas implementadas / No. de Herramientas informáticas a implementar</t>
  </si>
  <si>
    <t xml:space="preserve">No. de acciones ejecutadas para renovar portal web  / No. de acciones ejecutadas para renovar portal web </t>
  </si>
  <si>
    <t xml:space="preserve">% portal web renovado </t>
  </si>
  <si>
    <t xml:space="preserve">Se publicó en la página web de la entidad, la siguiente información para observaciones de la ciudadanía:                                                                      - Proyecto de Resolución por la cual se establecen los parámetros de presentación de la información de carácter subjetivo que deben reportar a la Superintendencia de Transporte las autoridades de Tránsito y Transporte, los Organismos de Tránsito y Transporte y las Empresas de Economía Mixta cuya actividad sea vigilada  por la Superintendencia, correspondiente a la vigencia fiscal 2017.                                                                                         - Poryecto de resolución por la cual se fijan tarifas que por concepto de Contribución Especial de Vigilancia deben pagar a la Superintendencia de Transporrte la totalidad de los sujetos sometidos a su vigilancia, inspección y control para la vigencia fiscal 2018. </t>
  </si>
  <si>
    <t>Se realizó la implementación de la nueva página web, donde se habilitó el módulo de chat y foros en linea, para interactuar con la ciudadania.</t>
  </si>
  <si>
    <t>% de proyectos normativos y documentos de interes publicados</t>
  </si>
  <si>
    <t>No. de proyectos normativos y documentos de interes publicados / No. de proyectos normativos y documentos de interes que solicitan publicar</t>
  </si>
  <si>
    <t xml:space="preserve">De acuerdo con los reportes de información en el Plan Operativo, se han adelantado tres  acciones de las cinco  previstas, para la línea de fortalecimiento del modelo de atención al ciudadano de la SPT a la fecha. </t>
  </si>
  <si>
    <t>% plan operativo ejecutado</t>
  </si>
  <si>
    <t>No. de actividades del plan operativo ejecutadas/ No. de  actividades del plan operativo ejecutadas</t>
  </si>
  <si>
    <t xml:space="preserve">Se tiene contemplado la realizacion de campañas de sensibilización de Atención al Ciudadano para desarrollar en el siguiente cuatrimestre, 
Se actualiza el normograma.
Se hace seguimiento al riesgo.
Se reporta a Planeación  el indicador del Grupo de Atención al Ciudadano.
De acuerdo con los reportes de información en el Plan Operativo, se han adelantado tres  acciones de las cinco  previstas, para la línea de fortalecimiento del modelo de atención al ciudadano de la SPT a la fecha. </t>
  </si>
  <si>
    <t xml:space="preserve"> La opción de Solicitud de Información se encuentra habilitada en el  modulo PQR en los ocho caneles de ingreso que se encuentran actualmente en operación apoyados en el sistema  Vigia: 
1. Ventanilla
2. Atencion al Ciudadano
3. Call Center
4. Redes Sociales
5. Web
6. Kiosko
7. APP
8. Correo Electronico</t>
  </si>
  <si>
    <t>% de actualización del modulo de Vigia</t>
  </si>
  <si>
    <t>No. de items incluidos en el formulario de PQRS/ No. de items para incluir en el formulario PQRS</t>
  </si>
  <si>
    <t>% de Cumplimiento de actividades programadas</t>
  </si>
  <si>
    <t>No. de actividades programadas / No. de actividades ejecutadas</t>
  </si>
  <si>
    <t>Esta definido el GAP analisis, las politicas de seguridad de la informacion y se esta haciendo el plan de implementacion del modelo</t>
  </si>
  <si>
    <t>Incluido el parametro de Negacion de Informacion como Respuesta</t>
  </si>
  <si>
    <t>% Metodología y Politica de Gestión del Riesgo Socializada</t>
  </si>
  <si>
    <t xml:space="preserve">Se actualizó el mapa de riesgos de los Procesos: Gestión Estratégica de la Información y Gestión del Talento Humano, los cuales fueron debidamente publicados en la cadena de valor, el dia 6 de abril del presente año. </t>
  </si>
  <si>
    <t>% revisión y actualización mapa de riesgos</t>
  </si>
  <si>
    <t xml:space="preserve">Se actualizó el mapa de riesgos consolidado de acuerdo con los nuevos mapas de riesgo y se publicó en la página web en el link de transparencia. </t>
  </si>
  <si>
    <t>Revisar y actualizar de mapa de riesgos</t>
  </si>
  <si>
    <t>Consolidar del mapa de riesgos</t>
  </si>
  <si>
    <t>Publicar del mapa de riesgos consolidado en el botón de transparencia e intranet</t>
  </si>
  <si>
    <t>Desarrollar el proyecto SIS - Sistema Inteligente de la Supertransporte para el mejoramiento de los tiempos de respuesta de los trámites (IUITS, Gestión de Cobro, inmovilizaciones, PQRS).</t>
  </si>
  <si>
    <t>% consolidación mapa de riesgos</t>
  </si>
  <si>
    <t>No. de mapas de riesgos consolidados / no. de mapas de riesgos de los procesos institucionales</t>
  </si>
  <si>
    <t>% de publicación de mapa de riesgos consolidado</t>
  </si>
  <si>
    <t>% socialización mapa de riesgos</t>
  </si>
  <si>
    <t>El mapa de riesgos consolidado se encuentra publicado en la página web en el link de transparencia.</t>
  </si>
  <si>
    <t>Esta actividad se reportará en el siguiente periodo</t>
  </si>
  <si>
    <t>No. de actividades de socialización ejecutadas/ No. de  actividades de socialización programadas</t>
  </si>
  <si>
    <t>El SIS - Sistema Inteligente de la Supertransporte, cuenta con un grupo de profesionales, organizados por temática para facilitar la atención de:</t>
  </si>
  <si>
    <t xml:space="preserve">1.) Atención de PQRS:  Verificación de las PQRS recibidas, direccionamientos a las diferentes Áreas para su estudio y control de los tiempos de atención. Desde el 2 de enero al 30 de abril de 2018, el total de solicitudes recibidas en relación con los documentos radicados por el módulo de gestión documental fueron de 8.616 de los cuales fueron asignados 8.561 y por el módulo de PQR´s se han radicado 6.080 donde se asignaron 5.658. Estos radicados ya fueron asignados a cada una de las dependencias correspondientes. </t>
  </si>
  <si>
    <t xml:space="preserve"> 2.) Gestión de Cobro: En el periodo comprendido entre enero de 2018 y 30 de abril de 2018 en total, se generó un recaudo de $5.926.913.918 comprendido en Tasa de Vigilancia, Multas y acuerdos de pago.</t>
  </si>
  <si>
    <t>3.) Inmovilizaciones: Durante el período comprendido entre el 02 de enero y el 30 de abril del 2018 se han recibido 5.810 solicitudes de inmovilizaciones discriminadas así: autorizadas 3.167, rechazadas 2.321, devueltas 318 y trasladadas a la delegada de tránsito 4, manteniendo los tiempos de atención en 5 horas.</t>
  </si>
  <si>
    <t>4.) IUITS: Desde el 04 enero al 30 de abril de 2018 se han recibido 5.288 IUIT’s. De estos IUIT’s el 96% (5.066 IUIT’s) ha sido procesado.</t>
  </si>
  <si>
    <t>% desarrollo proyecto SIS</t>
  </si>
  <si>
    <t xml:space="preserve">Esta actividad se realiza al finalizar la vigencia </t>
  </si>
  <si>
    <t>%elaboración de informe de rendición de cuentas</t>
  </si>
  <si>
    <t xml:space="preserve">% analisis de PQRS con mayor frecuencia </t>
  </si>
  <si>
    <t>No. de PQRS analizadas / No. de PQRS allegadas</t>
  </si>
  <si>
    <t xml:space="preserve">Se continúa con la operación del Call Center con la firma BPM Consulting, de acuerdo con la orden de compra 21069 de Colombia Compra Eficiente. Durante el periodo enero - abril de 2018 se han recibido  nueve (9) informes d gestión mensuales discriminados por línea de atención y por la gestión en general del operador BPM, dichos informes reposan en la carpeta del contrato correspondiente. </t>
  </si>
  <si>
    <t>No. de llamadas con respuesta efectiva / No. de llamadas que ingresaron</t>
  </si>
  <si>
    <t>No. de foros realizados / No. de foros programados</t>
  </si>
  <si>
    <t>Se solicitó mediante correo electrónico a las delegadas sugererir las tématicas de intéres al ciudadano  para dar inicio a la preparacíón de ésta actividad, la cuál se encuentra programada para el próximo 16 de mayo de 2018</t>
  </si>
  <si>
    <t>Se solicitó mediante correo electrónico a las delegadas sugererir las tématicas de intéres al ciudadano  para dar inicio a la preparacíón de ésta actividad, la cuál se encuentra programada para el próximo 22 de mayo de 2018</t>
  </si>
  <si>
    <t>% realización foros</t>
  </si>
  <si>
    <t>% realización  chats</t>
  </si>
  <si>
    <t>No. de chats realizados / No. de chatss programados</t>
  </si>
  <si>
    <t>Esta actividad se reportará en el siguiente corte</t>
  </si>
  <si>
    <t>% de clasificación de comunicaciones para rendición de cuentas</t>
  </si>
  <si>
    <t>Esta actividad se desarrollará en el segundo semestre del año</t>
  </si>
  <si>
    <t>% de realización de audiencias de rendición de cuentas virtual</t>
  </si>
  <si>
    <t>No. de audiencias de rendición de cuentas virtual realizadas / No. de audiencias de rendición de cuentas virtual programadas</t>
  </si>
  <si>
    <t>% de realización de audiencias de rendición de cuentas presencial</t>
  </si>
  <si>
    <t>No. de audiencias de rendición de cuentas presenciales realizadas / No. de audiencias de rendición de cuentas presenciales programadas</t>
  </si>
  <si>
    <t>% realización de actividades colaborativas</t>
  </si>
  <si>
    <t>No. actividades ejecutadas / No. actividades programadas</t>
  </si>
  <si>
    <t xml:space="preserve">El 11 de abril de 2018 se envió por correo electrónico pieza de mailing dirigido a los funcionarios y contratisras de la entidad, informando la ruta en la cual pueden tener mayor información respecto a la rencidición de cuentas  </t>
  </si>
  <si>
    <t>% realización campañas de sensibilización</t>
  </si>
  <si>
    <t>No. campañas realizadas / No. de campañas programadas</t>
  </si>
  <si>
    <t>% realización actividad urna de cristal</t>
  </si>
  <si>
    <t>No. actividades realizadas / No. de actividades programadas</t>
  </si>
  <si>
    <t>% evaluación actividades de sensibilización</t>
  </si>
  <si>
    <t>Se realiza el reporte de las actividades cumplidas con corte a 30 de Abril de 2018</t>
  </si>
  <si>
    <t>% realización seguimiento al cumplimiento de actividades propuestas en el plan de rendición de cuentas</t>
  </si>
  <si>
    <t xml:space="preserve">No. de seguimientos realizados / No. de seguimientos programados </t>
  </si>
  <si>
    <t>% medición indicadores componente rendición de cuentas</t>
  </si>
  <si>
    <t>% realización de informes</t>
  </si>
  <si>
    <t>No.de informes realizados / No. de informes programados</t>
  </si>
  <si>
    <t>% realización seguimiento a la atención telefónica</t>
  </si>
  <si>
    <t>% de actualización y publicación nuevo proceso de Atención al Ciudadano</t>
  </si>
  <si>
    <t>No. de etapas de actualización y publicación realizadas / No. de etapas de actualización y publicación programadas</t>
  </si>
  <si>
    <t>La actualización del proceso se encuentra en desarrollo , por  el Grupo y el Asesoramiento de la Oficina Asesora de Planeación.</t>
  </si>
  <si>
    <t>Se elaboró el documento de política de protección de datos personales, actualmente se encuentra en revisión de la Oficina Asesora Jurídica , su publicación se tiene prevista para el siguiente Cuatrimestre.</t>
  </si>
  <si>
    <t>% construcción y publicación de la politica de construcción de datos</t>
  </si>
  <si>
    <t>El Documento de Caracterizacion de Usuarios se encuentra publicado en el botón de transparencia de la página web de la entidad en el sigueinte link http://www.supertransporte.gov.co/documentos/2018/Febrero/Planeacion_20/Caracterizacion_de_usuarios_2018.pdf</t>
  </si>
  <si>
    <t>% construcción y publicación caracterización ciudadanos</t>
  </si>
  <si>
    <t>Se actualiza de manera permanente la información de acceso al ciudadano publicada en el botón de transparencia</t>
  </si>
  <si>
    <t>% botón transparencia actualizado</t>
  </si>
  <si>
    <t>No. de secciones del botón de transparencia actualizadas / No. de secciones del botón de transparencia por actualizar</t>
  </si>
  <si>
    <t xml:space="preserve">El 13/04/2018 se acrualizó en el SUIT el  tramite de paz y salvo  tasa de vigilancia;  actualmente se encuentra pendiente de aprobación por parte del Departamento Admministratico de la Función Pública  </t>
  </si>
  <si>
    <t>% tramites actualizados</t>
  </si>
  <si>
    <t>No. de tramites actualizados / No. de tramites por actualizar</t>
  </si>
  <si>
    <t>PLAN DE ACCION INSTITUCIONAL - PAI</t>
  </si>
  <si>
    <t>% de viabilización</t>
  </si>
  <si>
    <t>No. de actividades viables / No. de actividades del plan</t>
  </si>
  <si>
    <t>% de información de actividades</t>
  </si>
  <si>
    <t>No. de comunicaciones internas / No. de actividades institucionales desarrolladas</t>
  </si>
  <si>
    <t>% de implementación</t>
  </si>
  <si>
    <t>No. de actividades ejecutadas /  No. de actividades programadas</t>
  </si>
  <si>
    <t>% de socialización</t>
  </si>
  <si>
    <t>No, de actividades de socialización / No. de decisiones normativas emitidas por la entidad.</t>
  </si>
  <si>
    <t>No. de campañas efectuadas / No. campaña programada</t>
  </si>
  <si>
    <t>Asesor</t>
  </si>
  <si>
    <t>% atención centro de contacto</t>
  </si>
  <si>
    <t>% atención presencial</t>
  </si>
  <si>
    <t>No. de ciudadanos atendidos / No. de turnos asignados</t>
  </si>
  <si>
    <t>Se realizó la implementación de la nueva página web, donde se habilitó el módulo de chat y foros en linea, para interactuar con la ciudadania.
Se hace la puesta en producción del módulo "Certificadores de Calidad" dentro del Aplicativo Connecta, donde los entes certificadores deben cargar la información de aprobación de las CIAS y CEAS, también se han implementado  mecanismos de interacción de los ciudadanos como botones de compartir noticias en redes sociales.</t>
  </si>
  <si>
    <t>El superintendente y sus delegados  asisitieron  durante el periodo evaluado a los siguientes eventos: 01/02/2018: Cumbre de Transporte Masivo en la ciudad de Bucaramanga. 
27 y 28 de febrero de 2018: Reunión con concesiones de Antioquia y Congreso Internacional de Seguridad Vial en la ciudad de Medellín. 7 y 8 de marzo de 2018: Evento "Revolución de la Infraestructura y su impacto en la Seguridad Vial" - Región Central, llevado a cabo en la ciudad de Armenia, con la participación de todas las entidades adscritas al Ministerio de Transporte y en el cual se realizó una jornada de atención a vigilados de la región. 21 y 22 de marzo de 2018:   Evento "Revolución de la Infraestructura y su impacto en la Seguridad Vial" - Región Caribe, llevado a cabo en la ciudad de Barranquilla, con la participación de todas las entidades adscritas al Ministerio de Transporte y en el cual se realizó una jornada de atención a vigilados de la región.  18 y 19 de abril de 2018: 
"Revolución de la Infraestructura y su impacto en la Seguridad Vial" - Región Pacífico, que se llevará a cabo en la ciudad de Cali, con la participación de todas las entidades adscritas al Ministerio de Transporte y en el cual se realizará una jornada de atención a vigilados de la región.</t>
  </si>
  <si>
    <t>De acuerdo con el PEI de la entidad las Superintendencias Delegadas han realizado las siguientes mesas de trabajo:  Delegada de Transito y Transporte Terrestre Automotor:    
1. Mesa de trabajo Gremios CEA´s y Homologados del SICOV de los CEA´s tema: Inconformidades de los CEAS frente al funcionamiento de los equipos.
2. Mesa de trabajo con el Ministerio de Transporte y los diferentes Gremios tema: Socialización Plan Piloto Buenaventura con el Viceministro de Transito.
3. Mesa de trabajo con los homologados del SICOV de los CEA´s tema: Seguimiento a los compromisos como operador. 
4. Mesa de trabajo Gremios CEA´s y Homologados del SICOV de los CEA´s tema: Inconformidades de los CEAS frente al funcionamiento de los equipos.
5. Mesa de trabajo con los homologados del SICOV de los CEA´s tema: Mejoras del SICO.
6. Mesa de trabajo con los Organismos de Tránsito de las 7 principales ciudades Tema: Aplicativo CEMAT información IUIT y comparendos caracterización Transporte Individual Colectivo y Mixto.
7. Mesa de Trabajo Reunión conjunta con las Concesiones de Antioquia Tema: Establecer un cronograma de actividades y definir posibles soluciones a los altos índices de accidentalidad presentado en las vías concesionadas de Antioquia. 
8. Participación en el I Congreso Internacional de Seguriad Vial.
9. Participación en Seminario Lineamientos del Plan Estratégico de Seguridad Vial y 
10. Transporte de Sustancias Peligrosas por Carretera.
11. Participación en el VIII encuentro de Jefes de Seccionales de Tránsito y Transporte de la Policía Nacional 2018 Tema: realizar actualización normativa en Transporte Especial.
12. Participación en el Seminario Lineamientos del PESV y transporte de sustancias peligrosas por carretera invitación Fedetranscarga (Federación de Empresarios del Transporte de Carga).
13. Participación en el evento de Revolución de la Infraestructura en la Región Central, tema: Proyectos de Infraestructura y Seguridad Víal en el país.
14. Participación en la solicitud Pablo Catatumbo integrante de la Farc en el marco de la implementación del acuerdo de PAZ, Tema: Capacitación licencias de conducción partido -político fuerza alternativa revolucionaria del Común.
15. Reunión de PMU – Puesto de Mando Unificado.
16. Invitación evento Revolución de la Infraestructura en la Región Caribe, tema: Proyectos de Infraestructura y Seguridad Víal en esta zona del país – Mesa de trabajo con Concesiones del Caribe y el Viceministro de Transporte.
17. Reunión con la Dirección General de la Policía, tema: PMU Extraordinario "Incremento de siniestralidad en Semana Santa".                                   Delegada de Puertos: 
1. Enero 30,  Tema: Retiro de grua de San Andres. 
2. Enero 30. Tema: Socialización del Plan Piloto Logistica Buenaventura. 
3. Febrero 8. Tema: Temas Varios con SPR Buenaventura. 
Febrero 13- Tema. Plan Piloto de Facilitación en Movilidad y Logistica en Buenaventura. 
4. Febrero 14. Tema: Gerencia Logistica. 
5. Febrero 22. Tema: Diseñar el módulo PCS "Sistema Director de Transito" que permita implementar gradualmente los acuerdos de optimización de operaciones de la interfaz  terrestre definida por la comunidad logistica portuaria de Buenaventura sobre la base de servicios comunitarios de base tecnologica. 
6. Marzo 1. Tema: Mesa Nacional de Puertos.  
7. Marzo 6. Tema: Agenda de Trabajo Plan de Emergencia 
8. Marzo 7. Tema: Plan Piloto de Facilitación en Movilidad y Logistica - Identificación de Rios navegables . 
9. Marzo 14. Tema: Asesoria Aplicativo Carga Diaria y Marpol. 
10.  Marzo 21. Tema: audiencia Publica Inverfuels S.A.S.                 
Delegada de Concesiones: 
1. Mesa de trabajo Gremios CEA´s y Homologados del SICOV de los CEA´s tema: Inconformidades de los CEAS frente al funcionamiento de los equipos
2.  Mesa de trabajo con el Ministerio de Transporte y los diferentes Gremios tema: Socialización Plan Piloto Buenaventura con el Viceministro de Transito
3.  Mesa de trabajo con los homologados del SICOV de los CEA´s tema: seguimiento a los compromisos como operador
4. Mesa de trabajo Gremios CEA´s y Homologados del SICOV de los CEA´s tema: Inconformidades de los CEAS frente al funcionamiento de los equipos
5. Mesa de trabajo con los homologados del SICOV de los CEA´s tema: Mejoras del SICO
6. Mesa de trabajo con los Organismos de Tránsito de las 7 principales ciudades Tema: Aplicativo Cemat información IUIT y comparendos caractericación Transporte Individual Colectivo y Mixto
7. Mesa de Trabajo Reunión conjunta con las Concesiones de Antioquia Tema: Establecer un cronograma de actividades y definir posibles soluciones a los altos índices de accidentalidad presentado en las vías concesionadas de Antioquia
8. Participación en el I Congreso Internacional de Seguridad Vial
9. Participación en Seminario Lineamientos del Plan Estratégico de Seguridad Vial y Transporte de Sustancias Peligrosas por Carretera
10. Participación en el VIII encuentro de Jefes de Seccionales de Tránsito y Transporte de la Policía Nacional 2018 Tema: realizar actualización normativa en Transporte Especial. 
11. Participación en el Seminario Lineamientos del PESV y transporte de sustancias peligrosas por carretera invitación Fedetranscarga (Federación de Empresarios del Transporte de Carga)
12. Participación en el evento de Revolución de la Infraestructura en la Región Central, tema: Proyectos de Infraestructura y Seguridad Víal en el país
13. Participación en la Solicitud Pablo Catatumbo integrante de la Farc en el marco de la implementación del acuerdo de PAZ, Tema: Capacitación licencias de conducción partido político fuerza alternativa revolucionaria del Común
14. Reunión de PMU – Puesto de Mando Unificado
15. Invitación evento Revolución de la Infraestructura en la Región Caribe, tema: Proyectos de Infraestructura y Seguridad Víal en esta zona del país – Mesa de trabajo con Concesiones del Caribe y el Viceministro de Transporte
16. Reunión con la Dirección General de la Policía, tema: PMU Extraordinario "Incremento de siniestralidad en Semana Santa"</t>
  </si>
  <si>
    <t xml:space="preserve">De acuerdo con el reporte del PEI, Se encuentra que las delegadas en promedio cuentan con un tiempo de respuesta a las PQR asi:                                      Concesiones: * Enero: se recibieron 137 PQRs, se  tramitaron 114, con un promedio de respuesta de 10  por dia.  * Febrero: se recibieron 97 PQRs, se  tramitaron 97 PQRs, con un promedio de respuesta de 15  por dia.   * Marzo: se recibieron 184 PQRs y se  tramitaron 52 PQRs con un promedio de respuesta de 12 por dia.                                                                                    Tránsito:   *Enero: El tiempo promedio de respuesta fue de 35 días. *Febrero: El tiempo promedio de respuesta de las PQR es de 30 días.      *Marzo: El tiempo promedio de respuesta de las PQR es de 30 días.                                                                                 Puertos:  *Enero: El tiempo promedio de respuesta es de 13 dias.   *Febrero: El tiempo promedio de respuesta  es de 13 dias. *Marzo: El tiempo promedio de respuesta es de 13 dias. </t>
  </si>
  <si>
    <t xml:space="preserve">En la pagina WEB se encuentra publicada la carta de trato digno, sin embargo , se actualizó  y se remitió al equipo de comunicaciones para que realizar el respectivo diseño y publicación, la cual se tiene prevista en el siguiente cuatrimestre. </t>
  </si>
  <si>
    <t>Realizado el monitoreo al portal del SIGEP de los funcionarios de planta, durante los cuatro primeros meses de la vigencia fiscal 2018 se encontró que en éste periodo fueron registrados:
“Altas” 12 funcionarios.
“Bajas” 8 funcionarios.
Actualizaciones de hoja de vida: 6 funcionarios.
Se envó memorando N°20185000060483 del 04 de abril de 2018 en el que se instruye a todos los funcionarios de planta de la Entidad sobre la obligatoriedad de actualizar la información en el formato único de hoja de vida y la declaración de bienes y rentas obtenidos  en el 2018 y además se especifica la fecha límite para la realización de éste trámite.</t>
  </si>
  <si>
    <t>Coordinador Atención al Ciudadano</t>
  </si>
  <si>
    <t>Despacho Secretaria General</t>
  </si>
  <si>
    <t>Administrativa Despacho</t>
  </si>
  <si>
    <t>Ciudadano Jurídica</t>
  </si>
  <si>
    <t>Comunicaciones Control Interno</t>
  </si>
  <si>
    <t>Interno Planeación</t>
  </si>
  <si>
    <t>Disciplinario Informatica</t>
  </si>
  <si>
    <t>Delegado Dis.</t>
  </si>
  <si>
    <t>actuaria) Humano</t>
  </si>
  <si>
    <t>Jefe Financiera</t>
  </si>
  <si>
    <t>Financiera Administrativa</t>
  </si>
  <si>
    <t>Documental Documental</t>
  </si>
  <si>
    <t>Estudios Notificaciones</t>
  </si>
  <si>
    <t>Estadistica Ciudadano</t>
  </si>
  <si>
    <t>Fallos) Puertos</t>
  </si>
  <si>
    <t>PQRS) Concesiones</t>
  </si>
  <si>
    <t>Jurídica Transito</t>
  </si>
  <si>
    <t>Se realizó la medición de los indicadores con corte a 30 de abril 2018</t>
  </si>
  <si>
    <t>Desde la Secretaria General se han impartido las correspondientes orientaciones en el proceso de acompañamiento de la gestión del grupo, una vez remitidos los informes de gestión mensual, el coordinador del Grupo de Atención al Ciudadano los retroalimenta con el despacho de la Secretaria General y producto de ello se señalan las respectivas recomendaciones a seguir; ademas se han realizado reuniones de seguimiento al interior del Grupo .</t>
  </si>
  <si>
    <t>Durante el periodo enero - abril se han presentado trres informes de la siguiente manera.                                                                                           Informe de Enero rad 20185700022183 del 07/02/2018                                                                      Informe de Febrero rad 20185700042293 del 06/03/2018                                                                             Informe de Marzo rad 20185700060513 del 04/04/2018</t>
  </si>
  <si>
    <t>Resumen tiempos de espera y atencion de ciudadanos ene-abr-2018.                                               Promedio espera :15.8 min
Promedio atencion : 13.28 min promedio total turno:  29.42 min.                                                              Atendidos:5107
Cancelados:192
Abandono : 3.76%</t>
  </si>
  <si>
    <t>Se tienen programadas las siguientes actividades  para la vigenvia 2018:     * Capacitación: Cultura de Servicio a realizarse en Junio    * Charla (Foro): Gobernanza para la paz y creación del valor público,  que se llevará a cabo en el mes de  octubre.</t>
  </si>
  <si>
    <t>No.actividades ejecutadas/ No. actividades programadas</t>
  </si>
  <si>
    <t>% participación</t>
  </si>
  <si>
    <t>% ejecución reuniones</t>
  </si>
  <si>
    <t>% percepción rendición de cuentas</t>
  </si>
  <si>
    <t>% conocimiento imagen pública de la SPT</t>
  </si>
  <si>
    <t>% fortalecimiento</t>
  </si>
  <si>
    <t>% de seguimiento</t>
  </si>
  <si>
    <t>% ejecución actividades de capacitación</t>
  </si>
  <si>
    <t>No. capacitaciones ejecutadas/No. capacitaciones programadas</t>
  </si>
  <si>
    <t>% disminución de tiempos de respuesta a PRS</t>
  </si>
  <si>
    <t>Tiempo actual - Tiempo anterior/ Teimpo anterior</t>
  </si>
  <si>
    <t>% homologación</t>
  </si>
  <si>
    <t>% instalación</t>
  </si>
  <si>
    <t>% implementación</t>
  </si>
  <si>
    <t xml:space="preserve">% de publicación </t>
  </si>
  <si>
    <t>No. hojas de vida publicadas/No. de funcionarios y contratistas</t>
  </si>
  <si>
    <t>Polícia de Gestión del Riesgo actualizada, aproada</t>
  </si>
  <si>
    <t>Se realizó la actualización  la Polícia de Gestión del Riesgo de la entidad, la cual fue socializada en el  Comité de Coordinación de Control Interno y aprobada por  el Superintendente, se encuentra pendiente la socialización  a los demas funcionarios y contratistas de la entidad</t>
  </si>
  <si>
    <t xml:space="preserve">No. de mapas de riesgos actualizados / No. total de mapas de riesgos de los procesos </t>
  </si>
  <si>
    <t>Mapa de riesgos de los procesos actualizados</t>
  </si>
  <si>
    <t>No. de actualizaciones del mapa de riesgo publicadas / No. de actualizaciones del mapa de riesgo programadas</t>
  </si>
  <si>
    <t>Publicación mapa de riesgos consolidado</t>
  </si>
  <si>
    <t>No. de solicitudes gestionadas/ No. de solicitudes recibidas</t>
  </si>
  <si>
    <t xml:space="preserve">Atención a las PQR recibidas,  gestión de cobro, IUTS e inmobilizaciones </t>
  </si>
  <si>
    <t>No. de informes de rendición de cuentas publicados  / No. informes de rendición de cuentas aprobados</t>
  </si>
  <si>
    <t xml:space="preserve">Atención telefónica a usuarios y vigilados </t>
  </si>
  <si>
    <t>El día 16/05/2018 se llevo a cabo con el apoyo de la Delegada de Puertos el  foro interactivo sobre  "Informalidad Fluvial", en el cual los ciudadanos participaron  exponiendo los casos de informalidad fluvial que conocen y la manera en la que se han visto afectados.</t>
  </si>
  <si>
    <t xml:space="preserve">Chat Temático </t>
  </si>
  <si>
    <t xml:space="preserve">El dia 22/05/2018 se llevo a cabo con el apoyo de la Delegada de Concesiones un  Chat interactivo acerca de los Sectores Críticos de Accidentalidad </t>
  </si>
  <si>
    <t xml:space="preserve">Proyectos normativos y demas documentos  de interes publicados en la página web de la entidad </t>
  </si>
  <si>
    <t>No. de herramientas de dialogo clasificadas / No. de herramientas de dialogo desarrolladas</t>
  </si>
  <si>
    <t>No. actividades de sensibilización evaluadas  / No. de actividades sensibilización realizadas</t>
  </si>
  <si>
    <t>Seguimiento actividades componente revisión de cuentas</t>
  </si>
  <si>
    <t xml:space="preserve">No. de mediciones publicadas / No. de mediciones programadas </t>
  </si>
  <si>
    <t xml:space="preserve">Indicadores rendición de cuentas publicados </t>
  </si>
  <si>
    <t xml:space="preserve">  Nueve (9) informes de gestión mensuales discriminados por línea de atención y por la gestión en general del operador BPM</t>
  </si>
  <si>
    <t>No. de politicas de protección de datos  publicadas  / No.  politicas de protección de datos  realizada</t>
  </si>
  <si>
    <t>No. de politicas de caracterizaciones  publicadas  / No.  caracterizaciones  realizada</t>
  </si>
  <si>
    <t>El Documento de Caracterizacion de Usuarios publicado</t>
  </si>
  <si>
    <t xml:space="preserve">Botón de transparencia actualizado </t>
  </si>
  <si>
    <t>Actulizacion del Trámite de paz y salvo tasa de vigilancia en la plataforma del SUIT</t>
  </si>
  <si>
    <t xml:space="preserve">Foro Temático </t>
  </si>
  <si>
    <t>% avance plan de trabajo</t>
  </si>
  <si>
    <t>No. de actividades realizadas/ No. actividades programadas</t>
  </si>
  <si>
    <t>La programación de la actividad de higiene industrial, se realizará en el tercer trimestre del año en curso.  
A la fecha de corte de este informe para la conformación del Comité de Convivencia Laboral, se abrió una convocatoria en la que se invita a todos los funcionarios de planta a participar en la conformación de dicho comité y se genera el cronograma para la elección del comité; por lo tanto la actividad se reporta sin realizar.
La entrega de elementos de seguridad y salud en el trabajo será realizada durante el tercer y cuarato trimestre de la presente vigencia fiscal, por lo tanto la actividad aparece como no realizada. 
Las actividades correspondiente a medicina preventivas y del trabajo, es decir la medición del riesgo psicosocial y cardiovascular se realizarán durante los trimestres tercero y cuarto de la presente vigencia, por ello aparecen como no realizadas. Indicadores que corresponden a la medición del cumplimiento de la gestión y los indicadores del proceso encaminados a medir la efectividad de los programas se encuentran calculados en las fichas técnicas de indicadores del proceso con una frecuencia de medición semestral.</t>
  </si>
  <si>
    <t>Matriz de tareas asignadas, calendario y correo institucional, archivo digital de firmas Superintendente, documentos referentes a los eventos de revolución de la infraestructura en las 5 regiones del país</t>
  </si>
  <si>
    <t>Se ha entregado el FUID correspondiente al primero y segundo trimestre</t>
  </si>
  <si>
    <t>Reporte de vulnerabilidad, enviado por el COLCERT</t>
  </si>
  <si>
    <t>Reporte del COLCERT</t>
  </si>
  <si>
    <t>Matriz de riesgos</t>
  </si>
  <si>
    <t>Actualización de la Política de Seguridad de la entidad</t>
  </si>
  <si>
    <t>Borrador de la Nueva Política de Seguridad</t>
  </si>
  <si>
    <t>Se anexa Resolución 9332 de 2018</t>
  </si>
  <si>
    <t>Certificados de los 3 datos abiertos</t>
  </si>
  <si>
    <t>Obtención de sello de excelencia nivel 1</t>
  </si>
  <si>
    <t>Certificados obtenidos del sello de excelencia.</t>
  </si>
  <si>
    <r>
      <rPr>
        <b/>
        <sz val="9"/>
        <color theme="1"/>
        <rFont val="Arial"/>
        <family val="2"/>
      </rPr>
      <t xml:space="preserve">  
</t>
    </r>
    <r>
      <rPr>
        <sz val="9"/>
        <color theme="1"/>
        <rFont val="Arial"/>
        <family val="2"/>
      </rPr>
      <t xml:space="preserve">Liquidación gastos de viaje.
Expedición de Certificaciones laborales.
Organizar archivo de gestión conforme a la TRD. 
Diligenciamiento y actualización del FUID. 
Respuestas a Comunicaciones
</t>
    </r>
  </si>
  <si>
    <t>% Ejecución prespuestal</t>
  </si>
  <si>
    <t>Secretario General</t>
  </si>
  <si>
    <t>Valor presupuesto comprometido/ Valor presupuesto vigente</t>
  </si>
  <si>
    <t>Implementar el proyecto Centro de Monitoreo de Control y Vigilacia de la Supertransporte</t>
  </si>
  <si>
    <t>Ejecutar el presupuesto de Funcionamiento de la Supertransporte</t>
  </si>
  <si>
    <t>Ejecutar el proyecto de apoyo fortalecimiento institucional y supervisión integral a los vigilados a nivel nacional de la Supertransporte</t>
  </si>
  <si>
    <t>Implementar el proyecto de Mejoramiento infraestructura tecnológica, de comunicaciones, y de servicios de alta disponibilidad para la Superintendencia de puerto nacional.</t>
  </si>
  <si>
    <t>Valor presupuesto comprometido/ Valor presupuesto vigente (sin transferencias)</t>
  </si>
  <si>
    <t>Ejecutado Triemestre I</t>
  </si>
  <si>
    <t>No. de informes realizados / No. de informes programados</t>
  </si>
  <si>
    <t>En el radicado de junio 20185700118323  se encuentra  el resultado de la encuesta  del II trimestre.El mapa de riesgos y el indicador  de satisfacción fueron reportados  a Planeación por correo electrónico</t>
  </si>
  <si>
    <t>2. Plan Anual de Adquisiciones  PAA (Planeación)</t>
  </si>
  <si>
    <t xml:space="preserve">
Urias Romero</t>
  </si>
  <si>
    <t>% ejecución de informe</t>
  </si>
  <si>
    <t xml:space="preserve"> Coordinador Control Interno Disciplinario</t>
  </si>
  <si>
    <t xml:space="preserve">Superintendente Delegado de Transito y  Coordinador de Vigilancia e Inspección </t>
  </si>
  <si>
    <t xml:space="preserve">Superintendente Delegado de Transito  y  Coordinador de Vigilancia e Inspección </t>
  </si>
  <si>
    <t>Reporte de mesa de Ayuda Quipux.  Yaneth Baquero</t>
  </si>
  <si>
    <t>% de realización de fallos</t>
  </si>
  <si>
    <t>Grupo de Tecnologías de la Información y las Comunicaciones</t>
  </si>
  <si>
    <t xml:space="preserve">13. Grupo de Tecnologías de la Información y las Comunicaciones </t>
  </si>
  <si>
    <t>10. Plan Estratégico de Tecnologías de la Información y las Comunicaciones PETI (13. Grupo de Tecnologías de la Información y las Comunicaciones)</t>
  </si>
  <si>
    <t>11. Plan de Tratamiento de Riesgos de Seguridad y Privacidad de la Información (13. Grupo de Tecnologías de la Información y las Comunicaciones)</t>
  </si>
  <si>
    <t>12. Plan de Seguridad y Privacidad de la Información (13. Grupo de Tecnologías de la Información y las Comunicaciones)</t>
  </si>
  <si>
    <t>Coordinador Estadistica e 13. Grupo de Tecnologías de la Información y las Comunicaciones</t>
  </si>
  <si>
    <t>Todas las dependencias de la Entidad</t>
  </si>
  <si>
    <t>Responsables de los procesos</t>
  </si>
  <si>
    <t>Superintendencias Delegadas
Secretaria General 
Grupo de Informatica y Estadistica
Oficina Asesora de Planeación
Oficina Asesora Jurídica</t>
  </si>
  <si>
    <t>Oficina Asesora de Planeación
Secretaría General
Equipo de Comunicaciones</t>
  </si>
  <si>
    <t>Superintendencias Delegadas 
Oficina Asesora de Planeación</t>
  </si>
  <si>
    <t>Superintendente
Superintendencias Delegadas</t>
  </si>
  <si>
    <t>Superintendente
Superintendencias Delegadas
Oficina Asesora de Planeación
Equipo de Comunicaciones</t>
  </si>
  <si>
    <t>Superintendencias Delegadas
Atención Al Ciudadano
Grupo de Informatica y Estadística</t>
  </si>
  <si>
    <t>Oficina Asesora de Planeación 
Superintendencias Delegadas</t>
  </si>
  <si>
    <t>Secretaria General
Oficina Asesora de Planeación
Equipo de Comunicaciones</t>
  </si>
  <si>
    <t>Secretaria General</t>
  </si>
  <si>
    <t>Oficina Asesora de Planeación 
Secretaría General</t>
  </si>
  <si>
    <t>Atención al ciudadano
Secretaría General</t>
  </si>
  <si>
    <t>Secretaria General
Coordinación administrativa</t>
  </si>
  <si>
    <t>Equipo de Comunicaciones</t>
  </si>
  <si>
    <t>Oficina de Control Interno</t>
  </si>
  <si>
    <t>Superintendencias Delegadas
Equipo de Comunicaciones</t>
  </si>
  <si>
    <t>Oficina Asesora de Planeación
Equipo de Comunicaciones</t>
  </si>
  <si>
    <t xml:space="preserve">Coordinación de Talento Humano </t>
  </si>
  <si>
    <t>Secretaria General
Grupo de Atención al Ciudadano</t>
  </si>
  <si>
    <t>Atención al ciudadano
Oficina Asesora de Planeación</t>
  </si>
  <si>
    <t>Superintendencias Delegadas
Atención Al Ciudadano
SIS</t>
  </si>
  <si>
    <t>Superintendencias Delegadas</t>
  </si>
  <si>
    <t xml:space="preserve">Se publicó en la página web de la entidad, la siguiente información para observaciones de la ciudadanía:                                                                    
 - Proyecto de Resolución Por la cual se determinan las características técnicas del Sistema de Control y Vigilancia para los Terminales de Transporte, el Programa de Seguridad en la Operación del Transporte y la realización de las pruebas de Alcoholimetría“. Para que los interesados envíen sus observaciones únicamente al correo institucional: observaciones@supertransporte.gov.co, hasta el día  19 de julio de 2018.  </t>
  </si>
  <si>
    <t>Realizada en el primer cuatrimestre</t>
  </si>
  <si>
    <t>El superintendente y sus delegados  asisitieron  durante el periodo evaluado a los siguientes eventos: 
16 de mayo de 2018: Foro de transporte y seguridad vial, convocado por la Agencia Nacional de Seguridad Vial, en la ciudad de Barranquilla.
24 y 25 de mayo de 2018: Reunión con trabajadores de Ferrocarril del Pacífico-FDP, en la ciudad de Cali, en compañía de la Agencia Nacional de Infraestructura-ANI.
13 de junio de 2018: Evento "Revolución de la Infraestructura y su impacto en la Seguridad Vial" - Región Oriental, llevado a cabo en la ciudad de Florencia, Caquetá, con la participación de todas las entidades adscritas al Ministerio de Transporte y en el cual se realizó una jornada de atención a vigilados de la región.
19 de julio de 2018: Estado de Operación del corredor - Ferrocarril del Pacifico.
19 de Julio de 2018: Solicitud de informes a interventoría  respecto al avance de las obras con fundamento en la problematica que exponen los lideres - Los lideres de la comunidad solicitan intervención de la SPT a problemática de las vías alternas y la concesión Perimetral Oriental de Bogotá.
19 de julio de 2018: Formalización y habilitación de aeródromos y terminales terrestres en los diferentes corredores turisticos. - Miniserio de Comercio Industria y Turismo
25 de julio de 2018: Segundo encuentro Sistemas de Transporte Masivo y Autoridades de Tránsito y Transporte, en la ciudad de Cali, Valle del Cauca, en compañía de la Procuraduría General de la Nación.
26 de julio de 2018: Presentación Propuesta de Política  Pública y Financiamiento para Colombia en Movilidad Urbana Sustentable, liderada por la Asociación Latinoamericana de Sistemas Integrados de Movilidad Urbana Sustentable-SIMUS, en la ciudad de Cali, Valle del Cauca.
13 de agosto de 2018: Basculas Caminera - Superintendencia de Industria y Comercio</t>
  </si>
  <si>
    <t xml:space="preserve">De acuerdo con el PEI de la entidad las Superintendencias Delegadas han realizado las siguientes mesas de trabajo:   Delegada de Transito y Transporte Terrestre Automotor:
1. Mesa de trabajo con los Operadores del Sistema de Transporte Masivo Mio ETM, GIT MASIVO y UNIMETRO sometidos a control de forma conjunta con METROCALI, con el fin de revisar los avances del Plan de Mejoramiento del Sistema Integrado de Transporte Masivo – SITM en dicha ciudad
2. Mesa de trabajo con Olimpia homologado Sicov Tema: Inconsistencias en los informes de presuntos hallazgos evidenciando en CRCs - Incumplimiento de las visitas documentales
3. Mesa de trabajo con la Agencia Nacional de Seguridad vial – Cúcuta tema: Consejo de Seguridad Vial
4. Mesa de trabajo con el ONAC y Olimpia Tema: Presentación SICOV - INDRA conocer los proveedores
5. Mesa de trabajo con la Secretaria de Movilidad Tema: IUIT vehículos que tienen tarjeta y/o licencias canceladas.
6. Participación en el “XVII CONGRESO NACIONAL DE TRANSPORTE DE CARGA Y XVI CONGRESO INTERNACIONAL - EXPOCARGA 2018”
7. Participación en el Encuentro Nacional de Cooperativas de Transporte, en todas sus modalidades (Urbano, Intermunicipal, carga, Especial, mixto, Mototaxis) Tema: Política Pública de Inspección, Vigilancia y Control en el Transporte Público
8. Mesa de trabajo con el Ministerio de Transporte Temas: relacionados con el oficio 20183210132522 del 28/02/2018 - Firmado por Pablo Catatumbo - integrante de la FARC
9. Mesa de trabajo con el Sindicato Nacional de Trabajadores de Rama Tema: Desmonte SITP Provisional
10. Mesa de trabajo con la Central de Transportes de Tuluá S.A. requerimiento SPT No. 20188000623111
11. Mesa de trabajo con Centrales de Transportes S.A. Operador de Mi Terminal Cali según requerimiento SPT No. 20188000623121.
12. Mesa de trabajo con la Empresa Metro de Bogotá Tema: revisión proyecto Metro
13. Comité Estratégico de Seguridad y Movilidad para el próximo puente festivo
14. Segundo Encuentro Nacional de Autoridades de Movilidad y Transporte organizado por la Procuraduría General de la Nación con el fin de participar en la “Propuesta para la construcción de una Política Pública y Financiamiento en Movilidad Urbana Sustentable –POMUS”
Delegada de Concesiones : 
1. Discusión señalización vigente y su utilización o instalación en los diferentes tipos de infraestructura - Grupo Vigilancia e Inspección Delegada de Concesiones - Grupo Aeródromos Concesiones 
2. Elaboración de la Circular Externa y el seguimiento de su implantación Divulgación indicadores de competitividad  de aeródromos o Aeropuertos con base en evaluación de servicio de infraestructura - Funcionarios Delegada de Concesiones
3. Normograma, universo de vigilados, lista de chequeo, lista visitas inspección realizadas 2018 y resolución OOPP - Habilitación: solicitar autorización de consulta - Funcionarios  Delegada de Puertos - Delegada de Concesiones.
4. Unificar criterios para consolidación de matriz y anexos de divulgación - Grupo Delegada de Concesiones Vigilancia e inspección
5. Seguimiento a acciones en sectores críticos en reuniones periódicas Ditra - Concesión Desarrollo vial de la Sabana de Bogotá - Interventoría - Gobernación de Cundinamarca (ICCU) - SPT.
6. Verificacion estado Convenio DITRA - Concesionario,  Logistica de operativos y dotación, Sectores criticos de accidentalidad,; irregularidades en prestación de servicio; problemática invasión e indebido uso de franja de derecho de vía;  normatividad - Concesionario Ruta al Mar - CORUMAR S.A.S -  ANI- Interventoria Consorcio CR - SPT.
7. Fijación esquema de fortalecimiento preventivo y correctivo frente a sectores criticos de accidentalidad, de irregularidades operativas y cumplimiento de normatividad - Concesión Autopistas del Café - DITRA - ANI - Interventoria - SPT.
8. Seguimiento a acciones en sectores criticos en reuniones periódicas Polca - Firma Concesionaria vial de los Andes S.A..S - Coviandes, Firma Interventora Consorcio Interconcesiones, Agencia Nacional de Infraestructura, Policia Nacional, SPT.
Delegada de  Puertos 
1.Tema: Carga Año 2017 S.P. Regional Tumaco Pacific Port - Petrodecol. Participantes:  S.P. Regional Tumaco Pacific Port - Petrodecol. Total Asistentes: 5 personas.
2.Tema: Informacion Portuaria de Colombia  aTrinidad y Tobago. Participantes: Exportt, SPT. Total Asistentes; 4 personas. 
3. Tema: Registro Vigia. Participantes: S. P. El Cayao, APEC Ascent Bupress Consulting, SPT. Total asistentes: 3 personas.
4. Tema: Verificar y aclarar observaciones RCTO Terminal IFO's. Participantes: Dimar, SPT, S.P. IFO's. total Asistentes: 8 personas.  
5. Tema: Programacion Mesa de Trabajo para Información Sociedades Portuarias. Participantes: ANDI , SPT.  Total Asistentes: 3 personas. 
6. Tema: Fusion abreviada Compas - Boscoal. Participantes: Compas, SPT. Total Asistentes: 5 personas. 
7. Tema. Ferry Ituango. Participantes: MT, SPT, Navieros, EPM. Total Asistentes: 6 personas.
8. Tema: Circular 23 de 2018 sobre Empresas de Transporte Maritimo. Participantes: Armcol, Serport, C. International Fuels, Serviport, SPT. Total Asistentes: 10 personas. 
9. Tema: Socialización Proyecto de Ley Código Transito Fluvial. Participantes: Ponal, Ditra, Acinpa, DNP, MT, SPT. Total Asistentes: 13.
10. Tema: barcazas. Participantes: Capitania de Puerto, Ciamsa, Agentes Portuarios SAS, Asonav, Puerto Aguadulce, TCBuen. ITS, Intertug SAS, SPRBun. Total asistentes:21.
11. Tema: Mesa Productividad y  Empleo - Construcción Agenda. Participantes: Mintrabajo, EPSA E.S.P., Alcaldia de Buenaventura, ICBF, Sintradecol, Sintracolb, UNEB, SPT.Total Asistentes: 25.
 12. Tema: Seguimiento comercio exterior, gestión y facilitación de autoridades y TC Buen. Participantes: ICa, Migración, TCBuen, Dimar, Invima, Mincit, SPT. Total asistentes: 10 personas. 
13. Tema:Revisar los temas de operación de comercio exterior con las autoridades en el Puerto de Aguadulce. Participantes: DIAN, SP Aguadulce, Compas, INvima, Migración, ICA, SPT. Total asistentes: 15 personas. 
14. Tema: Taller identificación Fuentes Financiación POMIUAC (Planes de Ordenamiento y Manejo Integrado de las Unidades Ambientales Costeras.) Participantes: Ministerio de ambiente y Desarrollo Sostenible (MADS), DNP, Agencia Nacional de Hidrocarburos (ANH), Finagro, OGCI, SPT. Total asistentes: 9. </t>
  </si>
  <si>
    <t>Esta actividad se desarrollará en el último cuatrimestre del año</t>
  </si>
  <si>
    <t>Se realizó en el primer cuatrimestre.
Está publicado en la web en: http://www.supertransporte.gov.co/documentos/2018/Febrero/Planeacion_20/Caracterizacion_de_usuarios_2018.pdf</t>
  </si>
  <si>
    <t>A la fecha se han actualizado todas las circulares y resoluciones generales en la pagina web de la entidad - Se actualizaron en la pagina web las preguntas frecuentes correspondientes a la Delegada de Transito y Transporte Terrestre Automotor y a la Delegada de Puertos.</t>
  </si>
  <si>
    <t>Se realizó campaña de comunicaciones, mediante videos publicados a través de las redes sociales y correo electrónico.</t>
  </si>
  <si>
    <t>Se realizaron reuniones de seguimiento a la  labor del SIS - Proceso de las PQRS, actas 10 y 11 del 25/05/2018  y del 08/06/2018</t>
  </si>
  <si>
    <t>La carta de trato digno se encuentra pulicada y actualizada en la pagina web. http://www.supertransporte.gov.co/documentos/2018/Mayo/Planeacion_24/Derechos_y_deberes_del_ciudadano.pdf</t>
  </si>
  <si>
    <t xml:space="preserve">Se mantiene despejada la rampa para garantizar de ser necesario el fácil acceso a la población en silla de ruedas, se pintó en el mes de agosto la rampa para idntifiar que es de uso de los usuarios en situación de discapacidad, se cuenta con silla de ruedas en el SIAC a disposicion de los mismos </t>
  </si>
  <si>
    <t>Se verifica la ejecución del Plan Anticorrupción y mapa de riesgos con corte a 31 de agosto de 2018</t>
  </si>
  <si>
    <t>Esta actividad se realiza en el segundo semestre del año</t>
  </si>
  <si>
    <t>Se enviaron 5 correos directos de la campaña Código de Integridad, 2 de campaña de seguridad informática, 3 de votaciones comité de convivencia laboral.
Se publicaron más de 25 comunicaciones en el período: Relaciones especailes de sujeción, Coomininobras, Icetex, Declaración de bienes y rentas, Campaña Alcoholismo, Visita FNA, Vigia funcionamiento, etc.
En carteleras se publicaron 14 piezas audiovisuales (Riesgo eléctrico, riesgos laborales, equidad de género).</t>
  </si>
  <si>
    <t>Se enviaron los siguientes correos a los vigilados:
CEMAT (2)
Excontratista (2)
Vigia (3)
Cobro tasa (4)</t>
  </si>
  <si>
    <t>Se enviaron 2 boletines de prensa a los medios de comunicación del país:
Secretarías de Transporte
Registraduría validará huella</t>
  </si>
  <si>
    <t>Envío de 2 correos masivos: 
Concesiones: apertura de ivestigaciones
Tránsito: municipios sin control operativo</t>
  </si>
  <si>
    <t xml:space="preserve">Del 25 de mayo al 29 de junio se mantiene publicada en la pagina web de la entidad encuesta a la ciudadanía sobre cuál de las temáticas le gustaria que se profundizara en la rendición de cuentas de la SPT. </t>
  </si>
  <si>
    <t>Esta actividad se realizará en el mes de octubre</t>
  </si>
  <si>
    <t xml:space="preserve">El 16/08/2017 se establece comunicación telefónica con el Mintic y de acuerdo a instrucciones se envia correo al  Dr Jaime Betancourt (encargado de urna de cristal) solicitando apoyo para poder llevar a cabo dicha actividad. </t>
  </si>
  <si>
    <t>El 100% de las hojas de vida de funcionarios y contratistas se encuentran cargadas en SIGEP. 
*Para funcionarios: para el tiampo de corte, la Supertransporte ha vinculado un funcionario nuevo y desvinculado de la plataforma con la SPT a cinco personas que se han retirado.
*Para contratistas: La revisión de soportes de hoja de vida en el SIGEP hace parte del procedimiento de contratación.</t>
  </si>
  <si>
    <t>Durante el año, funcionarios de Atención al Ciudadano han asistido a los cursos de Mipg dictados en la ESAP, abril-junio;  talleres de servicio al ciudadano y construcción de paz desde el 8 de junio (hasta el 1 de noviembre), en el marco  del Programa Nacional de Servicio al Ciudadano del Departamento Nacional de Planeación; conferencia: El servicio al ciudadano como eje de transformación del Estado el 26 de junio, en la Biblioteca Nacional - Auditorio Germán Arciniegas del PNSC.</t>
  </si>
  <si>
    <t>Se actualizaron en la pagina web las preguntas frecuentes correspondientes a la Delegada de Transito y Transporte Terrestre Automotor y a la Delegada de Puertos</t>
  </si>
  <si>
    <t xml:space="preserve">De acuerdo con el reporte del PEI, Se encuentra que las delegadas en promedio cuentan con un tiempo de respuesta a las PQR asi:                                     
Concesiones:
Entre el mes de mayo y agosto de 2018, el tiempo promedio de atención de PQRS se encuentra en 12 dias, cumpliendo la meta en un 60%
 Tránsito:   
Entre el mesde mayo y agosto de 2018, el tiempo promedio de atención de PQRS se encuentra en 35 dias, cumpliendo la meta en un 100%   
Puertos:  
Entre el mes de mayo y agosto de 2018, el tiempo promedio de atención de PQRS se encuentra en 14 dias, cumpliendo la meta en un 100%  . </t>
  </si>
  <si>
    <t>Para la implementación de la Política de Administración del Riesgo se estableció un periodo de transición y se encuentran en actualización los mapas de riesgos, el primer mapa en actualizarse fue el de Atención al Ciudadano, se encuentra en proceso el de gestión Administrativa, el de gestión Documental.</t>
  </si>
  <si>
    <t>El mapa de riesgos consolidado se encuentra publicado en la página web de la Entidad.</t>
  </si>
  <si>
    <t>Mapa de riesgos consolidado</t>
  </si>
  <si>
    <t>Mapa de Riesgos monitoreado mensualmente</t>
  </si>
  <si>
    <t>Proyectos normativos y demás documentos de interés publicados según necesidad</t>
  </si>
  <si>
    <t>Campaña de sensibilización realizada</t>
  </si>
  <si>
    <t xml:space="preserve">Soportes de asistencia y participación en reuniones </t>
  </si>
  <si>
    <t>Publicado en la web en: http://www.supertransporte.gov.co/documentos/2018/Febrero/Planeacion_20/Caracterizacion_de_usuarios_2018.pdf</t>
  </si>
  <si>
    <t>Espacio de preguntas frecuentes actualizado</t>
  </si>
  <si>
    <t>Campaña realizada, video.</t>
  </si>
  <si>
    <t>Actas realizadas entre el Grupo de arención al Ciudadano y SIS de fechas 25 de mayo y 08 de junio de 2018</t>
  </si>
  <si>
    <t>El día 23/05/2018 se publicó en la página web de la entidad la Política de Protección de Datos Personales. Publicado en la web en:
http://www.supertransporte.gov.co/documentos/2018/Mayo/Planeacion_23/POLITICA_DE_TRATAMIENTO_DE_DATOS_PERSONALES_SPT.pdf</t>
  </si>
  <si>
    <t>Publicación de la Política de Tratamiento de Datos Personales en la página web, con fecha de actualización 23 de mayo de 2018.</t>
  </si>
  <si>
    <t>Pulicada y actualizada en la pagina web. http://www.supertransporte.gov.co/documentos/2018/Mayo/Planeacion_24/Derechos_y_deberes_del_ciudadano.pdf</t>
  </si>
  <si>
    <t>Rampa de acceso en el CIAC</t>
  </si>
  <si>
    <t>Software y hardware instalados para el funcionamiento del SIEL en el CIAC</t>
  </si>
  <si>
    <t>Software y hardware instalados para el funcionamiento del SIEL en el CIAC. El Mintic no ha realizado convenio para el funcionamiento de la aplicación.</t>
  </si>
  <si>
    <t>Mecanismo instalado en la página web para facilitar la consulta a la población con discapacidad auditiva.</t>
  </si>
  <si>
    <t>Plan anticorrupción publicado: http://www.supertransporte.gov.co/index.php/informes-de-gestion-evaluacion-y-auditoria/</t>
  </si>
  <si>
    <t>5 correos directos 
2 campañas de seguridad informática
3 votaciones 
Más de 25 comunicaciones publicadas
Publicación en carteleras de 14 piezas audiovisuales.</t>
  </si>
  <si>
    <t>Correos a los vigilados</t>
  </si>
  <si>
    <t>Boletines de prensa</t>
  </si>
  <si>
    <t>Correos masivos a los vigilados</t>
  </si>
  <si>
    <t>Encuesta publicada</t>
  </si>
  <si>
    <t>Correo electrónico</t>
  </si>
  <si>
    <t>http://busquedas.dafp.gov.co/search?btnG=Buscar&amp;client=Hojas_de_vida&amp;output=xml_no_dtd&amp;proxystylesheet=Hojas_de_vida&amp;sort=date:D:L:d1&amp;oe=UTF-8&amp;ie=UTF-8&amp;ud=1&amp;getfields=*&amp;proxyreload=1&amp;getfields=*&amp;proxyreload=1&amp;getfields=*&amp;proxyreload=1&amp;exclude_apps=1&amp;site=Hojas_de_Vida&amp;getfields=*&amp;proxyreload=1&amp;filter=0&amp;ulang=es&amp;access=p&amp;entqr=3&amp;entqrm=0&amp;q=inmeta:COD_INSTITUCION%3D0034&amp;dnavs=inmeta:COD_INSTITUCION%3D0034</t>
  </si>
  <si>
    <t>Mapa de riesgos acutalizado.
Normograma actualizado</t>
  </si>
  <si>
    <t>Informes de gestión</t>
  </si>
  <si>
    <t>Informe con información estadística</t>
  </si>
  <si>
    <t>*Informe de gestión de mayo Rad 20185700101443 del 05/06/2018., en el ítem 1 .GESTIÓN DE ATENCIÓN AL CIUDADANO, el Grupo de Atención al Ciudadano registra 2,060 ciudadanos atendidos en el mes de mayo de 2018 por los diferentes canales incluyendo atención presencial de 815 
*Informe de gestión de junio Rad  20185700118323 del 04/07/2018 en el ítem 1 .GESTIÓN DE ATENCIÓN AL CIUDADANO, el Grupo de Atención al Ciudadano registra 1,741 en el mes de mayo de 2018 ciudadanos atendidos por los diferentes canales y presencial 623.
*Informe de gestión de julio Rad 20185700138143 del 10/08/2018. el Grupo de Atención al Ciudadano registra 1,674 ciudadanos atendidos por los diferentes canales y presencial 656
*Informe de gestión de agosto Rad 20185700156183 del 06/09/2018, el Grupo de Atención al Ciudadano registra 1,681 ciudadanos atendidos por los diferentes canales y presencial 642.</t>
  </si>
  <si>
    <t>Publicación de preguntas frecuentes. 
http://www.supertransporte.gov.co/index.php/transparencia-y-acceso-a-la-informacion-publica/#</t>
  </si>
  <si>
    <t>Resultados de indicador de tiempos de atención del PEI</t>
  </si>
  <si>
    <t>Mapa de riesgos actualizado.</t>
  </si>
  <si>
    <t>Mapa de riesgos consolidado publicado en botón de transparencia e intranet</t>
  </si>
  <si>
    <t>Se socializó  la actualización de la política de administración del riesgo v2 por parte de la Oficina Asesora de Planeación a los líderes de los procesos, el 01 de agosto de 2018.
El mapa de riesgos de la entidad esta publicada en la página web de la entidad en el link: http://www.supertransporte.gov.co/index.php/transparencia-y-acceso-a-la-informacion-publica/ archivo MAPA_DE_RIESGOS_CONSOLIDADO_V.xls</t>
  </si>
  <si>
    <t xml:space="preserve">Se tiene prevista la ejecución de la actividad para el siguiente cuatrimestre.
</t>
  </si>
  <si>
    <t>El SIS - Sistema Inteligente de la Supertransporte, cuenta con un grupo de profesionales, organizados por temática para facilitar la atención de:
1.) • Desde el 2 de enero al 31 de agosto, se recibieron 10.951 solicitudes a través del módulo de PQRS en el sistema Vigía.
Los cuales corresponden a: 3.510 corresponden a peticiones, 3.992 a quejas, y 357 a reclamos. Las demás PQR’s corresponden a las siguientes clasificaciones: (Caducidades 241, comunicados 2, consultas 9, copias 5, denuncias 356, descargos 30, paz y salvo 8, peticiones entre autoridades 39, recursos 19, respuestas 108, revocatorias 28, solicitudes 2.246 y felicitaciones 1). 
 2.) Gestión de Cobro: En el periodo comprendido entre enero de 2018 y agosto de 2018 en total, se generó un recaudo de $9.819.387.895 comprendido en Tasa de Vigilancia, Multas y acuerdos de pago.
3.) Inmovilizaciones: Desde el 2 de enero al 31 de agosto, se recibieron 12.307 solicitudes de inmovilizaciones discriminadas así: 6.673 autorizadas, 5.230 rechazadas, 399 devueltas y 5 trasladadas a la delegada.
4.) IUITS: Desde el 02 enero al 31 de agosto de 2018 se han recibido 11.315IUIT’s. De estos IUIT’s el 94% (10.668IUIT’s) han sido procesado (Digitados y digitalizados en el sistema Vigía).</t>
  </si>
  <si>
    <t>Informe de gestión SIS</t>
  </si>
  <si>
    <t>Se continúa con la operación del Centro de Contacto con la firma BPM Consulting Ltda., de acuerdo con la Orden de Compra 21069 de Colombia Compra Eficiente. 
Desde el 01 de enero hasta el pasado 31 de agosto del año en curso, se recibieron ocho (8) Informes de Gestión correspondientes a línea 018000915615 de la Mesa de Ayuda, ocho (8) referentes a la línea #767 Opción 3 - ¿Cómo conduzco?, ocho (8) Informes de Calidad del servicio, y cuatro (4) Informes de Exención del servicio correspondientes al periodo transcurrido entre los meses de marzo – junio (periodo en el cual no se cumplió el indicador acordado que corresponde al 70% en la gestión mensual). 
Con respecto a la gestión del servicio, a corte de 31 de agosto, la línea 018000915615 de la Mesa de Ayuda obtuvo un cumplimiento del Indicador del nivel de servicio del 70,34% con un Tiempo promedio de respuesta en las llamadas (TMO) de 07:00 minutos. Por otro lado, la línea #767 Opción 3 - ¿Cómo conduzco?, ha presentado un cumplimiento del Indicador del nivel de servicio del 98,45% con un Tiempo promedio de respuesta en las llamadas (TMO) de 01:51 minutos.
Dichos informes reposan en la carpeta compartida de la Oficina Asesora de Planeación, de acuerdo a la siguiente ruta: 
PLANEACION-2018\DOCUMENTOS DE APOYO\BPM\2018\INFORMES.</t>
  </si>
  <si>
    <t xml:space="preserve">Se elabora documento en el cual se clasifican los resultados de las diferentes actividades de diálogo y participación llevadas a cabo con la ciudadanía durante el primer semestre del año.   </t>
  </si>
  <si>
    <t>Documento de clasificación de datos</t>
  </si>
  <si>
    <t>Se realiza el reporte de las actividades cumplidas con corte a 31 de Agosto de 2018</t>
  </si>
  <si>
    <t>http://www.supertransporte.gov.co/index.php/informes-de-gestion-evaluacion-y-auditoria/</t>
  </si>
  <si>
    <t xml:space="preserve">http://www.supertransporte.gov.co/index.php/informes-de-rendicion-de-cuentas/ </t>
  </si>
  <si>
    <t>Se realiza la medición de los indicadores con corte a 31 de agosto 2018 y se encuentran publicados en la página web. http://www.supertransporte.gov.co/index.php/informes-de-rendicion-de-cuentas/</t>
  </si>
  <si>
    <t xml:space="preserve">Informes de gestión BPM. 
PLANEACION-2018\DOCUMENTOS DE APOYO\BPM\2018\INFORMES.
</t>
  </si>
  <si>
    <t>Se realiza de manera pemanente revisión a la información publicada en el botón de transparencia para verificar que cumpla con la norma y que se mantenga actualizada</t>
  </si>
  <si>
    <t>http://www.supertransporte.gov.co/index.php/transparencia-y-acceso-a-la-informacion-publica/</t>
  </si>
  <si>
    <t>Se realizó la actualización de los links del trámite de inmovilizaciones, en el aplicativo SUIT del DAFP. Correo: info_suit@funcionpublica.gov.co</t>
  </si>
  <si>
    <t>Correos electrónicos del DAFT con aprobación de trámites.</t>
  </si>
  <si>
    <t>Para la fecha se han implementado 28 Modulos: IUIT, Notificaciones, PQR’s, Inmovilizaciones, SIGT, Operador Portuario,  Condiciones de Prestaciones de servicio, Registro de Vigilados, Vigilancia Societaria, Sometimiento a Control, Monitoreo de alerta, Gestión Documental, Procesos de Investigación, Visitas, Recaudo – Cobro y Cartera, Administración y Seguridad, NIIF, SIPLAF, Histórico investigación y sanciones, Seguimiento a Sanciones, Control de Infracciones de tránsito de conductores, Plan estratégico de seguridad vial, Condiciones de Habilitación, Conexión de Fuentes Externas, APK denuncias, Cálculo Actuarial, APK SIGT, Cooperativas, los cuales estan en producción, en el proceso de implementacion, se deben tener en cuenta el cargue de informacion historica, el uso continuo de la aplicacion y todos sus modulos.</t>
  </si>
  <si>
    <t>Módulos en funcionamiento del sistema VIGÍA</t>
  </si>
  <si>
    <t>El cambio de la página web se realizó en el primer cuatrimestre del año. Esta se ha seguido alimentado y actualizando de acuerdo con las necesiadadeds de publicación de información de la Entidad</t>
  </si>
  <si>
    <t>Portal web actualizado</t>
  </si>
  <si>
    <t xml:space="preserve">En el periodo mayo - agosto se han realizado las siguientes publicaciones en la pagina web de la entidad:  Planeación: Actualización de Normograma, Plan Rendición de Cuentas 2018, Indicadores RDC 1S_2018, Seguimiento Plan de Participación Ciudadana (corte abril de 2018), POA seguimiento junio, Actualización politica de tratamiento de datos personales, Actualización derechos y deberes del ciudadano, Plan de acción PIGA 2018, PIGA seguimiento junio, PIGA segundo informe, Seguimiento trimestral PEI Abril – Junio 2018, Seguimiento Indicadores PEI Trimestre II, Seguimientos POA Junio, Caracterización de usuarios trámites, Actualización Informe de Gestion 2018.
Control  Interno: Mapa de riesgos consolidado, plan anticorrupción 2018 1 seguimiento, Informe Austeridad y Gasto Publico I Trimestre 2018, Reporte Plan de Mejoramiento Archivistico I trimestre 2018, Auditoria Interna-Proceso Control IUIT, Auditoria Interna-Proceso de Registro, Informe Pormenorizado de Informacion Litigiosa–I semestre 2017, Informe Pormenorizado de Informacion Litigiosa–II semestre 2017,  Seguimiento a SIGEP I trimestre 2018, Informe Pormenorizado del estado de Control Interno I Cuatrimestre 2018, Informe de Austeridad y Gasto Publico II Trimestre 2018. </t>
  </si>
  <si>
    <t>Información publicada</t>
  </si>
  <si>
    <t xml:space="preserve">Implementación del aplicativo Rutas autorizadas Transporte intermunicipal, a través del cual se publican en el sitio web de la entidad las rutas autorizadas para el servicio de transporte terrestre.
http://rutas.supertransporte.gov.co:8000/ </t>
  </si>
  <si>
    <t xml:space="preserve">http://rutas.supertransporte.gov.co:8000/ </t>
  </si>
  <si>
    <t xml:space="preserve">De acuerdo con el  PEI de la Entidad, se encuentra que la implementación del Plan de trabajo para la Estrategia de Gobierno Digital  cuenta con un avance del 82% a Agosto/18,  para lograr su cumplimiento la Coordinación de Informática y Estadística viene trabajando en las actividades definidas en la matriz. </t>
  </si>
  <si>
    <t>Plan de implementación de la estrategia Gobierno en Línea, con seguimiento</t>
  </si>
  <si>
    <t>El formulario de PQRS cuenta con el campo de Solicitud de Información.</t>
  </si>
  <si>
    <t>Módulo de Vigía actualizado</t>
  </si>
  <si>
    <t>Se generó el autodiagnóstico de la línea base de Seguridad de la Información. Este instrumento fue revisado por el MINTIC.</t>
  </si>
  <si>
    <t>Cumplimiento de actividades programadas en el Plan de Trabajo del Sistema de Seguridad de la Información</t>
  </si>
  <si>
    <t>Se incluye el Parámetro negación de información en VIGIA en el primer cuatrimestre, de acuerdo con la ley 1712 de 2014 Atrt 19 y el Decreto 103 de 2015, Título 4, Capítulos 2 al 4</t>
  </si>
  <si>
    <t>Módulo de PQR de Vigía actualizado</t>
  </si>
  <si>
    <t>Orfeo, Vigia y Archivo </t>
  </si>
  <si>
    <t>"Recibir y asignar correspondencia a través de los sistemas de información Vigia y Orfeo. Gestión de Archivo de la OAP Elaboración de memorandos y proyección de respuestas."</t>
  </si>
  <si>
    <t>Cadena de Valor V25, 26, V27 y V28</t>
  </si>
  <si>
    <t>"Actualización de la Cadena de Valor con la siguiente información: Proceso Gestión Financiera: Se incluye el modelo para Gestión de la Inversión. Se actualizan el modelo de Recaudar Contribución Especial y se actualiza el formato para el Estado de Cuenta de los Vigilados. Proceso Administración del Riesgo Organizacional: Se actualiza la Política de Administración del Riesgo y los Formatos correspondientes. Gestión Financiera: Incorporación de 14 políticas contables. Inspección: Inlcusión de los formatos para inspección portuaria y fluvial. Gestión Documental: Actualización de los indicadores del proceso. Gestión Financiera: Actualización del Subproceso de Cobro coactivo Inspección: Se actualizan los formatos del proceso y se incluyen unos nuevos. Gestión Administrativa: Se actualiza el Normograma del proceso Control Disciplinario: Actualización del normograma Gestión Documental: Actualización de formatos. Direccionamiento Estratégico: Actualización del Subproceso Gestión de Comités. Atención al Ciudadano y Notificaciones: Actualización del mapa de riesgos de Atención al Ciudadano Gestión de TICS: Incorporación del manual para gestión de activos de información. Direccionamiento Estratégico: Actualización del mapa de riesgos, incorporación del indicador del proceso y actualización del modelo e instructivo para la Gestión de Comités. Gestión Regulatoria: Actualización del mapa de riesgos. Atención al Ciudadano y Notificaciones: Se incluye el instructivo para agendamiento de reuniones del sector y el formato solicitud de cita. Gestión del Talento Humano: Se incluyen los formatos Lista de Asistencia y Permiso. Gestión Documental: Se actualiza el mapa de riesgos. Administración del Riesgo Organizacional: Actualización del indicador del proceso. Actualización del cuadro de control de los indicadores con las mediciones correspondientes. "</t>
  </si>
  <si>
    <t>El Grupo de Cemat, con memorando No. 20184000170893, remite el informe estadistico consolidada del mes septeimbre de   los operadores de transporte Férreo. (Carga, Pasajeros, Mixto e Incidencias)</t>
  </si>
  <si>
    <t xml:space="preserve">se analizaron las condiciones de servicio de los siguientes operaodres: 
Consorcio Ibines Ferreo
Consorcio Ibines Ferreo
Fenoco S.A.
Carbones del Cerrejon
Ferrocarril del Pacifico SAS
Tren de Occidente
</t>
  </si>
  <si>
    <t>20187100953991, 20187100887771, 20187100757601, 20187100690131, 20187100690151, 20187100749401,  20187100690471, 20187100739541, 20187100690441, 20187100738831, 20187100888921, 20187100690351, 20187100889631, 20187100954041, 20187100954051, 20187100954081, 20187100687141, 20187100953821, 20187100738681, 20187100889671, 20187100979501, 20187100889651, 20187100690361,   20187100953961, 20187100690141, 20187100739621,   20187100954001, 20187100738691, 20187100979731,</t>
  </si>
  <si>
    <t>se oficio a 29 entes territorriales las acciones que se deben implementar por los Entes Territorriales para garantizar la seguridad de las operaciones aereas en zonas aledañas a los aerodromos</t>
  </si>
  <si>
    <t>Base de datos del Grupo de Control de la Delegada de Concesiones</t>
  </si>
  <si>
    <t xml:space="preserve">i. Investigaciones falladas con sancion 32.
ii. Investigaciones falladas con archivo 10. 
</t>
  </si>
  <si>
    <t>Solicialización del registro en el aplicativo Vigia y seguimiento al plan de formalización administrativa a la Alcaldia de Quipama</t>
  </si>
  <si>
    <t>El municipio se compromete a enviar el plan de formalización del Aeródromo a su cargo.
La SPT enviará el instructivo para el registro de inofrmación en el aplicativo Vigia</t>
  </si>
  <si>
    <t xml:space="preserve">Oficios Radicados en Orfeo y Vigia
Recibidos; 20185603756292, 20185603805082, 20185603869022, 20185603862462,
Oficios de Salidada: 20187101016571, 20187101016461, 20187100989381; 20187100977561, 20187100972771, 20187100977331 </t>
  </si>
  <si>
    <t>a la fecha, se cumplio con el 100% de acciones para promover la formalizacion de la infraestructura Aeroportuaria, se continua realizando seguimiento a los 56 entes territorriales. Durante el tercer trimestre se adelantaron seis (6) acciones de seguimiento para la formalizacion de la infraestructura Aeroportuaria</t>
  </si>
  <si>
    <r>
      <t xml:space="preserve">i. Se realizo uno (1) Foro los dias 25, 26, 27, 28
</t>
    </r>
    <r>
      <rPr>
        <b/>
        <sz val="8"/>
        <color theme="1"/>
        <rFont val="Arial"/>
        <family val="2"/>
      </rPr>
      <t>ii</t>
    </r>
    <r>
      <rPr>
        <sz val="8"/>
        <color theme="1"/>
        <rFont val="Arial"/>
        <family val="2"/>
      </rPr>
      <t>. Se realizo uno (1) chat, en los cuales participaron los siguientes terminales (23):
Garzón,  Manizales,  Flandes,  Socorro,  Montería,  Chiquinquirá,  Popayán,  Villavicencio,  Cali,  Bucaramanga,  Medellín,  Norte de Bogotá,  San Gil,  Tuluá,  Cartagena,  Valledupar,  Barranquilla,  Pereira,  del sur Bogotá,  de armenia,  , Duitama,  de Pasto, Pamplona</t>
    </r>
  </si>
  <si>
    <r>
      <rPr>
        <b/>
        <sz val="8"/>
        <color theme="1"/>
        <rFont val="Arial"/>
        <family val="2"/>
      </rPr>
      <t xml:space="preserve">i. </t>
    </r>
    <r>
      <rPr>
        <sz val="8"/>
        <color theme="1"/>
        <rFont val="Arial"/>
        <family val="2"/>
      </rPr>
      <t xml:space="preserve">Tema: ¿Qué medidas se deberían adoptar para mejorar la movilidad en la vía Bogotá-Girardot y viceversa, en los puentes festivos y en temporada alta? Evidencia </t>
    </r>
    <r>
      <rPr>
        <u/>
        <sz val="8"/>
        <color theme="1"/>
        <rFont val="Arial"/>
        <family val="2"/>
      </rPr>
      <t>www.supertransporte.gov.co/foro. 
i</t>
    </r>
    <r>
      <rPr>
        <sz val="8"/>
        <color theme="1"/>
        <rFont val="Arial"/>
        <family val="2"/>
      </rPr>
      <t xml:space="preserve">i. a. Generar una campaña en conjunto con la DITRA donde: 
• Se verifique documentación requerida
• Mantener informados a los terminales del estado de las vías y de cualquier situación de seguridad nacional que pueda afectar los trayectos en carretera y socializar en forma oportuna con las empresas transportadoras.
• Verificar que los tiquetes de viaje coincidan con el destino de la tasa de uso.
• Solicitar a la Policía de Tránsito la coordinación de operativos para revisión técnico-mecánica y de documentos legales de los vehículos al interior de la Terminal antes de salir de viaje.
• Otros. 
</t>
    </r>
  </si>
  <si>
    <t>Radicados en Orfeo
20187100757501, 20187100741031, 20187100686791, 20187100686031
Ocho (8) Correo Electronico</t>
  </si>
  <si>
    <t>se socializo el instructivo para el registro de informacion en el aplicativo vigia a 12 Entes territorriales cuatro (4) con memorando y ocho (8) por medio de correo electronico.</t>
  </si>
  <si>
    <t>APLICATIVO VIGIA Y CONSOLA TAUX</t>
  </si>
  <si>
    <t>Las obligaciones identificadas para la contribución especial 2018, son 13,060 de las cuales al corte de 30 de septiembre, se identificaron en estado pagado 9,304 equivalentes al 71%, quedando pendientes un total de 3,756 obligaciones equivalentes al 29%</t>
  </si>
  <si>
    <t>No Aplica</t>
  </si>
  <si>
    <t>El comité se encuentra programado para la segunda semana de Octubre, teniendo en cuenta que se esta recopilando la documentacion necesaria para someter a estudio de remisibilidad ante el comité.</t>
  </si>
  <si>
    <t>Estados Financieros pagina web Supertransporte</t>
  </si>
  <si>
    <t>La información reportada en los Estados Financieros fue tomada fielmente de los libros de contabilidad, conforme al nuevo marco normativo, señalado en el régimen de Contabilidad Publica.</t>
  </si>
  <si>
    <t>Pantallazo de reporte  - Aplicativo CHIP - Contaduria</t>
  </si>
  <si>
    <t>Se realizó reporte de información financiera ante la Contaduría General de la Nación en el tercer trimestre, correspondiente a abril, mayo, y junio durante el mes de julio y julio agosto y septiembre se encuentra pendiente para el mes de octubre como lo establece la Contaduría General de la Nación.</t>
  </si>
  <si>
    <t xml:space="preserve">La ejecución de compromisos presupuestales a 30 de septiembre fue de 73%, obteniendo un cumplimiento de la meta proyectada para el tercer trimestre del 2018 en un 99%, toda vez que se generaron registros contractuales por valor de $30,449,043,071 millones excluyendo el rubro de transferencias. Lo anterior, evidencia eficiencia en la ejecución presupuestal que garantizó la funcionalidad operativa y administrativa de la Superintendencia de Puertos y Transporte. </t>
  </si>
  <si>
    <t xml:space="preserve">El área Financiera en el tercer trimestre del 2018,  realizo el pago de 1.162 obligaciones de funcionamiento de la entidad equivalente a $5.570.086.894 Millones de pesos y por inversión  se obligaron 945 cuentas por un valor de $3.052.651.392 Millones de pesos a 30 de septiembre, obligando el total de cuentas allegadas al área financiera durante el segundo trimestre, cumpliendo   el tiempo establecido correspondiente a 10 días hábiles. </t>
  </si>
  <si>
    <t>Sistema SIIF
Envió soporte de trasmisión del ESFA a la CGN por el aplicativo CHIP</t>
  </si>
  <si>
    <t>La PricewaterhouseCoopers elaboro el ESFA para la convergencia a NICSP. Los lideres del proceso contable realizaron registro de convergencia y transmisión ante la CGN.</t>
  </si>
  <si>
    <t>N/A</t>
  </si>
  <si>
    <t>El area financiera no realizo actividades para depuracion de saldos menores durante el tercer trimestre del año.</t>
  </si>
  <si>
    <t>Se atendieron 411 solicitudes por Orfeo por parte de todo el grupo financiera y tasa de vigilancia, estos documentos se remitieron por medio de Memorando, correo electrónico y entrega física.</t>
  </si>
  <si>
    <t>Se ha recuperado el 80% que corresponde a $20.479 MM de la meta proyectada a recuperar,  cabe resaltar la gestión realizada referente al recaudo por multas administrativas que equivale a un 56% del total recaudado en el tercer trimestre del 2018.</t>
  </si>
  <si>
    <t>No aplica para este periodo, dado que no se recibió ni se realizo la actualización de algún  indicador, proceso u procedimiento.</t>
  </si>
  <si>
    <t>Se cumplió con la actividad programada para el tercer trimestre y se encuentran en revisión el documento final contentivo de cada uno de los formatos y soportes para presentación ante el AGN para el tramite de convalidación.</t>
  </si>
  <si>
    <t>Informe de Gestión tercer trimestre</t>
  </si>
  <si>
    <t xml:space="preserve">Se brindo orientación y acompañamiento en la organización de los archivos de las siguientes dependencias:  Grupos de Investigaciones y Control, Investigaciones a IUIT, Vigilancia e Inspección Delegada de Transito, Despacho Delegada de Tránsito, Grupo Talento Humano. </t>
  </si>
  <si>
    <t>FUID 2018 y registro de reuniones gestión documental.</t>
  </si>
  <si>
    <t xml:space="preserve">Se mantiene organizado el archivo de gestión, el FUID se encuentra actualizado y se asistió a las reuniones y capacitaciones programadas. </t>
  </si>
  <si>
    <t xml:space="preserve">Cadena de Valor </t>
  </si>
  <si>
    <t>Se actualizaron los siguientes instrumentos:
Mapa de Riesgos 
Actualización Ficha de Indicadores
Plantillas de comunicaciones oficiales, logo nuevo gobierno</t>
  </si>
  <si>
    <t>Informe de Gestión tercer trimestre 2018</t>
  </si>
  <si>
    <t>Cuadro estructura Notificaciones año 2018</t>
  </si>
  <si>
    <t xml:space="preserve">El 23,56% es decir un total de 3169 son actos administrativos que aun se encuentran en tramite de notificacion,  teniendo en cuenta los teminos establecidos en Capitulo V de la ley 1437 del 2011 CPACA. </t>
  </si>
  <si>
    <t xml:space="preserve">Elaboracion y envío del mapa de Riesgo del Plan de Mejoramiento , Evaluación de Riesgos (corrupción y de gestión) y Controles (según selectivo) y Plan operativo Anual 2018. </t>
  </si>
  <si>
    <t xml:space="preserve">Las bases de datos son remitidas conforme a las distintas solicitudes realizadas por la dependencia encargada. </t>
  </si>
  <si>
    <t>Se mantiene el avance de gestion y atencion  en el Sistema de orfeo y vigia del 100% para el previo cumplimiento de la informacion requerida a través de estos sistemas.</t>
  </si>
  <si>
    <t xml:space="preserve">Aproximadamente 5% de las solicitudes realizadas se reasignan a otras dependencias por ser de su competencia. </t>
  </si>
  <si>
    <t>Se realizó inventario selectivo al Grupo IUIT
Se proyectó y expidió la Resolución de bajas (No. 32878 de 2018)</t>
  </si>
  <si>
    <t>Memorando 20185000140153 del 14/8/18 y se envían dos correos a los supervisores del 27 y 28 de septiembre</t>
  </si>
  <si>
    <t xml:space="preserve">Modificación contrato de tiquetes.
Adición contrato de papeleria.
Contrato combustible
</t>
  </si>
  <si>
    <t xml:space="preserve">En el mes de julio fueron realizadas 3 jornadas de capacitación sobre los siguientes temas:
Régimen del servidor publico con asistencia de diez funcionarios.
Modelo Integrado de Planeación y Gestión MIPG con asistencia de tres funcionarios.
Gestión Documental con asistencia de 15 funcionarios.
En agosto se realizaron seis jornadas de capacitación así:
Planeación Estratégica con asistencia de once funcionarios.
Derechos humanos con asistencia de dos funcionarios.
Manejo de almacén e inventarios con asistencia de seis funcionarios.
Logística portuaria con asistencia de cuatro funcionarios.
Reforma Tributaria con asistencia de diez funcionarios.
Supervisión y Gestión de Riesgos con asistencia de dos funcionarios.
En septiembre se realizaron  cinco jornadas de capacitación así:
Seminario Taller Marco Normativo para Entidades del Gobierno con asistencia de un funcionario.
Herramientas de control y supervisión en la implementación de las NIIF con asistencia de 14 funcionarios.
Modelamiento de Procesos BPMN con asistencia de 14 funcionarios.
Código General del Proceso con asistencia de cuatro funcionarios.
Diseño y construcción de indicadores con asistencia de 15 funcionarios.
</t>
  </si>
  <si>
    <t>La diferencia entre lo planeado y ejecutado obedece a que estas actividades fueron aplazadas para el cuarto trimestre</t>
  </si>
  <si>
    <t>Se realizaron siete actividades que contribuyen al bienestar de los funcionarios de la Entidad. 
Durante el mes de julio se realizó una actividad con cinco funcionarios que conforman  el grupo de conductores para conmemorar el día del conductor.
En Agosto fue realizada la semana de la salud, cuyas actividades se toman como una sola para efectos del informe, en ella se llevaron a cabo los exámene médicos periodicos a los funcionario; exámenes de laboratorio; jornada de actividades de antiestrés y un taller sobre habitos alimenticios saludables.
El treinta y uno de agosto fué celebrado el día del adulto mayor.
En septiembre se aplicó vacuna contra la influenza.
Celebración del día del amor y la amistad.
Con la entrega  un detalle fué celebrado los cumpleaños de los funcionarios durante el tercer trimestre.
Dia de la familia.</t>
  </si>
  <si>
    <t>La mayoría de actividades de estímulos e incentivos estan programadas para cuarto  trimestre.</t>
  </si>
  <si>
    <t>16 Hojas de vida aprobadas en el portal SIGEP, 13 en el mes de julio y 3 en agosto</t>
  </si>
  <si>
    <t>Formularios de concertación y evaluación de desempeño debidamente diligenciados por los funcionarios que solicitaron asesoría.</t>
  </si>
  <si>
    <t>La comunicación enviada tuvo como destinatario los funcionarios de carrera administrativa, a quienes el periodo de evaluación se les venció el 30 de junio de 2018.
Los funcionarios nombrados en provisionalidad tienen un periodo cuatrimestral cuyo vencimiento fue el 30 de septiembre de 2018, por lo tanto la comunicación solicitando ealaución y nueva concertación será enviada en los primeros días del mes de octubre.</t>
  </si>
  <si>
    <t>Las actividades programadas fueron trasladadas para realizarlas el cuarto trimestre. Por ello el cumplimiento del presente trimestre es de cero %</t>
  </si>
  <si>
    <t>Resoluciones de prórroga</t>
  </si>
  <si>
    <t>Las prórrogas por concepto de encargos y nombramientos en provisionalidad fueron realizadas a traves de actos adminstrativos. La diferencia de dos prorrogas en los nombramientos en provisionalidad corresponden a dos funcionarios que se retiraron de la Entidad. - Diana Merchan y Numar Hernández. -</t>
  </si>
  <si>
    <t xml:space="preserve">Las evidencias de las liquidaciones mensuales de nómina reposan en el archivo de gestión del Grupo Financiero, además de los comprobantes de pago disponibles en la intranet de la Entidad.
Fueron realizados cinco recobros de incapacidades.
El 15 de agosto de 2018 se expidió la resolución N° 36416 en la que se incluyen funcionarios en situación de discapacidad, mujeres en gestación o lactantes, mujeres y hombres jefes de hogar a cargo de personas en situación de discapacidad o niños en primera infancia. así mismo se incluirán a los servidores prepensionados.
Durante el mes de septiembre, fue entregada la segunda dotación correspondiente a la vigencia fiscal 2018 a todos los funcionarios que tienen derecho a la misma.
Fue diseñado un cuadro que contiene la información de los funcionarios que han solicitado y la Entidad les ha aprobado la jornada laboral en horario flexible.
</t>
  </si>
  <si>
    <t xml:space="preserve">Para el tercer trimestre conforme con los lineamientos impartidos por la dependencia de Gestión Documental se verificaron los campos, fechas, formatos e información requerida para la oportuna presentación del FUID de la Secretaría General logrando así la transferencia documental.
Así mismo se procedió con la elaboración de Oficios y memorandos conforme con las instrucciones del Jefe inmediato, realizando de manera oportuna todo el ciclo documental requerido, este documento se allego con oportunidad mediante correo electrónico a la Coordinación de gestión documental .
</t>
  </si>
  <si>
    <t xml:space="preserve">Durante el trimestre objeto de verificación de manera principal y recurrente se dio estricto manejo de la gestión de los sistemas Orfeo y Vigia, realizando la oportuna verificación de los asuntos radicados a la Secretaria General, de esta tarea se deriva la reasignación a cada una de las coordinaciones a cargo de la Secretaría General o revisada la procedencia de devolución de radicaciones, estas se realizaron conforme al asunto para ser direccionadas a otras dependencias de la Entidad.
Se resalta la importante gestión de la Dependencia con la atención oportuna de requerimientos de información en los diferentes medios (presencial, telefónico, correo electrónico).
</t>
  </si>
  <si>
    <t>Reporte de ejecucion presupuestal con corte a 30 de septiembre de 2018. Fuente SIIF II Nación.</t>
  </si>
  <si>
    <t xml:space="preserve">La ejecución de compromisos presupuestales a 30 de septiembre fue de 78%, excluyendo el rubro de transferencias. </t>
  </si>
  <si>
    <t>La ejecución de compromisos presupuestales a 30 de septiembre fue de 73% sobre el total del presupuesto vigente asignado.</t>
  </si>
  <si>
    <t>*Hojas de vida de los indicadores
*Mapa de Riesgos  Actualizacion del Normograma en la Cadena de valor</t>
  </si>
  <si>
    <t xml:space="preserve">Se realizó la medición de los indicadores del proceso y el seguimiento al mapa de riesgos, asi mismo se envio correo electronico con de fecha 27 de julio de 2018 para la actualizacion del Normograma </t>
  </si>
  <si>
    <t>Correo electrónico enviado al equipo de comunicaciones el dia 26 de septiembre de 2018</t>
  </si>
  <si>
    <t>Se elaboró documento con la información correspondiente a inhabilidad o incompatibilidad sobrevenida, para realizar campaña con comunicaciones.</t>
  </si>
  <si>
    <t>Se organizaron los expedientes de los procesos disciplinarios, conforme a los lineamientos de Gestión documental, la organización del archivo se realiza conforme a la gestión de los procesos disciplinarios, en el FUID se encuentran reportadas en total 221 carpetas, las cuales se encuentran en el archivo de gestión del grupo. Durante el segundo trimestre se recibieron un total de 20 quejas, las cuales se encuentran organizadas en 30 carpetas.</t>
  </si>
  <si>
    <t>En la Herramienta de Inteligencia de negocios, se crean los informes: "Cantidad de PQR por Vigilado", "Cantidad de Radicados pendientes por funcionario", "Indicadores BSC mensual" http://inteligenciadenegocios.supertransporte.gov.co:8080/pentaho/Login</t>
  </si>
  <si>
    <t>Con estos reportes, se puede atender prioritariamente a los vigilados, ciudadanos y funcionarios de forma oportuna</t>
  </si>
  <si>
    <t>Se carga a la carpeta compartida con el area de planeación el FUID diligenciado de acuerdo a nuestra TRD</t>
  </si>
  <si>
    <t>Plan de Transición de IPv4 a IPv6</t>
  </si>
  <si>
    <t>Generación del Plan de Transición de IPv4 a IPv6, que contiene las actividades planeadas para la migración de IPs  de la entidad al nuevo protocolo.</t>
  </si>
  <si>
    <t>Se hace el proceso contractual para la compra de WAF</t>
  </si>
  <si>
    <t>Se implemntrara en el ultimo trimestre de 2.018</t>
  </si>
  <si>
    <t>Se adoptan las medidas de Teletrabajo, estando preparados para ejecutar el proceso</t>
  </si>
  <si>
    <t>Tenemos un Funcionario con el servicio de Teletrabajo</t>
  </si>
  <si>
    <t>Se impl,ementan la totalidad de los modulos VIGIA y se hace la capacitacion de los funcionarios en sus sitios de trabajo.  Las actas reposan en la Secretaria General</t>
  </si>
  <si>
    <t>Con este proceso se inicia el proceso del uso del 100 % de la herramienta</t>
  </si>
  <si>
    <t>Matriz de Diagnóstico del Modelo de Seguridad y Privacidad de la información.</t>
  </si>
  <si>
    <t>Generación del Diagnóstico del estado actual de la entidad, frente a implementación del MSPI.</t>
  </si>
  <si>
    <t>La meta fue alcanzada en el trimestre anterior. Los datos certificados se encuentran publicados en el portal www.datos.gov.co.
Renovación nivel 1 del dato abierto Tráfico Portuario Marítimo en Colombia.</t>
  </si>
  <si>
    <t>Se realiza la actualización de la información de la metadata en el portal www.datos.gov.co</t>
  </si>
  <si>
    <t>Reporte de Vulnerabilidades enviado por el COLCERT y el CSIRT de la Policia Nacional.</t>
  </si>
  <si>
    <t>Se realiza las actividades respectivas para la protección de la infraestructura tecnológica de la entidad, de acuerdo del reporte de vulnerabilidades recibido.</t>
  </si>
  <si>
    <t>Se Actualiza la Política de Seguridad y Privacidad de la información</t>
  </si>
  <si>
    <t>Se aprueba en el Comité de Gestión y Desempeño Institucional, pero no se genera resolución.</t>
  </si>
  <si>
    <t>Se implementan las Políticas de Seguridad informática y los controles necesarios para proteger la infraestructura.</t>
  </si>
  <si>
    <t>Implementación de controles de seguridad para evitar ataques informáticos.</t>
  </si>
  <si>
    <t>Se encuentra en construcción el protocolo para la creación de web service</t>
  </si>
  <si>
    <t>Implementación de web service con otras entidades.</t>
  </si>
  <si>
    <t>El modelo de Continuidad de Negocio se implementa con la puesta en marcha del Datacenter espejo en CIAC</t>
  </si>
  <si>
    <t>Se minimiza el riesgo de salida de operación de la entidad</t>
  </si>
  <si>
    <t xml:space="preserve">Se hace el mantenimiento normal de las incidencias presentadas en la mesa de ayuda, la cual esta en los informes de la mesa de control </t>
  </si>
  <si>
    <t xml:space="preserve">El proceso normal de mantenimiento se cumplio </t>
  </si>
  <si>
    <t>La resolucion esta en borrador, pendiente de firma</t>
  </si>
  <si>
    <t>Se implemento la totalidad de los modulos vigia</t>
  </si>
  <si>
    <t>En etapa de implemntacion se siguen haciendo pruebas a diario</t>
  </si>
  <si>
    <t>Se finalizo el plan de capacitacion, y se fortalecera el mismo para 2.019</t>
  </si>
  <si>
    <t>La entidad usa Vigia como sistema Misional</t>
  </si>
  <si>
    <t xml:space="preserve">1) La Oficina de Control Interno realizó el seguimiento al PMA del II trimestre de 2018 comunicado mediante Memorando No. 20182000136553, de 08 de agosto 2018.  
2) Con respecto a la gestión documental de la Oficina de Control Interno, se realizó:
-Envió del FUID del tercer trimestre 2018 de la Oficina de Control Interno al Grupo de Gestión Documental mediante correo electrónico el 01 de octubre 2018. 
-Se gestionó la correspondencia interna y externa de la OCI:
 - Se creó y tramitó 83 comunicaciones (81 comunicados internas y 2 oficios).
- No se crearon expedientes en el período reportado, debido a que ya están creados.
-La totalidad de memorandos y oficios generados por la OCI están archivados en los expedientes virtuales correspondientes.
</t>
  </si>
  <si>
    <t>Se cumplió con las actividades programadas de gestión documental correspondientes al tercer trimestre 2018</t>
  </si>
  <si>
    <t>Se avanzó para el segundo semestre, en la remisión de la propuesta de la Estrategia Cultura del Autocontrol - Enfoque Hacia la Prevención" a la Jefatura de Control Interno el 27 de agosto de 2018, la cual ya fue revisada para su implementación.</t>
  </si>
  <si>
    <t xml:space="preserve">La aplicación de la estrategia concurso "Yo aplico MIPG - y Fomento la Cultura del Autocontrol" se realizará entre octubre y noviembre.
</t>
  </si>
  <si>
    <t>Se realizó seguimiento al requerimiento  No. 20185604041102 de 18 de septiembre 2018 con  respuesta No. 20188001027361 de 21 de septiembre 2018 se dió respuesta dentro del plazo establecido y dió Alcance con Oficio 20188001043471 de 26 de septiembre 2018  al radicado 20188001027361.</t>
  </si>
  <si>
    <t>Se cumplió con la actividad programada del tercer trimestre 2018</t>
  </si>
  <si>
    <t>Se realizó el análisis y la medición del indicador "Ejecución oportuna del plan anual de auditorías" del proceso Gestionar el Mejoramiento Continuo" correspondiente al tercer trimestre 2018.</t>
  </si>
  <si>
    <t xml:space="preserve">Se cumplió con la actividad programada </t>
  </si>
  <si>
    <t>EL Plan Anual de Auditorías 2018 aprobado en el  Comité Institucional de Coordinación de Control Interno, de 13 de marzo de 2018, Acta No. 1. y modificación del Plan de Auditoría presentada y aprobada en Comité Institucional de Coordinación de Control Interno de fecha 19 de julio de 2018, acta No. 2.
Se realizaron 43 auditorías, informes y seguimientos al  Sistema de Control Interno durante el tercer trimestre 2018 (ver anexo No. 1).</t>
  </si>
  <si>
    <t>Se realizaron 43 informes, seguimientos y auditorías según fechas programadas en el plan anual de auditorías de la vigencia 2018</t>
  </si>
  <si>
    <t>159 operativos de carga, 716 operativos de informalidad, 152 operativos rutas escolares, 5 mesas de trabajo, 1 informe de paraderos no autorizados, 140 operativos en terminales</t>
  </si>
  <si>
    <t>Calendario y correo institucional, archivo digital de firmas Superintendente, documentos referentes a los Talleres Construyendo País en los distintos departamentos</t>
  </si>
  <si>
    <t>Se efectuó1 campaña institucional: #ViajeALobien (sostenimiento trimestral) . 1 Boletín de Prensa,  Comunicación Free Press permanente, 
Manejo de redes sociales (diarias 3 piezas), campaña #Enrutados (pongásmosle sentido) y  Actualización diaria del Portal web.</t>
  </si>
  <si>
    <t>Piezas gráficas enviadas a través de la Intranet y de mailing a funcionarios y vigilados: 1 de relaciones especiales de sujeción, 1 de plan de estimulos,  1 de comité convivencia laboral, 4 de código de integridad, 1 de actualización vigia, 1 de integrantes comité convivencia laboral, 3 actualización cadena de valor, 1 de semana de la salud, 1 de política gobierno digital, 1 de segunda cuota de contribución especial, 1 de seguridad informática, 1 salud en el trabajo, 1 de administración del riesgo), 1 de incompatibilidad sobrevenida)
 Ubicación: archivo digital comunicaciones y correo comunicaciones@supertransporte.gov.co</t>
  </si>
  <si>
    <t>"Mailing relaciones especiales de sujeción (4 de julio), Mailing plan de estímulos (5 de julio). Mailing comité convivencia laboral (5 de julio), Mailing código de integridad (9 de julio), Mailing actualización vigia (13 de julio), Mailing código de integridad (16 de julio), Mailing código de integridad (25 de julio), Mailing cómite de convivencia laboral (3 de agosto), Mailing actualización cadena de valor (6 de agosto),  Mailing código de integridad (10 de agosto), Mailing actualización cadena de valor ( 17 de agosto), Mailing semana de la salud (24 de agosto), Mailing política gobierno digital (24 de agosto), mailing segunda cuota de contribución especial (28 de agosto), mailing seguridad informática (13 de septiembre), mailing cadena de valor (19 de agosto), mailing salud en el trabajo (21 de agosto), mailing administración del riesgo (28 de agosto), mailing incompatibilidad sobrevenida (28 de agosto)</t>
  </si>
  <si>
    <t>151643, 649421, 658571, 666741, 670621, 670631, 678371, 680701, 681261, 71743, 730781, 730811, 730821, 740951, 740981, 836941, 889611, 890561, 898401, 900421, 919211, 959971, 1009441, 1010901, 1011291, 1011931</t>
  </si>
  <si>
    <t>Nueve empresas de transporte aéreo, una empresa de transporte taxi, una empresa de transporte masivo y un terminal de transporte.</t>
  </si>
  <si>
    <t xml:space="preserve">Cronograma de Visitas delegada de transito. Se recoje la  programación mensual y para el mes de agosto y septiembre las visitas realizadasl. (julio agosto septiembre). </t>
  </si>
  <si>
    <t>Actas de reunión del Seguimiento a la Ejecución Presupuestal, presentación trimestral y registro del seguimiento a través del SPI- DNP, sistema de información dispuesto para tal fin.</t>
  </si>
  <si>
    <t>Se revisaron las ejecuciones presupuestales Agregada y Desagregada (a través del CEN de compromisos y de obligaciones), con relación a la base de contratación de la entidad de cada periodo, a efectos de verificar la información financiera soportada en el SIIF.                          Se realizaron reuniones de Seguimiento a la Ejecución Presupuestal y al Plan Anual de Aduisiciones con los coordinadores e integrantes las áreas de apoyo de la entidad, a corte del mes de septiembre de 2018.</t>
  </si>
  <si>
    <t>Mejoras realizadas en la herramienta de mesa de servicio GLPI.</t>
  </si>
  <si>
    <t>Se realizó una mejora en la atención de incidentes en la herramienta reduciendo los tiempos de atención</t>
  </si>
  <si>
    <t>La meta se cumplió el trimestre anterior</t>
  </si>
  <si>
    <t>El documento Estructura del Proceso de Seguridad fue generado en el trimestre anterior</t>
  </si>
  <si>
    <t>Se generó la Matriz de riesgos de Seguridad de la información, de acuerdo a los lineamientos de tratamiento de riesgos definidos en la entidad.</t>
  </si>
  <si>
    <t>documento con la Actualización de la Política de Seguridad y Privacidad de la información</t>
  </si>
  <si>
    <t>Se generó el documento con la actualización de la Política de Seguridad  y Privacidad de la información, de acuerdo a los lineamientos del MINTIC, en el marco del concurso de Máxima velocidad. La Política fue aprobada en el Comité de Gestión y Desempeño institucional.</t>
  </si>
  <si>
    <t>Se liberó la versión No.5.3.3 de los 28 modulos con las mejoras e incidencias reportadas con corte a Septiembre 17 incluyendo ajustes solicitados.</t>
  </si>
  <si>
    <t xml:space="preserve">Correos electrónicos </t>
  </si>
  <si>
    <t xml:space="preserve">Diligenciamiento del FUID:
Despacho: Gestión Documental solicitó con correo electrónico del 5 de junio de 2018 solicitó que a más tardar el 4 de julio se remitiera el FUID de 2018 debidamente actualizado, así como el 2017 y vigencias anteriores. Para lo cual, el Despacho, con fecha 28 de junio remitió por correo electrónico FUID 2017 y 2018 debidamente actualizados.
Grupo de Vigilancia e Inspección: Con fecha 10 de julio se remitió al Grupo de Gestión Documental, por correo electrónico la actualización del FUID vigencia 2018 y FUID final de 2017. De igual manera, el día 28 de septiembre, se remitió, el FUID 2018 actualizado. 
Grupo de Investigaciones y control: De acuerdo a la programación de entrega del Formato Único de Inventario Documental "FUID" se han realizado los envíos a la Coordinadora del Grupo de Gestión Documental de la Entidad debidamente actualizado, del archivo de gestión del grupo. Se evidencia en correos enviado a la Coordinadora del Grupo de Gestión Documental el día el 05 de julio y 14 de septiembre y 04 de octubre de 2018 de acuerdo a la programación de envío.
Trámite Documental: 
Se tramita el 100% de los documentos que se reciben por Orfeo, es decir, se asignan en el 100% para su trámite. Se trabaja igualmente el módulo de Gestión Documental - Vigía, asignando el 100% para tramite. Estadísticas no se pueden presentar por cuanto ninguno de los dos aplicativos genera dicha información y se desconoce si el Grupo de Gestión Documental, responsable de dicho proceso, ha solicitado las mismas. 
El módulo de gestión documental en Vigía, continúa presentando fallas y falencias que se han estado comunicando por correos electrónicos de fechas 16 de agosto,  18, 20, 26 de septiembre.
Dado que la Delegada de Puertos no ha recibido el acto administrativo por medio del cual se deja sin efecto jurídico la resolución que dio vida jurídica a la implementación y funcionamiento al sistema Orfeo, y así mismo el acto administrativo que da vida jurídica a la implementación y funcionamiento al modelo de gestión documental en Vigía, en la asignación que se realiza de los documentos remitidos por Vigía, se deja la siguiente nota: “Se hace la salvedad que la asignación del radicado se realiza sin la socialización del acto administrativo por parte de la administración de la entidad relacionado con la implementación y puesta en marcha del módulo de Gestión Documental – VIGIA, lo anterior, toda vez que están corriendo términos de contestación y trámite de los radicados los cuales se han venido acumulando por dicha situación.”
Adicionalmente, se aplican los formatos establecidos para la emisión de los memorandos, oficios, cuentas de cobro, así como los formatos de remisión al Grupo de Gestión Documental para el respectivo escaneo y envío por 472. Los grupos de Vigilancia e Inspección y el de Control cuentan con el personal requerido para el archivo físico y virtual de los mismos, mientras que el Despacho no tiene personal de apoyo para realizar estas actividades, Se revisan las devoluciones y se reenvían aquellas que se verifica que la dirección es correcta. Igualmente se utiliza el medio electrónico para verificar las direcciones y para el envío de las mismas. Se realiza seguimiento semanal para la depuración del sistema Orfeo, pero no se puede hacer el mismo seguimiento en Vigía, dado que no tiene dicha funcionalidad. 
Organizar archivo de gestión conforme a la TRD: La Delegada de Puertos tiene dos grupos de trabajo legalmente creados, el de Vigilancia e Inspección y el de Investigaciones y Control. Estos grupos cuentan con un funcionario responsable de la gestión documental del mismo; igualmente cada uno presenta su FUID, con ello cada grupo establece el número de carpetas que conforman el inventario en concordancia con las disposiciones del AGN y del grupo de gestión documental de la entidad.
Y tiene un equipo de trabajo que es el conformado por el Despacho del Superintendente y la única secretaria, que es del Despacho, y ella se encarga de la gestión documental del Despacho. 
Cada grupo organiza el archivo teniendo en cuenta la tabla de retención establecida. E igualmente, cumplido el tiempo de retención establecido en la TRD, se efectúa la transferencia de dicho archivo de gestión. 
El grupo de Investigaciones y Control: El archivo Físico del grupo se sigue alimentando de acuerdo a la TRD y a la vez se hace archivo virtual en las plataformas "ORFEO" y "VIGIA", de acuerdo a instrucción del Grupo de Gestión Documental.
Evidencias: Archivo Físico del Grupo,  ORFEO y VIGIA
Es necesario precisar que los espacios asignados para tener el archivo de gestión debidamente organizado, como lo exige la norma, no son suficientes, lo cual origina se tengan cajas a la vista en el espacio físico donde está ubicada la Delegada de Puertos. 
Transferencias documentales: 
Despacho:   El 29 junio, mediante correo electrónico se remitió el FUID de la transferencia documental de los años 2014, 2015, 2016 y la entrega física de los expedientes en las cajas respectivas, cumpliendo con la solicitud de gestión documental realizada mediante memorando No. 20185600097833 del 30 de mayo de 2018, 
relacionado con el cronograma de transferencias documentales 2018. Las transferencias son revisadas por el Grupo de Gestión Documental, quien mediante nuevas instrucciones, solicita ajustes a las mismas. Ello conllevó a que la transferencia quedara en firme el día 17 de agosto de 2018. En los meses restantes de 2018 no se tiene planeada ni pendiente ninguna transferencia documental.  
Grupo de Vigilancia e Inspección: En el trimestre julio – septiembre no se efectuaron transferencias documentales. En los meses restantes de 2018 no se tiene planeada ni pendiente ninguna transferencia documental.  
Grupo de Investigaciones y control Toda vez que el Grupo de Gestión Documental programa fechas de transferencia de archivos de manera anual, y para la vigencia 2018 se entregó la relación de la transferencia de archivos llevada a cabo el 29 de junio de 2018.
Atención de clientes internos y externos de manera presencial y telefónica: Se atiende a los usuarios que lo requieran, y se les informa que acudan al call center o al grupo de atención al ciudadano. Las solicitudes de atención y citas con usuarios externos se realizan a través del correo electrónico del Delegado de Puertos. 
El grupo de Investigaciones y Control de la Delegada de Puertos, atiende usuarios internos a través de memorandos en los que solicitan información que reposa en este grupo, así como de investigaciones que se encuentran en curso, las cuales se reciben y se gestionan dentro de los términos concedidos, dando respuesta también a través de memorandos para dejar trazabilidad en todo lo actuado.  En lo que respecta a los usuarios externos, se reciben las solicitudes las cuales, en caso de no tener radicado en la ventanilla única de radicación, se remiten para que les sea asignado el número de radicado y de manera inmediata se inicia el proceso a fin de dar respuesta de manera oportuna y completa. 
Programación de actividades y seguimiento a compromisos: Se programan y se realiza seguimiento atendiendo las instrucciones del Delegado de Puertos. No es claro a qué actividades y compromisos se refiere este punto ya que un consolidado de lo que se realiza esta en el PEI.
</t>
  </si>
  <si>
    <t xml:space="preserve">1. Documento denominado Revision y aprobacón de Procesos. 
2. Listado asistencia reunion del 9 de agosto.
3. Listado asistencia reunion del 13 de agosto.
4. Listado asistencia reunion del 16 de agosto.
</t>
  </si>
  <si>
    <t>1. Se efectúa revisión de los Informales identificados en el periodo enero – septiembre de 2018, y además de los reportados en los trimestres anteriores, se han identificado: 1. TSA y Asociados S.A., 2. Asotransfluvials La Gaitana y 3. Taxi Rio S.A.S., 4. Spica S.A.S., 5. Empresa sin Identificar, 6. Luxury Yate Guatape S.A.S., 7. Cootransflucan, 8. Serfecol, 9. Cootraflucan, 10. Transporte Y Mensajería Las Mercedes S.A.S., 11. Atrato Ltda, 12. Transriomagdalena, 13. Jaimar, 14. Ormison Sierra, 15. Leonel Contreras, 16. Juan Ramón, 17. Jose Torres (Propietario De La Embarcación El Jordán N.3), 18. Transportes Fluvial del Putumayo Limitada, 19. Grupo Pietra Santa, 20. Jose Madrid Correa (Propietario De La Embarcación "Niña Salome"), 21. Asociación Turística y Pesquera Brisas del Magdalena. 22. Asociación Náutico Turística El Balseadero de Garzón Huila.</t>
  </si>
  <si>
    <t xml:space="preserve">1. Con fecha 3 de agosto de 2018, se aprueba por parte de la Oficina  Asesora de Planeación y la Delegada de Puertos, la publicación de los formatos: acta para empresas de transporte fluvial (ETF), acta para empresas de transporte maritimo (ETM), acta para Sociedades Portuarias (IPM y IPF), acta para Operadores Portuarios (OP), Informe de visita. 
2. Con fecha 9 de agosto de 2018 se realiza reunión entre las Delegadas de Puertos, Concesiones y Transito y la Oficina Asesora de Planeacion, para la actualización del Proceso Registro.
3. Con fecha 13 de agosto de 2018 se realiza reunión entre las Delegadas de Puertos, Concesiones y Transito y la Oficina Asesora de Planeacion, para la actualización del Proceso de Inspección.
4. Con fecha 16 de agosto de 2018 se realiza reunion entre las Delegadas de Puertos, Concesiones y Transito y la Oficina Asesora de Planeacion, para la actualización del Proceso de Inspección.
adicionalmente se respondieron los informes finales de las auditorias internas realizadas por la Oficina de control Interno, cuando era pertinente. </t>
  </si>
  <si>
    <t>Esta actividad ya se cumplió en el primer trimestre mediante la resolución N° 3350 del 1 de febrero de 2018, se adopta la política de supervisón de la SPT</t>
  </si>
  <si>
    <t>OFICIO N° 20188001004151 PROYECTO REGLAMENTACIÓN CONVENIOS</t>
  </si>
  <si>
    <t>Se envio al Ministerio de Transporte mediante oficio N° 20188001004151, proyecto de resolución por la cual se reglamentan los acuerdos empresariales y convenios de colaboracion empresarial en temporada alta</t>
  </si>
  <si>
    <t xml:space="preserve">TERCER TRIMESTRE 2018
En el tercer trimestre se atendieron las siguientes solicitudes:
1. Se enviaron avances del PEI de la Delegada de Tránsito el dia 05/07/2018
2. Se envió informe de gestión del primer semestre de 2018 de la Delegada de Tránsito el 06/07/2018
3. Se enviaron avances del POA de la Delegada de Tránsito el dia 06/07/2018
4. Se enviaron avances del PEI de la Delegada de Tránsito el dia 08/08/2018
5. Se envió reporte de las fichas de indicadores por proceso de la Delegada de Tránsito y Transporte el día 09/08/2018
6. Se enviaron los formatos actualizados de actas e informes de visitas de inscpección para ser publicados en la cadena de valor el día 15/08/2018
7. Se enviaron avances del PEI de la Delegada de Tránsito el dia 05/09/2018
</t>
  </si>
  <si>
    <t>Se gestionaron 20930 radicados:
4520 radicados por ORFEO
16410 radicados por VIGIA</t>
  </si>
  <si>
    <t xml:space="preserve">En el tercer trimestre de 2018 se realizaron 10 actividades de divulgación:
1. Circular N° 26 del 30 de julio de 2018, dirigida a los centros integrales de atención y organismos de tránsito que dictan cursos para infractores, sobre ampliación de la circular 26 de 2018
2. Circular N° 37 del 01/08/2018, dirigida a los terminales de transporte, representantes legales y miembros de las juntas directivas de los terminales de transporte, sobre el cumplimiento de las normas que reglamentan el Programa de Seguridad en Carreteras
3. Circular N° 38 del 03/08/2018, dirigida a las empresas de transporte publico terrestre automotor de pasajeros por carretera y transporte mixto intermunicipal, terminales de transporte terrestre, alcaldes municipales, agremiaciones de transporte por carretera , directores territoriales del Ministerio de transporte y dirección de tránsito y transporte de la policía nacional, con la publicación del aplicativo para consulta de servicios autorizados de transporte terrestre automotor de pasajeros por carretera (intermunicipal) y mixto intermunicipal
4. Circular N° 39 del 15/08/2018, dirigida a los supervisados de la Delegada de Tránsito y Transporte Terrestre Automotor, sobre requerimiento perentorio a vigilados que aún no se encuentran en el sistema VIGIA
5. Circular N° 40 del 15/08/2018, dirigida a los Supervisados de la Delegada de Tránsito y Transporte, sobre requerimiento del reporte de información financiera
6. Circular N° 42 del 13/09/2018, dirigida a las empresas habilitadas en la modalidad de carga terrestre, sobre el requerimiento de actualización y reporte información SIPLAFT en VIGIA
7. Circular N° 43 del 14/09/2018, dirigida a los centros de diagnóstico automotor, operadores homologados para proveer el sistema de control y vigilancia SICOV para los CDA’S, sobre información del personal que labora como inspectores o técnicos operarios en los Centros de Diagnóstico Automotor
8. Circular N° 44 del 14/09/2018, dirigida a los Alcaldes, Secretarios de Tránsito, de movilidad o de transporte, sobre la prevención de riesgos que afectan la calidad y seguridad en la expedición de licencias de conducción y otras especies venales
9. Circular N° 45 del 17/09/2018, dirigida a las empresas de transporte publico terrestre automotor de pasajeros, sobre el control de identificación de pasajeros extranjeros
10. Circular N° 46 del 18/09/2018, dirigida a las empresas habilitadas para la prestación del servicio público terrestre automotor especial, sobre el cumplimiento de la Circular 032 de 2017, reporte de los contratos de prestación de servicio en el Sistema VIGIA
</t>
  </si>
  <si>
    <t>Al 30 de septiembre se han elaborado 70 análisis financieros de información vigencia 2017 reportada por los vigilados, esto teniendo en cuenta que el plazo para reportar dicha información expiró el día 14/09/2018</t>
  </si>
  <si>
    <t>Aperturas</t>
  </si>
  <si>
    <t>Se inició investigación a 3 empresas: Terminal de Armenia, Velotax y Flota Magdalena, esto derivado de un operativo realizado en la ruta Bogotá-Buenaventura y viceversa en base a información reportada por el CEMAT</t>
  </si>
  <si>
    <t>Oficio N° 20188000953971 del 30/08/2018</t>
  </si>
  <si>
    <t>Ya se cumplió la meta de este indicador</t>
  </si>
  <si>
    <t>En el tercer trimestre del 2018 se realizaron 1036 operativos, discriminados así:
152 operativos al transporte escolar
725 operativos de informalidad
159 operativos al transporte de carga</t>
  </si>
  <si>
    <t>En el tercer trimestre del 2018 se realizaron 4823 fallos:
243 fallos del grupo de Investigaciones y Control
4580 fallos del grupo IUIT</t>
  </si>
  <si>
    <r>
      <rPr>
        <b/>
        <sz val="9"/>
        <color theme="1"/>
        <rFont val="Arial"/>
        <family val="2"/>
      </rPr>
      <t>ACLARACIÓN:</t>
    </r>
    <r>
      <rPr>
        <sz val="9"/>
        <color theme="1"/>
        <rFont val="Arial"/>
        <family val="2"/>
      </rPr>
      <t xml:space="preserve"> se hace referencia a puntos donde se presta servicio de transporte informes identificados por la SPT</t>
    </r>
  </si>
  <si>
    <t>Ivan David Viveros Mendoza</t>
  </si>
  <si>
    <t>NOTA: Como la periodicidad del  Plan Anticorrupción y de Atención al Ciudadano es cuatrimestral, el seguimiento correspondiente al periodo Enero 1 a Abril 30, se registró en la columna de Primer Trimestre, la del periodo mayo 1 a   Agosto 31, deberá</t>
  </si>
  <si>
    <t xml:space="preserve"> registrarse en la columna de Ejecución del tercer trimestre y la de septiembre 1 a Diciembre 31, deberá registrarse en la columna de Ejecución del Cuarto trimestre.  </t>
  </si>
  <si>
    <t>Realización del formato de seguimiento a obligaciones, Seguimiento a la última versión del PAA_2018, programación y asistencia a reuniones para realizar el seguimiento del PAA_V17_2018 y del presupuesto y elaboración de la presentación del tercer trimestre del Seguimiento a los Proyectos de Inversión, con base en los reportes de la ejecución presupuestal generados por medio del SIIF y por área de  Financiera.</t>
  </si>
  <si>
    <t>Se presentó un cumplimiento del 70% de la meta programada en el trimestre, debido a que no se han adjudicado algunos contratos correspondientes a este proyecto de inversión.</t>
  </si>
  <si>
    <t>Se cumplió meta en el primer trimestre</t>
  </si>
  <si>
    <t>No se ha realizado ninguna campaña hasta el momento</t>
  </si>
  <si>
    <t>No ha sido posible programar jornadas  de sensibilización  dado el cronograma de capacitaciones y la carga de trabajo de las áreas</t>
  </si>
  <si>
    <t xml:space="preserve">Informes de Gestión de Atención al Ciudadano radicados en Ofeo julio-sept.BD de Sigturno y GLPI de A ciudadano
</t>
  </si>
  <si>
    <t>Todos los ciudadanos reciben orientacin previa  antes de ser atendidos. Se les entrega una ficha de acuerdo a la sección donde serán atendidos</t>
  </si>
  <si>
    <t>Informes de gestión por canales julio-septiembre</t>
  </si>
  <si>
    <t>Fue actualizado el mapa de riesgos de Atención al Ciudadano de acuerdo con la nueva Polítca de Administración del Riesgo de la Entidad.
Se realizó la medición del indicador de satisfacción del proceso de Atención al Ciudadano con corte a junio de 2018.
Se</t>
  </si>
  <si>
    <t>Informes de gestión julio-septiembre 2018.BD de Sigturno , GLPI de A Ciudadano</t>
  </si>
  <si>
    <t>En cada  atención se suminista l información solicitada.Los tikets son cerrados , aunque muchas PQRS cuya respuesta es consultada por el ciudadano sigan abiertas.</t>
  </si>
  <si>
    <t xml:space="preserve">Los tikets de sigturno son atendidos y registrados en glpi.Los tikets no atendidos se cancelan </t>
  </si>
  <si>
    <t>2. Puertos</t>
  </si>
  <si>
    <t>3. Concesiones</t>
  </si>
  <si>
    <t>4. Transito</t>
  </si>
  <si>
    <t>5. Secretaria General con todos sus grupos</t>
  </si>
  <si>
    <t>6. Control Interno</t>
  </si>
  <si>
    <t>7. Jurídica</t>
  </si>
  <si>
    <t>8. Planeación</t>
  </si>
  <si>
    <t>2. Superintendencia Delegada de Puertos</t>
  </si>
  <si>
    <t>3. Superintendencia Delegada de Concesiones e Infraestructura</t>
  </si>
  <si>
    <t>4. Superintendencia Delegada de Transito y Transporte Terrestre Automotor</t>
  </si>
  <si>
    <t>6. Oficina de Control Interno</t>
  </si>
  <si>
    <t>7. Oficina Juridica</t>
  </si>
  <si>
    <t>8. Oficina Asesoa de Planeación</t>
  </si>
  <si>
    <t>8. Oficina Asesora de Planeación</t>
  </si>
  <si>
    <t>7. Oficina de Control Interno</t>
  </si>
  <si>
    <t>4.Control Interno</t>
  </si>
  <si>
    <t>9.Transversal</t>
  </si>
  <si>
    <t xml:space="preserve">Captura de cada visita de ciudadanos y estadística de Sigturno.  </t>
  </si>
  <si>
    <t>La Oficina Asesora de Planeación solicitó a los responsables de los procesos realizar el seguimiento a los mapas de riesgos, a través del memorando: No 20184000116743 del 29 de junio de 2018.
Paralelamente, la Oficina de ControI Interno solicitó información para el seguimiento de evaluación de riesgos (corrupción y de gestión) y controles (selectivo) a las dependencias mediante correo electrónico de 23 de agosto 2018 y recordó el requerimiento en el correo electrónico del 03 de septiembre 2018.</t>
  </si>
  <si>
    <t>Expedir actos administrativos de gestión del Centro de Conciliación</t>
  </si>
  <si>
    <t>% actos administrativos expedidos</t>
  </si>
  <si>
    <r>
      <rPr>
        <i/>
        <sz val="9"/>
        <color theme="1"/>
        <rFont val="Arial"/>
        <family val="2"/>
      </rPr>
      <t># Audiencias realizadas</t>
    </r>
    <r>
      <rPr>
        <sz val="9"/>
        <color theme="1"/>
        <rFont val="Arial"/>
        <family val="2"/>
      </rPr>
      <t xml:space="preserve"> / # Audiencias solicitadas</t>
    </r>
  </si>
  <si>
    <t>Gestionar el cobro coactivo de la entidad</t>
  </si>
  <si>
    <t>Expedir resoluciones de fallo a recursos de apelación y queja de competencia del Despacho del Superintendente</t>
  </si>
  <si>
    <t>Gestionar la defensa judicial de la entidad</t>
  </si>
  <si>
    <t>Gestionar el sometimiento a control de la entidad</t>
  </si>
  <si>
    <t>% acciones de cobro coactivo</t>
  </si>
  <si>
    <t># acciones de cobro coactivo ejecutadas / # acciones de cobro coactivo programadas</t>
  </si>
  <si>
    <t>% resoluciones expedidas</t>
  </si>
  <si>
    <r>
      <rPr>
        <i/>
        <sz val="9"/>
        <color theme="1"/>
        <rFont val="Arial"/>
        <family val="2"/>
      </rPr>
      <t xml:space="preserve"># </t>
    </r>
    <r>
      <rPr>
        <sz val="9"/>
        <color theme="1"/>
        <rFont val="Arial"/>
        <family val="2"/>
      </rPr>
      <t>resoluciones expedidas / # resoluciones a expedir</t>
    </r>
  </si>
  <si>
    <t>Respuestas acciones ordinarias y tutelas</t>
  </si>
  <si>
    <t># acciones de defensa judicial ejecutadas / # acciones de defensa judicial programadas</t>
  </si>
  <si>
    <t>% acciones de sometimiento a control</t>
  </si>
  <si>
    <t># acciones de sometimiento a control ejecutadas / # acciones de sometimiento a control programadas</t>
  </si>
  <si>
    <t>resoluciones notificadas/ resoluciones devueltas</t>
  </si>
  <si>
    <t>% Cumplimiento de las actividades propuestas</t>
  </si>
  <si>
    <t>Jefe Oficina Jurídica</t>
  </si>
  <si>
    <t>Coordinador Grupo de Conciliación y Estudios</t>
  </si>
  <si>
    <t>Gloria Yanuba, Leonel López, Luz Marina Varón, Gloria Astrid Martin Cruz y Sonia Janeth Barreto Guzman</t>
  </si>
  <si>
    <t>LAS EVIDENCIAS CORRESPONDEN A ACTAS DE AUDIENCIAS TERMINADAS Y REPOSAN EN EL ARCHIVO DE GESTIÓN DEL CENTRO DE CONCILIACIÓN DE LA SUPERINTENDENCIA</t>
  </si>
  <si>
    <t>LAS DILIGENCIAS REPORTADAS INCLUYEN LAS AUDIENCIAS REALIZADAS, A PAESAR DE QUE SE REALIZARON 42 DILIGENCIAS.</t>
  </si>
  <si>
    <t xml:space="preserve">Expedientes que reponsan en el archivo de gestión del grupo de conciliación </t>
  </si>
  <si>
    <t xml:space="preserve">Se desarrolla en orden todas las audicencias propuestas para el trimestre </t>
  </si>
  <si>
    <t>Rebeca Mejia y Heidy Viviana Bello Carrillo</t>
  </si>
  <si>
    <t>LAS EVIDENCIAS DE LAS ACTIVIDADES SE ENCUENTRAN EN EL ARCHIVO DE  GESTION DEL GRUPO DE COBRO COACTIVO.</t>
  </si>
  <si>
    <t>EL AUMENTO DE LA META SE DA EN RAZÓN A QUE  EN EL PROCESO DE COBRO COACTIVO SE  ADELANTAN ACTIVIDADES  DE MANERA MASIVA COMO MANDAMIENTOS DE PAGO Y ADEMAS SIMULTÁNEOS CON LA MEDIDA CAUTELAR, LO CUAL INCREMENTA EL NÚMERO REPORTADO.</t>
  </si>
  <si>
    <t>Archivo físico del grupo, Vigia, Consola Taux Cobro Coactivo, Sistema Orfeo, Informes de Gestión mensuales presentados a  la Oficina Asesora Jurídica.</t>
  </si>
  <si>
    <t>Las metas están superadas en mas del 100 por ciento, por cuanto el inicio de los procesos de cobro depende esencialmente del traslado de las resoluciones ejecutoriadas-títulos jecutivos que realice SIS. En lo corrido del año 2018 se han recibido más de 3000. El proceso de cobro inicia con el mandamiento de pago y la medida cautelar simultaneamente, lo que genera el incremento en las actuaciones.</t>
  </si>
  <si>
    <t>Cristian Javier Pareja Pulido y Miriam Sierra</t>
  </si>
  <si>
    <t>LAS EVIDENCIAS DE LOS ACTOS ADMINISTRATIVOS UNA VEZ FIRMADOS SE REMITEN A NOTIFICACIONES. SURTIDO EL TRAMITE DE NOTIFICACIÓN EL ACTO ADMNISTRATIVO REGRESA A JURIDICA, SE INCORPORA EN EL EXPEDIENTE Y SE DEVUELVE A LA DELEGADA CORRESPONDIENTE PARA QUE REPOSE EN SU ARCHIVO DE GESTIÓN.</t>
  </si>
  <si>
    <t>LA META FUE SUPERADA EN RAZÓN A QUE SE ORGANIZARON EXPEDIENTES POR LA MISMA FALTA Y LOS FUNDAMENTOS JURÍDICOS UNIFICADOS, LO CUAL HIZO QUE SE  PRODUJERA MAYOR NÚMERO DE RESOLUCIONES. DE IGUAL MANERA LA FUNDAMENTACIÓN JURÍDICA CONOCIDA Y CONSTRUIDA POR TODOS LOS ABOGADOS HIZO QUE SE AGILIZARA SU EXPEDICIÓN.</t>
  </si>
  <si>
    <t xml:space="preserve">Toda la informacion se encuentra registrada en la matriz de procesos del area Juridica </t>
  </si>
  <si>
    <t>Se incrementó la cantidad de resoluciones que resuelven recursos de apelación y quejas por parte del equipo de la Oficina Asesora Jurídica</t>
  </si>
  <si>
    <t>Jhon Riascos y Cristian Javier Pareja Pulido</t>
  </si>
  <si>
    <t>LAS EVIDENCIAS SE ENCUENTRAN EN LOS EXPEDIENTES DE TUTELAS, DE PROCESOS JUDICIALES Y  ARCHIVO DEL COMITÉ CONCILIACIÓN Y EXPEDIENTES DE CONCILIACIONES PREJUDICIALES, ARCHIVO QUE REPOSA EN LA OAJ .</t>
  </si>
  <si>
    <t xml:space="preserve">LA META SE SUPERA DADO QUE EL PORCENTAJE DE SOLICITUDES DE CONCILIACIÓN PREJUDICIAL ES SUPERIOR AL ESPERADO POR LAS DECISIONES DE APELACIONES QUE HAN PUESTO FIN AL PROCESO ADMINISTRATIVO Y LA CONCILIACIÓN ES PRERREQUISITO PARA DEMANDAR. EN CONCORDANCIA CON LO ANTERIOR, LOS SANCIONADOS CONCLUIDA LA FASE DE CONCILIACIÓN INICIÁN LA ACCIÓN JUDICIAL. OTRO FACTOR ES QUE LAS TUTELAS HAN SIDO OTRO MECANISMO UTILIZADO PARA RECLAMAR POR ESAS ACCIONES Y OTROS ASUNTOS, EN UN NÚMERO CONSIDERABLE. ELLO EN CONEXIDAD CON EL ALTO NÚMERO DE DECISIONES DE APELACIONES </t>
  </si>
  <si>
    <t xml:space="preserve">La evidencia se encuentra en las bases de datos y expedientes de la oficina juridica </t>
  </si>
  <si>
    <t xml:space="preserve">Andrea Torres </t>
  </si>
  <si>
    <t>LAS EVIDENCIAS SE ENCUENTRAN EN LOS EXPEDIENTES DE LAS EMPRESAS SOMETIDAS Y EN EL ARCHIVO DE COMITÉ DE SOMETIMIENTO, UBICADO EN LA OFICINA ASESORA  JURÍDICA .</t>
  </si>
  <si>
    <t>LA META SE SOBRE PASÓ DADO QUE POR SER EL PRIMER TRIMESTRE SE DEBIÓ REQUERIR INFORMACIÓN A LAS EMPRESAS, REALIZAR ACTIVIDADES POR COMPROMISOS DEL COMITÉ DE SOMETIMIENTO, ATENDER VISITA DE PROCURADURIA Y CUMPLIR COMPROMISOS, ADEMÁS DE RESPONDER REQUERIMIENTOS DE LOS SOMETIDOS A CONTORL Y QUEJAS DE PETICIONARIOS. REFLEJADO EN  ANÁLISIS EMPRESARIALES, SEGUIMIENTOS, DERECHOS DE PETICIÓN, OFICIOS VARIOS Y RESOLUCIONES.</t>
  </si>
  <si>
    <t xml:space="preserve">Todas la evidencia se encuentra registrada en la base de datos de Sometimiento a control </t>
  </si>
  <si>
    <t xml:space="preserve">Se refleja un pequeño incremento en las acciones realizadas por el area de sometimiento a control </t>
  </si>
  <si>
    <t>Cristian Javier Pareja Pulido</t>
  </si>
  <si>
    <t xml:space="preserve">De las devoluciones generadas , queda como soporte un memorando de entrega, el cual se puede evidencia tanto en la matriz de procesos administrativos, como en el sistema Orfeo. Los soportes y respuestas a las PQRS se encuentran en el archivo de gestión del area </t>
  </si>
  <si>
    <t xml:space="preserve">Se realizaron 2996 devoluciones a las respectivas delegados superando la meta propuesta para el primer trimestre del 2018. La meta fue superada e razón a la cantidad de peticiones recibidas, las cuales fueron atendidas en términos de ley. </t>
  </si>
  <si>
    <t xml:space="preserve">Se incremento la cantidad de devoluciones efectuadas a las distintas areas por cuanto se realizó una contingencia </t>
  </si>
  <si>
    <t>Rebeca Mejía Sierra, Gloria Yanuba y Cristian Javier Pareja.</t>
  </si>
  <si>
    <t>LAS EVIDENCIAS CORRESPONDEN A ACTAS DE REUNIÓN CON LA ANDJE  Y FORMULARIO DE DIAGNÓSTICO, SE ENCUENTRAN EN EL ARCHIVO DE GESTIÓN DE LA OAJ.</t>
  </si>
  <si>
    <t>CON QUIEN SE ADELANTÓ UN DIAGNÓSTICO PARA IDENTIFICAR LOS RIESGOS ASOCIADOS AL PROCEDIMIENTO DE DEFENSA JUDICIAL Y PROCEDIMIENTO DE CONCILIACIONES, ESTA ACTIVIDAD COMO UNA ESTRATEGIA DE IDENTIFICACION DE ACCIONES DE MEJORA DENTRO DEL SISTEMA DE GESTIÓN Y PARA EVIDENCIAR LA NECESIDAD DE REFORMULAR O ACTUALIZAR EL MAPA DE RIESGOS.</t>
  </si>
  <si>
    <t xml:space="preserve">En proceso de medición de indicadores y la atualización de mapas de riesgos de los procesos de la Oficina Juridica </t>
  </si>
  <si>
    <t>La hoja de vida de lo indicadores que estan en proceso y los indicadores</t>
  </si>
  <si>
    <t>9. Transversal</t>
  </si>
  <si>
    <t>actuaria Humano</t>
  </si>
  <si>
    <t>1. PND</t>
  </si>
  <si>
    <t>2. PES</t>
  </si>
  <si>
    <t>3. PEI</t>
  </si>
  <si>
    <t>4. POA</t>
  </si>
  <si>
    <t>5. Plan Anticorrupción</t>
  </si>
  <si>
    <t>6. Plan de Rendición de Cuentas</t>
  </si>
  <si>
    <t xml:space="preserve">7. Plan de participación Ciudadana </t>
  </si>
  <si>
    <t>8.. Pinar</t>
  </si>
  <si>
    <t>9. PIGA</t>
  </si>
  <si>
    <t>10. GEL</t>
  </si>
  <si>
    <t>11. Plan Estrategico de Recursos Humanos</t>
  </si>
  <si>
    <t>12. Plan Mejoramiento Contraloria</t>
  </si>
  <si>
    <t>13. Mapa de Riesgos</t>
  </si>
  <si>
    <t>14. PETI</t>
  </si>
  <si>
    <t>15. PAA</t>
  </si>
  <si>
    <t>16. Plan Anual de Vacantes</t>
  </si>
  <si>
    <t>17. Plan de Previsión de Recursos Humanos</t>
  </si>
  <si>
    <t>18. Plan Institucional de Capacitación</t>
  </si>
  <si>
    <t>19. Plan de Incentivos Institucionales</t>
  </si>
  <si>
    <t>20. Plan de Trabajo Anual en Seguridad y Salud en el Trabajo</t>
  </si>
  <si>
    <t>21. Plan de Tratamiento de Riesgos de Seguridad y Privacidad de la Información</t>
  </si>
  <si>
    <t>22. Plan de Seguridad y Privacidad de la Información</t>
  </si>
  <si>
    <t>23. Plan de Mejoramiento por Procesos</t>
  </si>
  <si>
    <t>Actividad Realizada en el primer cuatrimestre</t>
  </si>
  <si>
    <t>Evidencia reportada en el primer cuatrimestre</t>
  </si>
  <si>
    <t>Foro Virtual Delegada de Concesiones
Tema: ¿Qué medidas se deberían adoptar para mejorar la movilidad en la vía Bogotá-Girardot y viceversa, en los puentes festivos y en temporada alta? Fecha de realización: 25-28 de Septiembre.</t>
  </si>
  <si>
    <t>Documento que evidencia la realización del foro</t>
  </si>
  <si>
    <t>Chat Interactivo Delegada de Concesiones
Tema principal: Acciones a Implementar para atender la movilidad semana de receso estudiantil.
Día: 28 de Septiembre
Hora: 10 AM-12 PM</t>
  </si>
  <si>
    <t>Documento que evidencia la realización del chat</t>
  </si>
  <si>
    <t>Videlo publicado en página web en el siguiente enlace: http://www.supertransporte.gov.co/index.php/informes-de-rendicion-de-cuentas/</t>
  </si>
  <si>
    <t>Se publicó el video de la audiencia de rendición de cuentas https://www.youtube.com/embed/FQhuUcK7_kU?rel=0, a través de la página web en el enlace de informes de rendición de cuentas.</t>
  </si>
  <si>
    <t xml:space="preserve">El 7 de diciembre, de 8:30 a 12 m, se realizó audiencia pública presencial de rendición de cuentas del sector transporte, liderada por la Ministra de Transporte, la Dra. Ángela María Orozco. Con la participación de la Supertransporte. </t>
  </si>
  <si>
    <t>Video de la Audiencia Pública enlace de youtube: https://www.youtube.com/embed/FQhuUcK7_kU?rel=0</t>
  </si>
  <si>
    <t>Se actualizaron en la pagina web las preguntas frecuentes correspondientes a la Delegada de Concesiones</t>
  </si>
  <si>
    <t>Enlace actualizado en página web: http://www.supertransporte.gov.co/index.php/faq-delegada-de-concesiones/</t>
  </si>
  <si>
    <t>De conformidad con la Declaración Universal de los Derechos Humanos, aprobada por el Consejo de las Naciones Unidas en 1948, complementada con el Pacto de Derechos Civiles y el Pacto de Derechos Económicos, Sociales y Culturales de 1966, y en defensa específica de los artículos 19 y 21 del preámbulo que consagran la libertad de opinión y expresión, y el derecho de participación directo o indirecto en el gobierno del país,  la Entidad procedió a participar conjuntamente con otras Entidades del sector público (ministerios y departamentos administrativos) en la actividad de racionalización, simplificación y mejora de los trámites ante Entidades gubernamentales y el ordenamiento jurídico.
La actividad consistió en la publicación de un link en la página web de la Entidad durante todo el mes de octubre del año 2018, a través del cual cualquier ciudadano podía ingresar y expresar su opinión respecto de las situaciones de inconformidad o mejora frente a los trámites y servicios brindados por la SPT, generando un especio que propendía por la defensa de la libertad de opinión, expresión y participación dentro de las decisiones de la SPT.
Una vez finalizó la participación ciudadana, en el mes de noviembre del presente año, se procedió con la consolidación de las expresiones ciudadanas, quedando ellas consignadas como oportunidades de mejora que la oficina de planeación acogerá para realizar las mejoras pertinentes a todos los trámites y servicios ofrecidos.</t>
  </si>
  <si>
    <t>Resultados de la campaña "Estado Simple - Colombia Ágil" publicados en página web: http://www.supertransporte.gov.co/index.php/transparencia-y-acceso-a-la-informacion-publica/#7805817c3b09d6088</t>
  </si>
  <si>
    <t>Actividad realizada en el segundo cuatrimestre</t>
  </si>
  <si>
    <t>Evidencias según reporte del segundo cuatrimestre</t>
  </si>
  <si>
    <t>El día 20 de diciembre se efectuó actividad lúdica para evaluar la apropiación de los conceptos de Rendición de Cuentas en las áreas de la SPT.</t>
  </si>
  <si>
    <t>Se cuenta con listas de asistencia y evidenca fotográfica de la actividad</t>
  </si>
  <si>
    <t>Publicada en página web</t>
  </si>
  <si>
    <t>Desde el 7 al 21 de noviembre se publicó banner con pregunta abierta "¿Tienes preguntas o quieres proponer un tema para dialogar en esta audiencia?" Las respuestas direccionaban directamente al correo rendiciondecuentas@mintransporte.gov.co. El Ministerio de Transporte, en cabeza del sector recopiló todas las inquietudes de los ciudadanos. Se dió respuestas a las inquietudes dirigidas a la Supertransporte, se cuenta con copia por correo electrónico de las mismas.</t>
  </si>
  <si>
    <t>Banner publicado en página web</t>
  </si>
  <si>
    <t>Se realizó campaña a través de Urna de Cristal, por medio de esta se realizó encuesta, donde se le pide su opinión a los ciudadanos sobre temas específicos:
* ¿Qué te preocupa del transporte en tu región?
* ¿Te preocupa cómo se forman los conductores en Colombia?
* ¿Sabes quién se encarga de hacer y mantener los terminales de transporte?.
La campaña fue difundida a través de redes sociales, twitter y facebook.</t>
  </si>
  <si>
    <t>Información difundida a través de redes sociales</t>
  </si>
  <si>
    <t>Se elaboró el Informe de Rendición de Cuentas, de acuerdo a las instrucciones impartidas por el Ministerio de Transporte, enfocado en la gestión de los 100 días de nuevo gobierno. Se publicó el informe consolidado del sector transporte, donde se encuentra incluido el de Supertransporte.</t>
  </si>
  <si>
    <t>Informe publicado en la página web en el enlace: http://www.supertransporte.gov.co/documentos/2018/Diciembre/Planeacion_07/Rendicion_de_Cuentas_Sectorial_2018.pdf</t>
  </si>
  <si>
    <t>Actividad reslizada en el segundo cuatrimestre</t>
  </si>
  <si>
    <t>Evidencia según reporte en el segundo cuatrimestre</t>
  </si>
  <si>
    <t>De acuerdo con la periodicidad establecida para cada temática, se actualiza la información de acceso al ciudadano publicada en el botón de transparencia. La Oficina Asesora de Planeación realiza asesoramiento y seguimiento a las diferentes áreas para su oportuna publicación.</t>
  </si>
  <si>
    <t>Página web enlace Transparencia y Acceso a la Información Pública</t>
  </si>
  <si>
    <t>Actividad cumplida en el segundo cuatrimestre</t>
  </si>
  <si>
    <t>Módulo de PQRS en aplicativo VIGIA</t>
  </si>
  <si>
    <t>Actividad realizada en el primer cuatrimestre</t>
  </si>
  <si>
    <t>La Oficina Asesora de Planeación solicitó a los responsables de los procesos realizar el seguimiento a los mapas de reisgos, a través del memorando: No 20184000158773 del 11 de septiembre de 2018.</t>
  </si>
  <si>
    <t>Memorando: No 20184000158773 del 11 de septiembre de 2018.</t>
  </si>
  <si>
    <t>De acuerdo con la campaña Estado Simple - Colombia Ágil, se sometió a consideración de la Ciudadanía, los trámites y la normatividad con que cuenta la Entidad,  donde se recibieron 3 observaciones frente a los trámites y 3 observaciones frente a la normatividad de la Entidad. A estas inquietudes se dió respuesta en la página web y se publicó el informe correspondiente en el link de transparencia.
Adicionalmente En el sitio web se realiza la publicación de los siguientes documentos: 
Actualización de Normograma, 16 y 21 de noviembre de 2018
CARGUE DE OPERACIONES RECIPROCAS JULIO - AGOSTO - SEPTEIMBRE 2018, 30 de agosto de 2018.
Plan Anual de Adquisiciones 2018 Modificacion 24, 20 de noviembre de 2018
Informe Pormenorizado del estado de Control Interno II Cuatrimestre 2018 (11 de julio – 10 de noviembre, 13 de noviembre de 2018.
Manual politicas seguirdad Informática, 18 de octubre de 2018.
Seguimiento al cumplimiento de la Ley de Transparencia 1712 de 2014, 18 de octubre de 2018.
Cadena de valor, 22 de noviembre de 2011
Informes de gestión, 11 de noviembre.</t>
  </si>
  <si>
    <t>*Información de la campaña Colombia Ágil, publicada en página web
*Información Publicada en página web.</t>
  </si>
  <si>
    <t>Evidencia fotografica de asistencia a los eventos</t>
  </si>
  <si>
    <t>La Superintendente y sus Delegados asistieron durante el último periodo del año a los siguientes eventos:
* II Congreso Nacional de Taxis: 25 de Octubre de 2018
* Reunión con Colfecar: 30 de octubre de 2018
* XII Congreso Nacional de Centros de Diagnóstico Automotor realizado en la ciudad de Cartagena: 1 y 2 de Noviembre
* 15 Congreso Nacional de Infraestructura en cartagena: 21, 22 y 23 de Noviembre de 2018
* Lanzamiento de la Estrategia frente a la Legalidad y la Siniestralidad: 3 de diciembre.
* Mesa Regional de Transporte en Medellin: 3 de diciembre de 2018
* Participación en la Audiencia Pública de la Comisión Sexta, sobre elconsumidor de servicios aéreos a nivel nacional: 6 de diciembre de 2018
* Lanzamiento de SITRA: 28 de diciembre de 2018</t>
  </si>
  <si>
    <t>De acuerdo con el PEI de la entidad las Superintendencias Delegadas, entre septiembre y diciembre de 2018 han realizado las siguientes mesas de trabajo:  
Delegada de Puertos: Se desarrollaron cerca de 21 mesas de trabajo, entre las que se destacan, Mesas de facilitación del comercio exterior,  Audiencia Publica Modificacion Contractual Sociedad Cocoliso Alcatraz S.A, Participacion en la Sexta Reunión de Expertos Gubernamentales en Estadisticas de Transporte Acuático de la  Comunidad Andina de Naciones, Regulación del Cabotaje Maritimo en Buenaventura, entre otras.
Delegada de Concesiones e Infraestructura: Se desarrollaron cerca de 37 mesas de trabajo, entre las que se destacan: Reuniones con concesiones para la fijación esquema de fortalecimiento preventivo y correctivo frente a sectores criticos de accidentalidad, de irregularidades operativas y cumplimiento de normatividad, mesas de trabajo con otrs entidades del sector y autoridades locales para tratar temas como: accidentalidad y Basculas, Invacion al derecho de via, Sectores criticos de accidentalidad, Afectación a la prestación de servicio de transporte, entre otros.
Delegada de Tránsito y transporte Terrestre Automotor: Se desarrollaron cerca de 36, mesas de trabajo, entre las que se destacan: Mesas de trabajo de seguimiento del SICOV, Participación en el Primer Consejo Territorial de Seguridad Vial de Palmira Valle, Mesa De Trabajo Con el Gremio de Taxistas y Representantes de la Universidad de Nariño Tema: servicio público colectivo de pasajeros,  3Ra. Mesa de Trabajo ONAC-Centros de Reconocimiento de Conductores y Partes interesadas Tema: Mejoramiento operación CRC, Participación en la Mesa Regional de Transporte de Antioquia,  Participación en el Comité intersectorial de Seguridad en Carreteras Tema: Evaluación de las políticas, planes y programas orientados a garantizar la seguridad vial dentro del marco de la prevención, principalmente durante los periodos de vacaciones y días festivos en las carreteras del País, entre otras.</t>
  </si>
  <si>
    <t>Información reportada por la Superintendencias Delegadas para la consolidación del PEI</t>
  </si>
  <si>
    <t>Se realizaron labores de seguimiento  a las PQRS  y se hizo labor de empalme  de la Oficina de Atención al Ciudadano con el grupo SIS  para un posible manejo de la Entidad de las PQRS. Acto Nro 12 del 6-dic-2018.
Se realizaron  labores de seguimento  a las PQRS durante el trimestre.</t>
  </si>
  <si>
    <t>Acto Nro 12 del 6-dic-2018.</t>
  </si>
  <si>
    <t>Para la atención de personas con discapacidad auditiva se cuenta con el SIEL - Sistema de Interpretación en Línea, que hace parte del Centro de Relevo del MINTIC, hasta la fecha no se han recibido personas con discapacidad auditiva en el CIAC, por tanto no ha sido necesario hacer uso de esta aplicación.</t>
  </si>
  <si>
    <t>Aplicativo SIEL</t>
  </si>
  <si>
    <t>Se realizó la implementación de opciones de texto que permiten realizar el cambio de fondo y del tamaño de la letra, en la página web, para facilitar el acceso a personas con discapacidad visual.</t>
  </si>
  <si>
    <t>Opcione en página web</t>
  </si>
  <si>
    <t xml:space="preserve">Se evidenció la visibilización del Plan anticorrupción y mapa de riesgos, según los cortes establecidos en el link: 
http://www.supertransporte.gov.co/index.php/informes-de-gestion-evaluacion-y-auditoria/ - INFORMES DE GESTIÓN EVALUACIÓN Y AUDITORIA - Plan anticorrupción - 2018 
La Oficina de Control Interno en el seguimiento realizó las recomendaciones respecto a las actividades previstas </t>
  </si>
  <si>
    <t>Informes publicados en la página web en el enlace: http://www.supertransporte.gov.co/index.php/informes-de-gestion-evaluacion-y-auditoria/</t>
  </si>
  <si>
    <t>Asistencia a capacitaciones</t>
  </si>
  <si>
    <t>Se realizó la medición del indicador  de satisfacción de Atención al Ciudadano del tercer trimestre   y este fue publicado en la cadena de valor de la Entidad.</t>
  </si>
  <si>
    <t>Ficha de medición del indicador</t>
  </si>
  <si>
    <t>La Coordinación de Atención al Ciudadano presentó de manera mensual los siguientes informes de gestión:
-Informe de Gestión agosto Rad 20185700156183.
-Informe de Gestión sept rad 20185700171733.
-Informe de Gestión oct  rad 20185700185813.
-Informe de Gestión nov rad 20185700196373</t>
  </si>
  <si>
    <t>La Coordinación de Atención al Ciudadano presentó de manera mensual los siguientes informes de gestión:
*Informe de Gestión agosto Rad 20185700156183.
*Informe de Gestión sept rad 20185700171733.
*Informe de Gestión oct  rad 20185700185813.
*Informe de Gestión nov rad 20185700196373</t>
  </si>
  <si>
    <t>*Informe de Gestión agosto Rad 20185700156183.
*Informe de Gestión sept rad 20185700171733.
*Informe de Gestión oct  rad 20185700185813.
*Informe de Gestión nov rad 20185700196373</t>
  </si>
  <si>
    <t>Se reportan a Secretaría General  estadísticas de  tiempos de atención y espera en el Centro de Atención al Ciudadano  del período  sept-dic-2018 así: tiempo total de permanencia  de un ciudadano en promedio: 25 minutos;tiempo de espera  promedio:11,18 minutos;tiempo promedio de atencion:14 minutos</t>
  </si>
  <si>
    <t xml:space="preserve">El Grupo de Talento Humano, solicita la actualización de la información del SIGEP, a todos los funcionarios de la Entidad, a través de comunicaciones masivas por medio de carteleras electrónicas, memorandos, correos electrónicos masivos y personalizados, indicando la información que debe ser actualizada en el aplicativo SIGEP, adicionalmente se realizan monitoreos mensuales a su cumplimiento. En cuanto a contratistas, la información cargada en el SIGEP, es verificada para firmar el contrato cuando ingresan y para autorizar el paz y salvo para finalizar el contrato, garantizando así que la información sea actualizada. </t>
  </si>
  <si>
    <t>Aplicativo SIGEP</t>
  </si>
  <si>
    <t>Funcionarios de Atención al Ciudadano asistieron durante el período  sept-dic 18   a capacitaciones  así: Negociación colectiva 9 nov 2018 -actualización en normas de transporte, octubre  -comunicación ontológica  octubre  y  MIPG  en diciembre 2018</t>
  </si>
  <si>
    <t>Reporte de tiempos de atención presencial</t>
  </si>
  <si>
    <t>Se realizó la medición del indicador del proceso de Atención al Ciudadano correspondiente al tercer trimestre de 2018</t>
  </si>
  <si>
    <t xml:space="preserve">De acuerdo con el reporte del PEI, Se encuentra que las delegadas en promedio cuentan con un tiempo de respuesta a las PQR asi:
Puertos:  
Entre el mes de septiembre y diciembre de 2018, el tiempo promedio de atención de PQRS se encuentra en 13 dias, cumpliendo la meta en un 100%  .                                   
Concesiones:
Entre el mes de septiembre y diciembre de 2018, el tiempo promedio de atención de PQRS se encuentra en 12 dias, cumpliendo la meta en un 67%
 Tránsito:   
Entre el mes de septiembre y diciembre de 2018, el tiempo promedio de atención de PQRS se encuentra en 38 dias, cumpliendo la meta en un 100%   </t>
  </si>
  <si>
    <t>Con el apoyo del equipo de comunicaciones se realizó campaña de socialización de la Política de Administración del Riesgo V2, a todos los funcionarios y contratistas de la Entidad</t>
  </si>
  <si>
    <t>Push mail enviado a todos los funcioanrios y contratistas de la Entidad</t>
  </si>
  <si>
    <t>Se realizaron mesas de trabajo con los diferentes procesos, explicando la metodología y asesorando en la identificación de los riesgos de cada proceso. Se realizó la publicación de los mapas de riesgo de los procesos que surtieron la etapa de aprobación en la cadena de valor.</t>
  </si>
  <si>
    <t>Mapas de riesgo por proceso publicados en la cadena de valor</t>
  </si>
  <si>
    <t>El SIS - Sistema Inteligente de la Supertransporte, cuenta con un grupo de profesionales, organizados por temática para facilitar la atención de:
1.) IUITS: Desde el 02 enero al 31 de diciembre de 2018 se han recibido 16.276IUIT’s. De estos IUIT’s el 100% (16.276IUIT’s) han sido procesado
 2.) Gestión de Cobro: En el periodo comprendido entre enero y diciembre de 2018, en total, se generó un recaudo de $53.026.164.237.  Comprendido en Tasa de Vigilancia Contribución Especial, Multas y acuerdos de pago.
3.) Inmovilizaciones: • Desde el 2 de enero al 31 de diciembre, se recibieron 18.010 solicitudes: 9.714 aprobadas, 399 devueltas, 7.845 rechazadas y 52 traslados a delegadas.
4.) PQRS: • Desde el 2 de enero al 31 de diciembre, se cuenta con un stock inicial de 307 radicados y se recibieron 14.761 solicitudes a través del módulo de PQRS en el sistema Vigía. Los cuales corresponden a: peticiones 4.831, quejas 5.720 y 459 reclamos. Las demás PQR’s corresponden a otras clasificaciones: (Caducidades 241, comunicados 2, consultas 10, copias 5, denuncias 444, descargos 34, paz y salvo 8, peticiones entre autoridades 54, recursos 28, respuestas 114, revocatorias 28, solicitudes 2.781, felicitaciones 1 y prueba 1). De las PQR’s recibidas se asignaron 15.050, quedando pendientes 18.</t>
  </si>
  <si>
    <t>Informe de SIS con corte a 31 de diciembre de 2018</t>
  </si>
  <si>
    <t>En el último periodo de la vigencia 2018, se realizó el cambio del proveedor del Call center, por tanto, los informes de septiembre, octubre y de noviembre (periodo comprendido entre el 01  el 26 de noviembre) elaborados por la empresa BPM Consulting Ltda.,  fueron recibidos a satisfacción oportunamente y con la calidad exigida.Una vez se realizó el proceso de contratación correspondiente, quedó la empresa BPS Americas como proveedor de la atención telefónica para la Entidad, esta empresa realizó la entrega de los informes del periodo comprendido entre el 27 y el 30 de noviembre y diciembre de 2018.</t>
  </si>
  <si>
    <t>Informes del Proveedor de la Atención Telefónica</t>
  </si>
  <si>
    <t>Se realiza el reporte de las actividades cumplidas con corte a 31 de diciembre de 2018</t>
  </si>
  <si>
    <t>Seguimiento al componente de Rendición de Cuentas en el PAAC con corte a 31 de diciembre</t>
  </si>
  <si>
    <t>Se realiza la medición de los indicadores con corte a 31 de diciembre 2018 y se encuentran publicados en la página web. http://www.supertransporte.gov.co/index.php/informes-de-rendicion-de-cuentas/</t>
  </si>
  <si>
    <t>Se elabora y publica informe final del Plan de Rendición de Cuentas en la página web de la entidad. http://www.supertransporte.gov.co/index.php/informes-de-rendicion-de-cuentas/</t>
  </si>
  <si>
    <t>De acuerdo con la campaña Estado Simple - Colombia Ágil, se sometió a consideración de la Ciudadanía, los trámites y la normatividad con que cuenta la Entidad,  donde se recibieron 3 observaciones frente a los trámites, de las cuales dos corresponden a trámites implementados en el aplicativo SUIT, en la página web se publicó la respuesta y el informe correspondiente en el link de transparencia y acceso a la información pública, adicionalmente y tomando como base estas recomendaciones de los usuarios, se estableció un plan de trabajo que será implementado en el Plan Anticorrupción y de Atención al Ciudadano para la vigencia 2019.</t>
  </si>
  <si>
    <t>En producción los módulos Vigía de IUIT, PQRs, Inmovilizaciones, registro de vigilados, operador portuario, SGIT.</t>
  </si>
  <si>
    <t>El cambio de la página web se realizó en el primer cuatrimestre del año. Esta se ha seguido actualizando de acuerdo con las necesiadadeds de publicación de información de la Entidad
y las modificaciones de imagen de acuerdo a las establecidas por el nuevo gobierno.</t>
  </si>
  <si>
    <t>Portal web de la Entidad</t>
  </si>
  <si>
    <t>En el periodo Septiembre - diciembre se han realizado las siguientes publicaciones en la página web en la sección de Transparencia y Acceso a la información Pública: Planeación: Actualización del Normograma de la entidad, Seguimiento Indicadores PEI Trimestre III,  Seguimiento al Plan de Acción Institucional - PAI trimestre III. Actualización de la Cadena de valor de la entidad. Oficina Asesora Jurídica: Publicación de resoluciones Generales, Resolución 44285 de 2018 y  Resolución  44033 de 2018, Circulares No.42 a la 50. Grupo TIC:  Actualización de la Política de Seguridad y Privacidad de la Información, publicación de datos abiertos y sello de excelencia obtenido. Publicación de Banner la Política de Gobierno Digital .Presupuesto: Publicación de ejecución presupuestal desagregada para el periodo. Control Interno:Informe de Seguimiento Plan Anticorrupción Agosto 2018,  Informe Pormenorizado del estado de Control Interno II Cuatrimestre 2018 (11 de julio – 10 de noviembre).</t>
  </si>
  <si>
    <t>*Se realizaron ajustes al aplicativo consola TAUX.
*Se realiza la generación de encuestas de acuerdo a lo estipulado en las circulares No. 94 de 2016, No.61, 66 y 82 de 2017.</t>
  </si>
  <si>
    <t>De acuerdo con el  PEI de la Entidad, se encuentra que la implementación del Plan de trabajo para la Estrategia de Gobierno Digital  cuenta con un avance del 92% con corte a 31 de diciembre de 2018</t>
  </si>
  <si>
    <t>Plan de trabajo GEL</t>
  </si>
  <si>
    <t>Continúa la implementación del Modelo de Seguridad y Privacidad de la información de acuerdo a los lineamientos del MINTIC, se encuentra un avance en la implementación  del 67%.</t>
  </si>
  <si>
    <t>Documento de verificación de implementación del MSPI</t>
  </si>
  <si>
    <t>Se realizaron actualizaciones a los procesos de la Cadena de valor:
Gestión Regulatoria: Inclusión de indicador del proceso
Gestión Estratégica de la Información: Actualización de la ficha de los indicadores del proceso.
Gestionar el Mejoramiento Continuo: Actualización del formato 19-DIF-06 Plan Anual de Auditoría.
Normograma: Se actualizaron los nomogramas de los procesos: Direccionamiento Estratégico, Gestión de Comunicaciones, Gestión y Criterios de Riesgos de Supervisión, Gestión Estratégica de la Información, todos los procesos misionales, Gestión Financiera, Gestión Jurídica, Administración del Riesgo Organizacional.
Direccionamiento Estratégico: Inclusión del formato para Retroalimentación del Plan de Acción Institucional
Gestión Jurídica: Actualización del Mapa de Riesgos del Proceso.
Gestión del Talento Humano: Incorporación de las Políticas: Seguridad y Salud en el Trabajo, Prevención del consumo de Alcohol, Tabaco y Sustancias Psicoactivas, Prevención del acoso laboral. 
Gestión Documental: Actualización de los formatos para: Oficio, Memorando, Certificación y Acta de Eliminación.
Control Interno Disciplinario: Actualización del mapa de riesgos del proceso
Administración del Riesgo Organizacional: Actualización del mapa de riesgos del proceso.
Gestionar el Mejoramiento Continuo: Actualización del objetivo del proceso y actualización del mapa de riesgos del proceso.
Gestión Administrativa: Actualización del mapa de riesgos del proceso
Gestión Financiera: Actualización del mapa de riesgos del proceso
Atención al Ciudadano y Notificaciones: Actualización del mapa de riesgos de Notificaciones
Gestionar el mejoramiento continuo: actualización de los formatos para gestionar Auditorias.</t>
  </si>
  <si>
    <t>Información publicada en la cadena de valor en la intranet y en la página web de la Entidad</t>
  </si>
  <si>
    <t>N.A.</t>
  </si>
  <si>
    <t>La meta esta cumplida con anterioridad. La Politica de Supervisión se formalizó con la expedición de la Resolución 3350 de 2018, por la cual se adopta dicha politica.</t>
  </si>
  <si>
    <t>Correos electronicos</t>
  </si>
  <si>
    <t xml:space="preserve">Diligenciamiento del FUID:
Despacho: Se encuentra actualizado el FUID al corte diciembre 31 de 2018.  La instrucción dada por el Grupo de Gestión Documental por correo electrónico del 23 de noviembre de 2018, es remitirlo antes del 8 de enero de 2019. 
Grupo de Vigilancia e Inspección: Con fecha 28 de diciembre se remitió al Grupo de Gestión Documental, por correo electrónico la actualización del FUID vigencia 2018.  Se solicitó apoyo al Grupo de Gestión Documental, pero este no fue efectivo.  
Grupo de Investigaciones y control: Se encuentra actualizado el FUID al corte diciembre 31 de 2018.  La instrucción dada por el Grupo de Gestión Documental por correo electrónico del 23 de noviembre de 2018, es remitirlo antes del 8 de enero de 2019.
Trámite Documental: 
Se tramita el 100% de los documentos que se reciben por Orfeo, es decir, se asignan en el 100% para su trámite. Se trabaja igualmente el módulo de Gestión Documental - Vigía, asignando el 100% para tramite. Estadísticas no se pueden presentar por cuanto ninguno de los dos aplicativos genera dicha información y se desconoce si el Grupo de Gestión Documental, responsable de dicho proceso, ha solicitado las mismas. 
Dado que la Delegada de Puertos no ha recibido el acto administrativo por medio del cual se deja sin efecto jurídico la resolución que dio vida jurídica a la implementación y funcionamiento al sistema Orfeo, y así mismo el acto administrativo que da vida jurídica a la implementación y funcionamiento al modelo de gestión documental en Vigía, en la asignación que se realiza de los documentos remitidos por Vigía, se deja la siguiente nota: “Se hace la salvedad que la asignación del radicado se realiza sin la socialización del acto administrativo por parte de la administración de la entidad relacionado con la implementación y puesta en marcha del módulo de Gestión Documental – VIGIA, lo anterior, toda vez que están corriendo términos de contestación y trámite de los radicados los cuales se han venido acumulando por dicha situación.”
Adicionalmente, se aplican los formatos establecidos para la emisión de los memorandos, oficios, cuentas de cobro, así como los formatos de remisión al Grupo de Gestión Documental para el respectivo escaneo y envío por 472. Los grupos de Vigilancia e Inspección y el de Control cuentan con el personal requerido para el archivo físico y virtual de los mismos, mientras que el Despacho no tiene personal de apoyo para realizar estas actividades, Se revisan las devoluciones y se reenvían aquellas que se verifica que la dirección es correcta. Igualmente se utiliza el medio electrónico para verificar las direcciones y para el envío de las mismas. Se realiza seguimiento semanal para la depuración del sistema Orfeo, pero no se puede hacer el mismo seguimiento en Vigía, dado que no tiene dicha funcionalidad. 
Organizar archivo de gestión conforme a la TRD: La Delegada de Puertos tiene dos grupos de trabajo legalmente creados, el de Vigilancia e Inspección y el de Investigaciones y Control. Estos grupos cuentan con un funcionario responsable de la gestión documental del mismo; igualmente cada uno presenta su FUID, con ello cada grupo establece el número de carpetas que conforman el inventario en concordancia con las disposiciones del AGN y del grupo de gestión documental de la entidad.
Y tiene un equipo de trabajo que es el conformado por el Despacho del Superintendente y la única secretaria, que es del Despacho, y ella se encarga de la gestión documental del Despacho. 
Cada grupo organiza el archivo teniendo en cuenta la tabla de retención establecida. E igualmente, cumplido el tiempo de retención establecido en la TRD, se efectúa la transferencia de dicho archivo de gestión. 
El grupo de Investigaciones y Control: El archivo Físico del grupo se sigue alimentando de acuerdo a la TRD y a la vez se hace archivo virtual en las plataformas "ORFEO" y "VIGIA", de acuerdo a instrucción del Grupo de Gestión Documental. Evidencias: Archivo Físico del Grupo,  ORFEO y VIGIA
Es necesario precisar que los espacios asignados para tener el archivo de gestión debidamente organizado, como lo exige la norma, no son suficientes, lo cual origina se tengan cajas a la vista en el espacio físico donde está ubicada la Delegada de Puertos. 
Transferencias documentales: 
Despacho:   En el periodo octubre – diciembre no se realizó transferencia documental toda vez que la misma se realiza anualmente. 
Grupo de Vigilancia e Inspección: En el periodo octubre – diciembre no se realizó transferencia documental toda vez que la misma se realiza anualmente. 
Grupo de Investigaciones y control Toda vez que el Grupo de Gestión Documental programa fechas de transferencia de archivos de manera anual, en el periodo octubre – diciembre no se realizó transferencia documental.
Atención de clientes internos y externos de manera presencial y telefónica: Se atiende a los usuarios que lo requieran, y se les informa que acudan al call center o al grupo de atención al ciudadano. Las solicitudes de atención y citas con usuarios externos se realizan a través del correo electrónico del Delegado de Puertos con el cumplimiento de la circular del MT. 
El grupo de Investigaciones y Control de la Delegada de Puertos, atiende usuarios internos a través de memorandos en los que solicitan información que reposa en este grupo, así como de investigaciones que se encuentran en curso, las cuales se reciben y se gestionan dentro de los términos concedidos, dando respuesta también a través de memorandos para dejar trazabilidad en todo lo actuado.  En lo que respecta a los usuarios externos, se reciben las solicitudes las cuales, en caso de no tener radicado en la ventanilla única de radicación, se remiten para que les sea asignado el número de radicado y de manera inmediata se inicia el proceso a fin de dar respuesta de manera oportuna y completa. 
Programación de actividades y seguimiento a compromisos: Se programan y se realiza seguimiento atendiendo las instrucciones del Delegado de Puertos. No es claro a qué actividades y compromisos se refiere este punto ya que un consolidado de lo que se realiza esta en el PEI.
</t>
  </si>
  <si>
    <t>No se programó actividad.</t>
  </si>
  <si>
    <t>Cuadro de Seguimiento</t>
  </si>
  <si>
    <t>En el periodo Octubre - Diciembre se han identificado como informales: 1. Indeterminadas.; 2. Indeterminadas; 3. Indeterminadas; 4. Indeterminadas; 5, Expreso San Juan Ltda, Expreso Fluvial Diana S.A.S.; 6. Angel maria Delgado Albadan; 7. Rigoberto Henao; 8. Bosques, Suelos y Agua ltda y/o Consorcio CCC Ituango.</t>
  </si>
  <si>
    <t xml:space="preserve">Respuesta Derecho de peticion presentado por el Sr. Gabriel Giacobone, Rad. 20187201172221 2018-12-13 </t>
  </si>
  <si>
    <t xml:space="preserve">Con el fin de dar respuesta al DP, presentado por EL Sr. Gabriel Giacobone, se solicito informacion estadistica al Grupo Cemat, respecto a: 1. Reporte Férreo con corte a 31 de octubre de 2018.
2. Despachos y pasajeros por año y por Terminal de Transporte, correspondiente a los años 2015, 2016, 2017 y 2018 con corte a 30 de noviembre
 </t>
  </si>
  <si>
    <t xml:space="preserve">i. Investigaciones falladas con archivo 2
</t>
  </si>
  <si>
    <t xml:space="preserve">En el cuarto trimestre se atendieron las siguientes solicitudes:
1. Se enviaron avances del PEI de la Delegada de Tránsito el dia 05/10/2018
2. Se enviaron avances del PAI de la Delegada de Tránsito el dia 05/10/2018
3. Se envió reporte de las fichas de indicadores por proceso de la Delegada de Tránsito y Transporte el día 08/10/2018
4. Se enviaron avances al Plan de Mejoramiento con la Contraloria General de la Republica el día 11/10/2018
5. Se enviaron avances a los Planes de Mejoramiento derivados de auditorias internas de los procesos de inspección y registro el día 18/10/2018
6. Se envió actualización al informe de gestión de la Delegada de Tránsito el día 23/10/2018
7. Se enviaron avances del PEI de la Delegada de Tránsito el dia 06/11/2018
8. Se envió informe de rendicion de cuentas de la Delegada de Tránsito el día 08/11/2018
9. Se envió informe pormenorizado de la Delegada de Tránsito el día 08/11/2018
10. Se envió analisis y respuesta a inquietudes de los ciudadanos el día 20/12/2018
</t>
  </si>
  <si>
    <t>Se gestionaron 20344 radicados:
4358 radicados por ORFEO
15986 radicados por VIGIA</t>
  </si>
  <si>
    <t>En el cuarto trimestre de 2018 se realizaron 3 actividades de divulgación:
1. Circular N° 48 del 05 de octubre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los convenios y/o contratos de colaboración empresarial para suplir la alta demanda correspondiente a la temporada alta de semana de receso escolar, entre el 5 y el 17 de octubre de 2018
2. Se expidió circular N° 50 del 23 de noviembre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los contratos de colaboración empresarial para suplir la alta demanda de fin de año
3. Se expidió circular N° 52 del 11 de diciembre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los contratos de colaboración empresarial para suplir la alta demanda del 15 de noviembre de 2018 al 31 de enero de 2019</t>
  </si>
  <si>
    <t>En el cuarto trimestre de 2018, se elaborarón 570  análisis financieros de información vigencia 2017 reportada por los vigilados.</t>
  </si>
  <si>
    <t>En el cuarto trimestre del 2018 se realizaron 802 operativos en acompañamiento con la DITRA, discriminados así:
74 operativos al transporte escolar
616 operativos de informalidad
112 operativos al transporte de carga</t>
  </si>
  <si>
    <t>En el cuarto trimestre del 2018 se realizaron 86 fallos:
18 fallos del grupo de Investigaciones y Control
68 fallos del grupo IUIT</t>
  </si>
  <si>
    <t>Se cumplió con las actividades programadas con corte cuarto trimestre 2018.</t>
  </si>
  <si>
    <t>La OCI tramitó un total de 46 comunicaciones internas ( (45 memorandos y 1 oficio de salida)) en el Sistema Documental Orfeo.
La OCI realizó el informe de seguimiento a la ejecución del PMA suscrito con el Archivo General de la Nación del tercer trimestre de 2018, mediante Memorando No. 20182000181853, Comunicación del Informe Definitivo de Seguimiento a la Ejecución del PMA suscrito con el Archivo General de la Nación del tercer trimestre de 2018, de 26 octubre 2018.
La OCI realizó solicitud  de información mediante la Comunicación Plan de Trabajo seguimiento al Plan de Mejoramiento Archivístico suscrito con el Archivo General de la Nación en el año 2012, correspondiente al cuarto trimestre 2018, con plazo de entrega el 08 de enero de 2019", mediante memorando No. 20182000197283, de 06 de diciembre 2018.</t>
  </si>
  <si>
    <t xml:space="preserve">Se realizó el concurso "Yo aplico MIPG  y Fomento la Cultura del Autocontrol" con la participación de 14 equipos de las diferentes dependencias de la entidad, el 02 de noviembre 2018 y entrega de reconocimientos fue el 21 de noviembre, las evidencias se publicaron en la galería de fotos de la intranet, link: http://intranet.supertransporte.gov.co/?avada_portfolio=concurso-mipg y estan archivadas en la carpeta Estrategia de Autocontrol - Enfoque a la Prevención 2018 de la OCI. </t>
  </si>
  <si>
    <t>Se realizó el concurso "Yo aplico MIPG - y Fomento la Cultura del Autocontrol" con la participación de 14 equipos de las diferentes dependencias de la entidad, el 02 de noviembre 2018 y la entrega de reconocimientos, fue el 21 de noviembre 2018.</t>
  </si>
  <si>
    <t>Se presentaron 3 requerimientos a los cuales la Oficina de Control Interno hizo seguimiento: 
1. Solicitud con radicado No. 20185604344802, radicado Presidencia EXT18-00-127588 se dió respuesta al Derecho de petición con radicado 20184001179061, de 18 de diciembre 2018. 
2. Solicitud de la Función Publica con radicado No. E-2018-486204 se dió respuesta indicado que la entidad no era la competente del tema mediante correo electrónico  a la Proc. Del. Vigilancia Preventiva Funcion Publica, el 08 de noviembre 2018.
3. Remisión Informe de auditoría CGR - CDSIFTCEDR No. 055 de 2018, SPT, radicado con Oficio No. 20185604848122 de 04 de diciembre se dió respuesta con la transmisión con radicado 35602018-12-04, modalidad 3 plan de mejoramiento, periodicidad ocasional, fecha de corte 04 de diciembre 2018, de 26 diciembre 2018.</t>
  </si>
  <si>
    <t>Se tramitaron 3 solicitudes.</t>
  </si>
  <si>
    <t xml:space="preserve">
Se actualizó, publicó y socializó el objetivo del proceso Gestionar el mejoramiento continuo y el mapa de riesgos en la cadena de valor de la entidad, el 18 de diciembre 2018, ver link: http://intranet.supertransporte.gov.co/CadenaValor/index.htm</t>
  </si>
  <si>
    <t xml:space="preserve">
Se actualizó, publicó y socializó el objetivo y el mapa de riesgos del proceso Gestionar el mejoramiento continuo  en la cadena de valor de la entidad, el 18 de diciembre 2018. </t>
  </si>
  <si>
    <t>EL Plan Anual de Auditorías 2018 aprobado en el  Comité Institucional de Coordinación de Control Interno, de 13 de marzo de 2018, Acta No. 1. y modificación del Plan de Auditoría presentada y aprobada en Comité Institucional de Coordinación de Control Interno de fecha 19 de julio de 2018, acta No. 2.
Se realizaron 29 informes (auditorías, informes y seguimientos) al  Sistema de Control Interno durante el cuarto trimestre 2018 (ver anexo No. 1).</t>
  </si>
  <si>
    <t>Se realizaron 29 informes (auditorías, seguimientos y evaluciones) según fechas programadas en el plan anual de auditorías de la vigencia 2018.</t>
  </si>
  <si>
    <t>Se realiza el levantamiento de inventario fisico de la Entidad. 
-Actas individuales de propiedad planta y equipo</t>
  </si>
  <si>
    <t>Se emite el memorando 20185000204083</t>
  </si>
  <si>
    <t xml:space="preserve">Los documentos que soportan esta contratacion, adiciones y prorrogas se encuentran en el secop II y colombia compra eficiente.
Contratacion de: 
- Polizas de seguro
- Toner color
Adiciones:
- Combustible
- Mantenimiento vehículos
Adiciones y prorrogas: 
- Arriendo calle 63
- Arriendo calle 37
- Seguridad y vigilancia
- Aseo y cafeteria
- UNP
</t>
  </si>
  <si>
    <t>Reposan en la carpeta compartida del grupo Administrativo</t>
  </si>
  <si>
    <t>Se han entregado en los terminos establecidos por Gestion Documental el Fuid del area, Se aprueba la matriz de riesgo y se entregan planes de mejoramiento y su seguimiento de acuerdo a solicitud y cronogramas</t>
  </si>
  <si>
    <t xml:space="preserve">Se actualizaron las plantillas logo nuevo gobierno de oficios de salida, memorando, certificacion y acta de eliminación.
Se hizo seguimiento al avance de ejecución de las acciones del Mapa de Riesgos del proceso.
Se cumplió con el envio a la Oficina Asesora de Planeación, de la información de medición de las fichas de indicadores del proceso. Anexo 1
</t>
  </si>
  <si>
    <t>Radicado 20185601090271</t>
  </si>
  <si>
    <t>Se cumplió con la actividad programada para el cuarto trimestre, consistente en radicar ante el Archivo General de la Nación documento técnico para la convalidación de las TRD de la Entidad. Anexo 2</t>
  </si>
  <si>
    <t>Correo electronico de fecha 21 de diciembre de 2018</t>
  </si>
  <si>
    <t>A través de correo electronico dirigido a los lideres de cada dependencia, así como, a los encargados de archivo de las mismas, se envio presentación en Power Point, contentiva de los aspectos más relevantes que se deben tener en cuenta en la geenración de comunicaciones de salida. Anexo 3</t>
  </si>
  <si>
    <t>Informe de Gestión cuarto trimestre</t>
  </si>
  <si>
    <t>Se brindo orientación y acompañamiento en la organización de los archivos de las siguientes dependencias:  Oficina Juridica, Grupos de Talento Humano, Vigilancia e Inspección e Investigaciones y control de la Delegada de Puertos, Vigilancia e Inspección e Investigaciones y Control Delegada de Concesiones, Financiera y Notificaciones.
Se efectuaron visita de verificación a la organización de los archivos de gestión de las siguientes dependencias: Oficina Control Interno, Control Interno Disciplinario, Administrativa, secretaria General, Grupos Delegada de Concesiones, Investigaciones y Control de la Delegada de Tránsito. Anexo 4</t>
  </si>
  <si>
    <t>Se mantiene organizado el archivo de gestión, el FUID se encuentra actualizado y se asistió a las reuniones y capacitaciones programadas. Anexo 5</t>
  </si>
  <si>
    <t>Informe de Gestión cuarto trimestre 2018</t>
  </si>
  <si>
    <t>Se ejecutaron el 99% de las actividades del proceso.  Anexo 4</t>
  </si>
  <si>
    <t xml:space="preserve">El 3% es decir un total de 54 son actos administrativos que aun se encuentran en tramite de notificacion,  teniendo en cuenta los teminos establecidos en Capitulo V de la ley 1437 del 2011 CPACA. </t>
  </si>
  <si>
    <t>Se prepararon materiales para la  presentación del Grupo de Atención al Ciudadano  en Power Point, (presentación a la Secretaría general) y  publisher  (para  ser publicado en Intranet)</t>
  </si>
  <si>
    <t>Fue reportado a la oficina de planeación  el indicador  del proceso  el 23 de oct</t>
  </si>
  <si>
    <t xml:space="preserve">Informe  de Octubre  radicado 20185700185813,informe de noviembre radicado 20185700196373 , que  toma datos de la atención presencial,telefónica  consultas de comparendos y seguimiento a PQRS </t>
  </si>
  <si>
    <t>Correlación entre  el número de tickets asignados en Sigturno  y los capturados en GLPI , período  oct-dic.:Ultimo reporte  24 dic-2018</t>
  </si>
  <si>
    <t>En desarrollo del contrato firmado con la UNAD para el desarrollo del PIC, en el mes de octubre fueron realizadas 3 jornadas de capacitación sobre los siguientes temas:
Competencias comportamentales  con duración de cuatro horas.
Actualización normativa en tránsito y transporta con duración de cuatro horas. 
Actualización normativa en Puertos  con duración de cuatro horas.  
En noviembre se realizaron cuatro  jornadas de capacitación así:
Actualización normativa en tránsito y transporta con duración de cuatro horas.
Actualización normativa en Puertos  con duración de cuatro horas.  
Actualización normativa en Concesiones  con duración de ocho horas. 
Re inducción con duración de ocho horas y asistencia de la totalidad de funcionarios de la Entidad
Adicionalmente durante éste mes se realizó una jornada de capacitación sin costo económico para la Entidad, cuyo tema fué Protocolo y Etiqueta con duración de cuatro horas.
En diciembre se realizaron  dos jornadas de capacitación así:
Código de procedimiento Administrativo y de lo contencioso administrativo, con duración de dos horas.
Evaluación de desempeño Laboral - Acuerdo 6176 y nuevo instrumento de medición con duración de dos horas.
La primera jornada corresponde al desarrollo del contrato con la UNAD y la segunda a una invitación de la Comisión Nacional del Servicio Civil, sin costo económico para la Entidad y fué realizada con dos propósitos: uno, para socializar el nuevo acuerdo (N°6176) para la evaluación de desempeño laboral y la otra para instruir a los recién vinculados por cambio de gobierno directivos y funcionarios de libre nombramiento y remoción de la Entidad.
NOTA: La meta anual contiene las capacitaciones incluidas en el PIC 2018 - contratadas y producto de invitación de otras Entidades del Estado exceptuando los cursos virtuales del SENA; y además incluye las nueve (9) entregas de estímulos económicos.</t>
  </si>
  <si>
    <t>Lista de asistencia a los eventos realizados</t>
  </si>
  <si>
    <t>En el cuarto trimestre se realizaron ocho actividades que contribuyen a generar bienestar a los funcionarios de la Entidad y su grupo familiar:
Caminata ecológica, vacaciones recreativas - receso escolar, torneo de bolos, Halloween hijos de funcionarios, re inducción para todos los funcionarios, taller prepensionados, vacaciones recreativas mes de diciembre y cierre de gestión - premiación mejores empleados.
Esta última actividad no se encontraba programada; con el cambio de administración se incluyó denyto de la programación.</t>
  </si>
  <si>
    <t xml:space="preserve">La actualización de declaracion de bienes y rentas se encuentra en un 99.25%; solo hace falta la actualización de un funcionario, al cual se le ha solicitado insistentemente la realización de este procedimiento
Todos los funcionarios de la Superintendencia tiene grabada su hoja de vida en el aplicativo SIGEP. La actualización de la misma es realizada por cada funcionario a medida que sus datos vayan cambiando; sin embargo es importante aclarar que cada vez que un funcionario ingresa al aplicativo y realiza una actualización de su información, el aplicativo lo incluye en un estado de "Pendiente" debido a que han omitido el cargue de los documentos soporte; hasta tanto este procedimiento no se realice, el Grupo de Talento está impedido para validar la actualización.
Durante el periodo se realizaron 14 registros de alta en el aplicativo. 
En este periodo se realizaron nueve bajas en el aplicativo.
</t>
  </si>
  <si>
    <t>Listado de asistencia y publicación en las carteleras virtuales.</t>
  </si>
  <si>
    <t xml:space="preserve">Como resultado del Plan de Mejoramiento planteado tendiente a mejorar el clima laboral de la Entidad, durante este trimestre se realizaron cuatro actividades así:
Capacitación sobre comunicación Ontológica en el mes de octubre.
Trabajo en equipo en el mes de noviembre.
Fortalecimiento y cambio personal en el mes de noviembre.
Familia y comunicación en el mes de noviembre.
Paralelo a estas jornadas de capacitación se socializó y difundió el código de integridad adoptado por la Entidad.                                                                                       
                                                                                                                                                                                                                                                                                                                                                                                  </t>
  </si>
  <si>
    <t>Actos administrativos</t>
  </si>
  <si>
    <t>Los nombramientos y retiros presentados durante este trimestre, son producto del cambio de gobierno, excepto los casos de los profesionales Walter Wilmer Bravo Prieto y Heydy Viviana Bello Carrillo</t>
  </si>
  <si>
    <t>Durante el cuarto trimestre se liquidaron los viaticos y gastos de viaje a los funcionarios y contratistas que realizaron actividades de vigilancia inspeccióny control. 
Se expidieron certificaciones laborales solicitadas por funcionarios activos y retirados de la Entidad.
Se continuó con la inclusión de documentos en las carpetes de historia laboral de los funcionarios de planta.</t>
  </si>
  <si>
    <t>Memorando remisorio de envío de liquidación de nómina. N° 20185200179043 - N°20185200190153 - N°20185200200063 Y ACTAS DE REUNIÓN</t>
  </si>
  <si>
    <t>Archivo de Gestión</t>
  </si>
  <si>
    <t>Las actividades que se encontraban aplazadas, fueron realizadas durante el cuarto trimestre.</t>
  </si>
  <si>
    <t xml:space="preserve"> Fueron enviados a la Oficina Asesora de Planeación los procedimientos actualizados de:
Selección y vinculación de funcionarios de libre nombramiento y remoción.
Selección y vinculación de funcionarios de carrera administrativa.
Selección y vinculación de funcionarios nombrados en provisionalidad.
Retiro de funcionarios.
Evaluaciones médicas ocupacionales para Ingreso.
Elección y conformación del Copasst
Para  la validación con los diagramas de flujo existentes, antes de la inclusión oficial de la actualización del procedimiento en la cadena de valor. 
</t>
  </si>
  <si>
    <t xml:space="preserve">Las evidencias de las liquidaciones mensuales de nómina reposan en el archivo de gestión del Grupo Financiero, además de los comprobantes de pago disponibles en la intranet de la Entidad.
Fueron realizados 12 recobros de incapacidades.
En la Intranet de la Entidad se encuentra información sobre el programa Servimos, para beneficio de todos los funcionarios de la Entidad y su núcleo familiar.
En el mes de diciembre se reunieron en el despacho el superintendente Delegado de Puertos, el teletrabajador Marco Aurelio Velazco y la funcionaria del Grupo de Talento Humano encargada de las funciones de Gestión sobre seguridad y salud en el trabajo, para revisar el desarrollo del programa de teletrabajo. De esta reunión se elaboró un acta con las conclusiones, sugrencias y tareas a desarrollar.
Durante el mes de septiembre, fue entregada la tercera dotación correspondiente a la vigencia fiscal 2018 a todos los funcionarios que tienen derecho a la misma.
</t>
  </si>
  <si>
    <t>Memorando y Registros fotográficos</t>
  </si>
  <si>
    <t>Durante los meses de noviembre y diciembre, se realizaron las 7 actividades de estímulos que estaban programadas así:
Convocatoria para participar en estímulos educativos - memorando N°20185200185703; premiación mejor trabajo en equipo, premiación mejor empleado en los distintos niveles jerárquicos, reconocimiento a la labor durante veinte años, premiación torneo de bolos.</t>
  </si>
  <si>
    <t>*Hojas de vida de los indicadores
*Mapa de Riesgos , Actualizacion del Normograma en la Cadena de valor</t>
  </si>
  <si>
    <t>Se realizó la medición de los indicadores del proceso y el seguimiento al mapa de riesgos, asi mismo el dia 20 de noviembre de 2018, se publico la actualizacion del Mapa de Riesgos del Grupo CID, el cual puede ser consultado en la Cadena de Valor</t>
  </si>
  <si>
    <t>Mediante correos electronicos se invito a funcionarios de diferentes areas a las charlas de prevencion disciplinaria</t>
  </si>
  <si>
    <t>En la carpeta de prevencion 2018, se encuentran los correos electronico y las actas de asistencia debidamente diligenciadas.</t>
  </si>
  <si>
    <t>Se organizaron los expedientes de los procesos disciplinarios, conforme a los lineamientos de Gestión documental, la organización del archivo se realiza conforme a la gestión de los procesos disciplinarios, en el FUID se encuentran reportadas en total 270 carpetas, las cuales se encuentran en el archivo de gestión del grupo. Durante el cuarto trimestre se recibieron un total de 16 quejas, las cuales se encuentran organizadas en 16  carpetas.</t>
  </si>
  <si>
    <t>Las evidencias del avance reposan en el Centro de Conciliación de la entidad.</t>
  </si>
  <si>
    <t>El avance demuestra que ante el programado del trimestre, se superó el resultado previsto.</t>
  </si>
  <si>
    <t>Las evidencias del avance reposan en los informes de gestión que genera el Grupo de Jurisdicción Coactiva y en sus archivos.</t>
  </si>
  <si>
    <t>Los resultados del trimestre superaron la meta propuesta.</t>
  </si>
  <si>
    <t>Las evidencias reposan en los archivos de la Oficina siendo actos administrativos suscritos por el Despacho del Superintendente.</t>
  </si>
  <si>
    <t>Los resultados del trimestre se redujeron en razón a la revisión de los actos y el cambio de Superitendente.</t>
  </si>
  <si>
    <t>Las evidencias reposan en los archivos de la Oficina Asesora Jurídica y en bases de datos</t>
  </si>
  <si>
    <t>Se superó el resultado previsto en razón a la recepción de acciones de medio de control en contra de la entidad y acciones de tutelas en contra de la misma.</t>
  </si>
  <si>
    <t>Se superó el resultado previsto en razón a acciones emprendidas por el sometimiento a control de empresas en dicho estado.</t>
  </si>
  <si>
    <t>Las evidencias reposan en la matriz de la Oficina y en los memorandos remitidos a los Grupos.</t>
  </si>
  <si>
    <t>Se superó la meta prevista en razón al aumento de devoluciones relacioadas por parte de esta Oficina.</t>
  </si>
  <si>
    <t>Las evidencias reposan en la Oficina Asesora de Planeación, donde se han realizado gestiones y reuniones encaminadas a actualizar los procesos, procedimientos y realizar seguimiento a riesgos e indicadores,</t>
  </si>
  <si>
    <t>Se ha cumplido a cabalidad la meta propuesta.</t>
  </si>
  <si>
    <t>Los resultados del trimestre se redujeron en razón a la revisión de los actos jurídicamente.</t>
  </si>
  <si>
    <t>Se redujo por por poco la meta propuesta en razón a la revisión de actos jurídicamente.</t>
  </si>
  <si>
    <t>PEI, POA, PGS retroalimnetaciones y presentaciones</t>
  </si>
  <si>
    <t>Comunicaciones y FUID</t>
  </si>
  <si>
    <t> Se gestionaron en Orfeo 65 solicitudes  y del sistema Vigía 173. Así mismo de forma convencional se reportó el FUID al Grupo de Gestión Documental.</t>
  </si>
  <si>
    <t>Se revisaron las ejecuciones presupuestales Agregada y Desagregada (a través del CEN de compromisos y de obligaciones), con relación a la base de contratación de la entidad de cada periodo, a efectos de verificar la información financiera soportada en el SIIF. Se realizaron reuniones de Seguimiento a la Ejecución Presupuestal y al Plan Anual de Adquisiciones con los coordinadores e integrantes las áreas de apoyo de la entidad, a corte del mes de Noviembre de 2018.</t>
  </si>
  <si>
    <t>Reporte de ejecucion presupuestal con corte a 30 de noviembre de 2018. Fuente SIIF II Nación.</t>
  </si>
  <si>
    <t>La ejecución de compromisos presupuestales a 30 de noviembre fue de 97% sobre el total del presupuesto vigente asignado.</t>
  </si>
  <si>
    <t>Reporte de ejecucion presupuestal con corte a 31 de diciembre de 2018. Fuente SIIF II Nación.</t>
  </si>
  <si>
    <t xml:space="preserve">La ejecución de compromisos presupuestales a 30 de diciembre fue de 78%, excluyendo el rubro de transferencias. </t>
  </si>
  <si>
    <t>Semáforo enviado por el DAFP</t>
  </si>
  <si>
    <t>Certificaciónes laborales y liquidación de gastos de viaje.</t>
  </si>
  <si>
    <t>Resolución N° 44893 del 27/12/2018</t>
  </si>
  <si>
    <t>Incentivos no pecuniarios, consistentes den bonos de turismo.</t>
  </si>
  <si>
    <t>Incentivos pecuniario para el primer puesto y no pecuniario para los puestos segundo y tercero.</t>
  </si>
  <si>
    <t>Julio Mario Bonilla</t>
  </si>
  <si>
    <t>Correos electrónicos, comunicaciones remitidas e informes entregados.</t>
  </si>
  <si>
    <t xml:space="preserve">Durante los tres meses se coordinó el envío de multiples comunicaciones de respuesta a congresitas, así como se coordino el envío de informació solicitada por el Despacho de la Ministra. </t>
  </si>
  <si>
    <t>listas de asistencia, informes mensuales de operativos</t>
  </si>
  <si>
    <t>112 operativos de carga, 612 operativos de informalidad, 67 operativos rutas escolares,  11 mesas de trabajo, 200 operativos en terminales</t>
  </si>
  <si>
    <t>198123, 1117561, 1117651, 1118511, 1148721, 1173471, 1173841, 1185691, 1185711, 1185721</t>
  </si>
  <si>
    <t>Seis asuntos de transporte aéreo, un asunto de transporte por cable, un asunto de transporte fluvial, un asunto de transporte masivo y un asunto de transporte terrestre</t>
  </si>
  <si>
    <t>Oscar Quintero</t>
  </si>
  <si>
    <t>Los comunicados se encuentran en la web. Las evidencias se encuentran en carpetas del diseñador y correos institucionales.  Existe una carpeta de notas de prensa y otra de comunicados.</t>
  </si>
  <si>
    <t>Se realizaron  3 comunicados que fueron enviados a los medios de comunicación nacionales. Se realizó una campaña en redes #SuperViajeros. Se envió aproximadamente un correo diario sobre campañas y actividades internas. Se alimentó la página web con los comunicados y notas en general. Se alimenta la intranet con información interna y externa. Acompañamiento a la Superintendente.</t>
  </si>
  <si>
    <t>Andrea del Pilar Mancera</t>
  </si>
  <si>
    <t>Azeneth Cecilia Suarez Matallana</t>
  </si>
  <si>
    <t>N.A</t>
  </si>
  <si>
    <t>Decreto de Renovación.                                                       Acudir a las mesas intersectoriales de estadisticas del sector trasnporte y de turismo.                                                      Liderar las regionales de la Superintendencia de Transporte.                                                                             Correos enviados al Ministerio de Transporte.                                          Actas de los comités de Conciliación</t>
  </si>
  <si>
    <t>Apoyar temas relacionados con protección de usuarios del sector transporte.                                            Acudir a 2 de las mesas intersectoriales de estadisticas del sector trasnporte y de turismo.                                                     Liderar 17  regionales de la Superintendencia de Transportea nivel nacional.                                                                                            Adelantar proyectos con el BID.                                                Asistir a 6  de los comités de Conciliación</t>
  </si>
  <si>
    <t>Adriana del Pilar Tapiero</t>
  </si>
  <si>
    <t>Z:\Despacho2018/Comisiones2018
Z:\Despacho/SeguimientoOrfeo2018
Libro de entrega de documentos fisicos</t>
  </si>
  <si>
    <t>Se tramitaron el 90% de las comunicaciones asignadas por Vigia.                                                                          No se realizo ninguna transferencia documental.</t>
  </si>
  <si>
    <t>Banners en página web, información en redes sociales</t>
  </si>
  <si>
    <t>Se desarrolló campaña para socialización de informe de Rendición de Cuentas 2018. La actividad se realizó a través de:
* 3 Banner en página web.
* 3 Banner en intranet.
* Memes a través de redes sociales Twitter y Facebook.</t>
  </si>
  <si>
    <t>Carteleras virtuales, push mails</t>
  </si>
  <si>
    <t xml:space="preserve">En las carteleras virtuales se realizaron varias publicaciones: video de posesión protocolaria de la nueva Superintendente. Video de monitoreo de noticias sobre el sector. Video tutorial para acceder a redes. Video especial de entidades del sector para prevención de accidentes. Se enviaron correos directos a los funcionarios para información sobre días especiales en la Entidad, campañas de seguridad, anuncios, etc.  </t>
  </si>
  <si>
    <t>Evaluación que realiza la Alta Dirección de la Entidad y se verá reflejada en el plan de comunicaciones para la sigueinte vigencia</t>
  </si>
  <si>
    <t>De acuerdo con los lineamientos de la nueva administración y la Renovación de la Entidad, esta actividad se está reevaluando con miras a mejorar la comunicación de la Supertrasnporte con sus vigilados.</t>
  </si>
  <si>
    <t>Boletines publicados en medios y en la página web de la Entidad en el enlace Sala de prensa</t>
  </si>
  <si>
    <t>Se realizaron cuatro boletines  que se enviaron a medios y fueron publicados: Renovación de la Supertransporte, Investigaciones a caso de accidente Buga-Yotoco, Plan navidad, y Denuncia ante Fiscalía</t>
  </si>
  <si>
    <t>Campaña #Superviajeros</t>
  </si>
  <si>
    <t>Se realizó una campaña denominada #SuperViajeros para la tempodada de vacaciones en la cual participan dos personajes llamados Prudencia Segura y Armando Viajes, con recomendaciones para la temporada. Donde se han recibido buenos comentarios de los Ciudadanos</t>
  </si>
  <si>
    <t>Informe Comparenderas, diagnostico Live Optics, estudios previso publicados en cecop II, informe Proyectos acta 1 y 2 grupo de tecnologias de la información.</t>
  </si>
  <si>
    <t>Evaluacón Infraestructura TI, realización estudios previos sistema Hiperconvergencia, conectividad, comparenderas, euipos de computo para comunicaciones, Creación de 7 proyectos  en Tics (hiperconvergencia, Página web, proyecto gobierno digital, capacitaciones, Bi, gobierno digital,  estabilizacion Vigia), analsis contrato comparenderas.</t>
  </si>
  <si>
    <t>transferencia realizadas en vigia, y reporte generado a diciembre -  y en orfeo transferencia por el aplicativo y entrega documentos a cada dependencia según su necesidad</t>
  </si>
  <si>
    <t>154 en vigia   - 37 en Orfeo</t>
  </si>
  <si>
    <t>En la Herramienta de Inteligencia de negocios, se crean los informes: "Cantidad de PQR por Vigilado", "Cantidad de Radicados pendientes por funcionario", "Indicadores BSC mensual" http://inteligenciadenegocios.supertransporte.gov.co:8080/pentaho/Login, se cumplio desde el primer trimestre, se ha hecho seguimiento durasnte el año</t>
  </si>
  <si>
    <t xml:space="preserve">Se generan los siguientes documentos para actualizar la información de la cadena de valor:
1. Manual Plan de acción para el Sistema de Seguridad y Privacidad de la Información.
2.            Manual Plan de Transición IPv4 a IPv6 – SPT
3.            Procedimiento Mantenimiento Preventivo y Correctivo.
4.            Política de Seguridad de la información. 
5.            Modelo del Subproceso Seguridad de la Información y Continuidad del Negocio.
</t>
  </si>
  <si>
    <t>Con estos documentos se realizan ajustes a la cadena de valor para alinearla a las actividades que se realizan en el Grupo de Tecnología. Se cumple desde el trimestre anterior</t>
  </si>
  <si>
    <t>1. Diligenciamiento del FUID.
2. Actualización de las TRD del Grupo TICs</t>
  </si>
  <si>
    <t>Se realiza el diligenciamiento del FUID de acuerdo a periodicidad indicada.
Con el fin de mejorar la Gestión Documental del Grupo TICs, se actualizan las TRD, relacionadas al Grupo.</t>
  </si>
  <si>
    <t>Plan de Transición de IPv4 a IPV6. Se anexa evicencia</t>
  </si>
  <si>
    <t>Se generó el Plan de Transición del Protocolo IPv4 a IPv6 y se encuentra en la fase 1.</t>
  </si>
  <si>
    <t>El Trimestre anterior fue adquirida la solución WAF, se anexa contrato 436 de 2.018</t>
  </si>
  <si>
    <t>En este trimestre se realizó la implementación y la estabilización de la Solución WAF adquirida.</t>
  </si>
  <si>
    <t>Resolución 34567 de 2017. Teletrabajo se implemento desde inicios de 2.018. Se anexa Acta</t>
  </si>
  <si>
    <t>Se apoya la implementación del Teletrabajo en la entidad a través del apoyo en el funcionamiento de las herramientas tecnológicas a utilizar por los empleados.</t>
  </si>
  <si>
    <t>se realizaron las capacitaciones solicitadas en Vigia</t>
  </si>
  <si>
    <t xml:space="preserve">Se realizaron ajustes a Vigia deacuerdo al documento Infotic </t>
  </si>
  <si>
    <t>Se registra el Avance en la implementación de l modelo de Seguridad y Privacidad de la información, se fortalece la documentación del sistema y las herramientas tecnológicas. Asi mismo las recomendaciones a Vigia</t>
  </si>
  <si>
    <t>En el trimestre anterior, se publicaron Datos abiertos de la SPT publicados en el sitio web www.datos.gov.co</t>
  </si>
  <si>
    <t>En el trimestre anterior se publicaron Cuatro datos abiertos publicados en el portal de datos abiertos y certificados en el nivel 1 del sello de excelencia y durante el IV trimestre se realizó la actualización de la información en el portal.</t>
  </si>
  <si>
    <t>Matriz de riesgos de TI</t>
  </si>
  <si>
    <t>Generación de la Matriz de riesgos de TI.</t>
  </si>
  <si>
    <t>Documento de Estructura del Proceso de Seguridad, se cumple en el segundo trimestre</t>
  </si>
  <si>
    <t>El documento de Estructura del Proceso de Seguridad para fortalecer la Gestión de TI en la Entidad, así como la implementación del MSPI.</t>
  </si>
  <si>
    <t>Se implementa el tratamiento de Riesgos de Seguridad y se realizan acciones para fortalecer la infraestructura tecnológica con la implementación del WAF.</t>
  </si>
  <si>
    <t>Política de Seguridad y Privacidad de la información. http://www.supertransporte.gov.co/documentos/2018/Octubre/Planeacion_11/Politicas_Seguridad_Informatica_V41_2018.pdf</t>
  </si>
  <si>
    <t>Se Actualiza en el Trimestre III la Política de Seguridad y Privacidad de la información, de acuerdo a los lineamientos del MINTIC.</t>
  </si>
  <si>
    <t>Resolución 9332 de 2018 - Comité de Gestión y Desemepeño</t>
  </si>
  <si>
    <t>Se realiza la actualización de las funciones del  Comité Institucional de Gestión y Desempeño, incluyendo el seguimiento a los temas de seguridad y privacidad de la información.</t>
  </si>
  <si>
    <t>Implementación del WAF</t>
  </si>
  <si>
    <t>Se realiza la implementación del WAF para fortalecer la seguridad en la infraestructura Tecnológica.</t>
  </si>
  <si>
    <t>web services implementados</t>
  </si>
  <si>
    <t>Se realiza la estabilización de los web services generados en la vigencia 2018.</t>
  </si>
  <si>
    <t>Data center alterno implementado</t>
  </si>
  <si>
    <t>En el primer semestre se realizó la implementación del data center alterno que permitirá la contigencia de los servicios tecnológicos en caso de no estar disponible el centro de datos principal.</t>
  </si>
  <si>
    <t>Se lleva a cabo el soporte de la aplicación, se define el proyecto de mantenimoiento Vigia el cual es presentado al coordinador del area</t>
  </si>
  <si>
    <t>La resolucion esta en borrador desde febrero de 2.018, aun no se ha firmado. Se anexa evidencia</t>
  </si>
  <si>
    <t>En el último trimestre se realiza la revisión de las funcionalidades del aplicativo Vigia, para generar un diagnóstico sobre la estabilidad de los módulos frente a los retos tecnológicos que tiene la Superintendencia para la nueva vigencia.</t>
  </si>
  <si>
    <t>Vigia tiene implementado los 28 Modulos de su operación, se debe firmar resolucion de uso y enfocar a la entidad al uso de la herramienta, niciacno con Gestion Financiera. Se anexa Plan</t>
  </si>
  <si>
    <t>Ejecutar el plan trazado</t>
  </si>
  <si>
    <t>El plan de capacitaciones se ejecuto deacuerdo al plan</t>
  </si>
  <si>
    <t>Plan ejecutado</t>
  </si>
  <si>
    <t>Las obligaciones identificadas para la contribución especial 2018, son 13,060 de las cuales al corte de 31 de diciembre, se identificaron en estado pagado  10,369  equivalentes al 79%, quedando pendientes un total de 2,691 obligaciones equivalentes al 21%</t>
  </si>
  <si>
    <t>Acta No. 02 -18 Comité de Cartera de la Superintendencia de Puertos y Transportes</t>
  </si>
  <si>
    <t>Se realizó un comité de Cartera programado por el Grupo Coactivo en el mes de Octubre de 2018, con el fin de presentar 16 casos para remisibilidad  de la empresa  INTERMODAL DE TRANSPORTES SA hoy GRUPO BIALCO SAS</t>
  </si>
  <si>
    <t>Pagina web</t>
  </si>
  <si>
    <t>Se tiene los estados financieros con corte 31 de octubre de 2018, los cuales estan publicados en la pagina web de la entidad. Se esta trabajdo con respecto al sexto bimestre el cual se tendra publicado en el mes de marzo de 2019.</t>
  </si>
  <si>
    <t>Se realizó reporte de información financiera ante la Contaduría General de la Nación en el cuarto trimestre, correspondiente a   julio agosto y septiembre  se encuentra pendiente para el mes de febrero del año en curso, el reporte corespontiente al ultimo  trimestre  como lo establece la Contaduría General de la Nación.</t>
  </si>
  <si>
    <t>Se atendieron 480 solicitudes por Orfeo por parte de todo el grupo financiera y tasa de vigilancia, estos documentos se remitieron por medio de Memorando, correo electrónico y entrega física.</t>
  </si>
  <si>
    <t>En cadena de valor</t>
  </si>
  <si>
    <t>Se actualizo el mapa de riesgo del proceso de gestion financiera, se actualizo el normograma, se realizo la medicion de los indicadores y se realizo el plan de mejoramiento para la CGR vigencia 2017.</t>
  </si>
  <si>
    <t xml:space="preserve">El área Financiera en el cuarto trimestre del 2018,  realizo 1,927 pagos para un total de $8.772.432.328,63 m/cte. Estos se discriminaron en  1.372 de funcionamiento por valor de $6.245.453.895,33 m/cte y 555 de inversión por valor de $2.526.978.433,30, obligando y pagando a tiempo los soportes allegadas a la Direccion financiera durante el cuarto trimestre 2018. </t>
  </si>
  <si>
    <t>La PricewaterhouseCoopers elaboro el ESFA para la convergencia a NICSP. Los lideres del proceso contable realizaron registro de convergencia y transmisión ante la CGN. Realizado en el mes de mayo de 2018</t>
  </si>
  <si>
    <t>Listado en excel de las partidas a depurar.</t>
  </si>
  <si>
    <t>Se tiene identificadas los valores sujetos a ser depurados, en cumplimiento al manual de cartera.</t>
  </si>
  <si>
    <t>Se ha recuperado el  100% que corresponde a $8,899 MM de la meta proyectada a recuperar en el cuarto trimestre,  y un  115% del total proyectado en el año,  que corresponde a $29,378 MM, cabe resaltar la gestión realizada referente al recaudo por multas administrativas que equivale a un 67% del total recaudado en el tercer trimestre del 2018.</t>
  </si>
  <si>
    <t xml:space="preserve">La ejecución de compromisos presupuestales acumulada a  31 de Diciembre de 2018, sin transferencias fue de $37,006 millones,  obteniendo un cumplimiento de la meta proyectada para el año 2018 del 98.5%, Es importante tener en cuenta que en el mes de Diciembre el Ministerio de Hacienda hizo una reduccion a  la apropiacion de la vigencia del 2018, quedando en $37.954 millones sin transferencias.  Lo anterior evidencia eficiencia en la ejecución presupuestal que garantizó la funcionalidad operativa y administrativa de la Superintendencia de Puertos y Transporte. </t>
  </si>
  <si>
    <t>Data Center CIAC y contratos de servicios profesionales y proveedores.</t>
  </si>
  <si>
    <t>Se pone en funcionamiento el datacenter alterno que hace que la entidad se provea de alta disponibilidad y contratación de servicios profesionales para apoyar a la gestión operacional de tecnología.</t>
  </si>
  <si>
    <t>1. Archivo Grupo de Inspeccion y vigilancia - Delegada de Concesiones.
2. Archivo Grupo de Inspeccion y vigilancia - Delegada de Concesiones.</t>
  </si>
  <si>
    <t>1. Archivo Grupo de Inspeccion y vigilancia; Se verificaron 331 carpetas de la vigencia 2018, de las cuales se confirmó el tiempo de retención en el archivo de gestión dentro de la Delegada de Concesiones según la TRD. Para realizar transferencia al archivo central - en el año 2019
1. Archivo Grupo de Inspeccion y vigilancia; Se verificaron 490 carpetas de la vigencia 2017, de las cuales se confirmó el tiempo de retención en el archivo de gestión dentro de la Delegada de Concesiones según la TRD. Para realizar transferencia al archivo central - en 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</si>
</sst>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 #,##0.00_);_(&quot;$&quot;\ * \(#,##0.00\);_(&quot;$&quot;\ * &quot;-&quot;??_);_(@_)"/>
    <numFmt numFmtId="43" formatCode="_(* #,##0.00_);_(* \(#,##0.00\);_(* &quot;-&quot;??_);_(@_)"/>
    <numFmt numFmtId="164" formatCode="_-* #,##0_-;\-* #,##0_-;_-* &quot;-&quot;_-;_-@_-"/>
    <numFmt numFmtId="165" formatCode="_-* #,##0.00\ _€_-;\-* #,##0.00\ _€_-;_-* &quot;-&quot;??\ _€_-;_-@_-"/>
    <numFmt numFmtId="166" formatCode="_-* #,##0\ _p_t_a_-;\-* #,##0\ _p_t_a_-;_-* &quot;-&quot;\ _p_t_a_-;_-@_-"/>
    <numFmt numFmtId="167" formatCode="_-* #,##0.00\ _P_t_s_-;\-* #,##0.00\ _P_t_s_-;_-* &quot;-&quot;??\ _P_t_s_-;_-@_-"/>
    <numFmt numFmtId="168" formatCode="_ [$€-2]\ * #,##0.00_ ;_ [$€-2]\ * \-#,##0.00_ ;_ [$€-2]\ * &quot;-&quot;??_ "/>
    <numFmt numFmtId="169" formatCode="0.0%"/>
    <numFmt numFmtId="170" formatCode="&quot;$&quot;\ #,##0"/>
    <numFmt numFmtId="171" formatCode="_(&quot;$&quot;\ * #,##0_);_(&quot;$&quot;\ * \(#,##0\);_(&quot;$&quot;\ * &quot;-&quot;??_);_(@_)"/>
    <numFmt numFmtId="172" formatCode="0_);\(0\)"/>
    <numFmt numFmtId="173" formatCode="0.000"/>
  </numFmts>
  <fonts count="67" x14ac:knownFonts="1">
    <font>
      <sz val="11"/>
      <color theme="1"/>
      <name val="Calibri"/>
      <family val="2"/>
      <scheme val="minor"/>
    </font>
    <font>
      <sz val="11"/>
      <color theme="1"/>
      <name val="Calibri"/>
      <family val="2"/>
      <scheme val="minor"/>
    </font>
    <font>
      <sz val="11"/>
      <color rgb="FF000000"/>
      <name val="Calibri"/>
      <family val="2"/>
      <scheme val="minor"/>
    </font>
    <font>
      <sz val="10"/>
      <name val="Arial"/>
      <family val="2"/>
    </font>
    <font>
      <u/>
      <sz val="10"/>
      <color indexed="12"/>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5"/>
      <color indexed="62"/>
      <name val="Calibri"/>
      <family val="2"/>
    </font>
    <font>
      <b/>
      <sz val="13"/>
      <color indexed="62"/>
      <name val="Calibri"/>
      <family val="2"/>
    </font>
    <font>
      <b/>
      <sz val="18"/>
      <color indexed="62"/>
      <name val="Cambria"/>
      <family val="2"/>
    </font>
    <font>
      <u/>
      <sz val="11"/>
      <color theme="10"/>
      <name val="Calibri"/>
      <family val="2"/>
      <scheme val="minor"/>
    </font>
    <font>
      <b/>
      <sz val="11"/>
      <color indexed="56"/>
      <name val="Calibri"/>
      <family val="2"/>
    </font>
    <font>
      <b/>
      <sz val="18"/>
      <color indexed="56"/>
      <name val="Cambria"/>
      <family val="2"/>
    </font>
    <font>
      <b/>
      <sz val="15"/>
      <color indexed="56"/>
      <name val="Calibri"/>
      <family val="2"/>
    </font>
    <font>
      <b/>
      <sz val="13"/>
      <color indexed="56"/>
      <name val="Calibri"/>
      <family val="2"/>
    </font>
    <font>
      <u/>
      <sz val="10"/>
      <color theme="10"/>
      <name val="Arial"/>
      <family val="2"/>
    </font>
    <font>
      <u/>
      <sz val="11"/>
      <color theme="10"/>
      <name val="Calibri"/>
      <family val="2"/>
    </font>
    <font>
      <b/>
      <sz val="9"/>
      <name val="Calibri"/>
      <family val="2"/>
      <scheme val="minor"/>
    </font>
    <font>
      <sz val="8"/>
      <color theme="1"/>
      <name val="Calibri"/>
      <family val="2"/>
      <scheme val="minor"/>
    </font>
    <font>
      <sz val="11"/>
      <color indexed="8"/>
      <name val="Calibri"/>
      <family val="2"/>
      <charset val="1"/>
    </font>
    <font>
      <u/>
      <sz val="6.6"/>
      <color theme="10"/>
      <name val="Calibri"/>
      <family val="2"/>
    </font>
    <font>
      <sz val="11"/>
      <color indexed="8"/>
      <name val="Calibri"/>
      <family val="2"/>
      <scheme val="minor"/>
    </font>
    <font>
      <sz val="10"/>
      <name val="Arial"/>
      <family val="2"/>
    </font>
    <font>
      <sz val="9"/>
      <color theme="1"/>
      <name val="Arial"/>
      <family val="2"/>
    </font>
    <font>
      <b/>
      <sz val="9"/>
      <color theme="1"/>
      <name val="Arial"/>
      <family val="2"/>
    </font>
    <font>
      <u/>
      <sz val="9"/>
      <color theme="1"/>
      <name val="Arial"/>
      <family val="2"/>
    </font>
    <font>
      <b/>
      <sz val="16"/>
      <color theme="1"/>
      <name val="Arial"/>
      <family val="2"/>
    </font>
    <font>
      <sz val="9"/>
      <color theme="0"/>
      <name val="Arial"/>
      <family val="2"/>
    </font>
    <font>
      <sz val="9"/>
      <color theme="1"/>
      <name val="Calibri"/>
      <family val="2"/>
      <scheme val="minor"/>
    </font>
    <font>
      <sz val="9"/>
      <name val="Arial"/>
      <family val="2"/>
    </font>
    <font>
      <sz val="9"/>
      <color theme="1"/>
      <name val="Arial Narrow"/>
      <family val="2"/>
    </font>
    <font>
      <sz val="9"/>
      <color rgb="FFFF0000"/>
      <name val="Arial"/>
      <family val="2"/>
    </font>
    <font>
      <sz val="9"/>
      <color rgb="FF000000"/>
      <name val="Arial"/>
      <family val="2"/>
    </font>
    <font>
      <b/>
      <sz val="9"/>
      <name val="Arial"/>
      <family val="2"/>
    </font>
    <font>
      <sz val="9"/>
      <name val="Calibri"/>
      <family val="2"/>
      <scheme val="minor"/>
    </font>
    <font>
      <sz val="11"/>
      <name val="Arial Narrow"/>
      <family val="2"/>
    </font>
    <font>
      <sz val="11"/>
      <color indexed="8"/>
      <name val="Arial Narrow"/>
      <family val="2"/>
    </font>
    <font>
      <sz val="11"/>
      <color rgb="FF000000"/>
      <name val="Arial Narrow"/>
      <family val="2"/>
    </font>
    <font>
      <sz val="11"/>
      <color theme="1"/>
      <name val="Arial Narrow"/>
      <family val="2"/>
    </font>
    <font>
      <sz val="12"/>
      <color theme="1"/>
      <name val="Arial Narrow"/>
      <family val="2"/>
    </font>
    <font>
      <sz val="9"/>
      <color indexed="8"/>
      <name val="Arial"/>
      <family val="2"/>
    </font>
    <font>
      <sz val="12"/>
      <color theme="1"/>
      <name val="Calibri"/>
      <family val="2"/>
      <scheme val="minor"/>
    </font>
    <font>
      <sz val="8"/>
      <color theme="1"/>
      <name val="Arial"/>
      <family val="2"/>
    </font>
    <font>
      <b/>
      <sz val="8"/>
      <color theme="1"/>
      <name val="Arial"/>
      <family val="2"/>
    </font>
    <font>
      <u/>
      <sz val="8"/>
      <color theme="1"/>
      <name val="Arial"/>
      <family val="2"/>
    </font>
    <font>
      <sz val="9"/>
      <color rgb="FF00B050"/>
      <name val="Arial"/>
      <family val="2"/>
    </font>
    <font>
      <sz val="8"/>
      <color rgb="FF00B050"/>
      <name val="Arial"/>
      <family val="2"/>
    </font>
    <font>
      <sz val="7"/>
      <color theme="1"/>
      <name val="Calibri"/>
      <family val="2"/>
      <scheme val="minor"/>
    </font>
    <font>
      <sz val="12"/>
      <color rgb="FF000000"/>
      <name val="Calibri"/>
      <family val="2"/>
      <scheme val="minor"/>
    </font>
    <font>
      <i/>
      <sz val="9"/>
      <color theme="1"/>
      <name val="Arial"/>
      <family val="2"/>
    </font>
    <font>
      <sz val="7.5"/>
      <color theme="1"/>
      <name val="Calibri"/>
      <family val="2"/>
      <scheme val="minor"/>
    </font>
    <font>
      <sz val="11"/>
      <color theme="0"/>
      <name val="Calibri"/>
      <family val="2"/>
      <scheme val="minor"/>
    </font>
    <font>
      <sz val="9"/>
      <color theme="0"/>
      <name val="Calibri"/>
      <family val="2"/>
      <scheme val="minor"/>
    </font>
    <font>
      <sz val="12"/>
      <color theme="0"/>
      <name val="Calibri"/>
      <family val="2"/>
      <scheme val="minor"/>
    </font>
    <font>
      <sz val="11"/>
      <color theme="0"/>
      <name val="Arial"/>
      <family val="2"/>
    </font>
  </fonts>
  <fills count="44">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43"/>
        <bgColor indexed="26"/>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4"/>
        <bgColor indexed="31"/>
      </patternFill>
    </fill>
    <fill>
      <patternFill patternType="solid">
        <fgColor indexed="49"/>
        <bgColor indexed="40"/>
      </patternFill>
    </fill>
    <fill>
      <patternFill patternType="solid">
        <fgColor indexed="42"/>
        <bgColor indexed="27"/>
      </patternFill>
    </fill>
    <fill>
      <patternFill patternType="solid">
        <fgColor indexed="26"/>
        <bgColor indexed="9"/>
      </patternFill>
    </fill>
    <fill>
      <patternFill patternType="solid">
        <fgColor indexed="55"/>
        <bgColor indexed="23"/>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22"/>
      </bottom>
      <diagonal/>
    </border>
    <border>
      <left/>
      <right/>
      <top/>
      <bottom style="thin">
        <color indexed="49"/>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1858">
    <xf numFmtId="0" fontId="0" fillId="0" borderId="0"/>
    <xf numFmtId="0" fontId="2" fillId="0" borderId="0"/>
    <xf numFmtId="44"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applyNumberFormat="0" applyFill="0" applyBorder="0" applyAlignment="0" applyProtection="0">
      <alignment vertical="top"/>
      <protection locked="0"/>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7" fillId="10" borderId="0" applyNumberFormat="0" applyBorder="0" applyAlignment="0" applyProtection="0"/>
    <xf numFmtId="0" fontId="10" fillId="11" borderId="2" applyNumberFormat="0" applyAlignment="0" applyProtection="0"/>
    <xf numFmtId="0" fontId="8" fillId="12" borderId="3" applyNumberFormat="0" applyAlignment="0" applyProtection="0"/>
    <xf numFmtId="0" fontId="9" fillId="0" borderId="4" applyNumberFormat="0" applyFill="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16" borderId="0" applyNumberFormat="0" applyBorder="0" applyAlignment="0" applyProtection="0"/>
    <xf numFmtId="0" fontId="12" fillId="3" borderId="2" applyNumberFormat="0" applyAlignment="0" applyProtection="0"/>
    <xf numFmtId="0" fontId="13" fillId="17" borderId="0" applyNumberFormat="0" applyBorder="0" applyAlignment="0" applyProtection="0"/>
    <xf numFmtId="0" fontId="14" fillId="4" borderId="0" applyNumberFormat="0" applyBorder="0" applyAlignment="0" applyProtection="0"/>
    <xf numFmtId="0" fontId="3" fillId="4" borderId="5" applyNumberFormat="0" applyAlignment="0" applyProtection="0"/>
    <xf numFmtId="0" fontId="15" fillId="11" borderId="6"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11" fillId="0" borderId="9" applyNumberFormat="0" applyFill="0" applyAlignment="0" applyProtection="0"/>
    <xf numFmtId="0" fontId="21" fillId="0" borderId="0" applyNumberFormat="0" applyFill="0" applyBorder="0" applyAlignment="0" applyProtection="0"/>
    <xf numFmtId="0" fontId="18" fillId="0" borderId="10" applyNumberFormat="0" applyFill="0" applyAlignment="0" applyProtection="0"/>
    <xf numFmtId="0" fontId="22" fillId="0" borderId="0" applyNumberForma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7"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6" fillId="2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7" fillId="20" borderId="0" applyNumberFormat="0" applyBorder="0" applyAlignment="0" applyProtection="0"/>
    <xf numFmtId="0" fontId="10" fillId="32" borderId="2" applyNumberFormat="0" applyAlignment="0" applyProtection="0"/>
    <xf numFmtId="0" fontId="8" fillId="33" borderId="3" applyNumberFormat="0" applyAlignment="0" applyProtection="0"/>
    <xf numFmtId="0" fontId="23" fillId="0" borderId="0" applyNumberFormat="0" applyFill="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7" borderId="0" applyNumberFormat="0" applyBorder="0" applyAlignment="0" applyProtection="0"/>
    <xf numFmtId="0" fontId="12" fillId="23" borderId="2" applyNumberFormat="0" applyAlignment="0" applyProtection="0"/>
    <xf numFmtId="168" fontId="3" fillId="0" borderId="0" applyFont="0" applyFill="0" applyBorder="0" applyAlignment="0" applyProtection="0"/>
    <xf numFmtId="0" fontId="4" fillId="0" borderId="0" applyNumberFormat="0" applyFill="0" applyBorder="0" applyAlignment="0" applyProtection="0">
      <alignment vertical="top"/>
      <protection locked="0"/>
    </xf>
    <xf numFmtId="0" fontId="13" fillId="19" borderId="0" applyNumberFormat="0" applyBorder="0" applyAlignment="0" applyProtection="0"/>
    <xf numFmtId="0" fontId="14" fillId="38" borderId="0" applyNumberFormat="0" applyBorder="0" applyAlignment="0" applyProtection="0"/>
    <xf numFmtId="0" fontId="3" fillId="39" borderId="5" applyNumberFormat="0" applyFont="0" applyAlignment="0" applyProtection="0"/>
    <xf numFmtId="0" fontId="15" fillId="32" borderId="6" applyNumberFormat="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0" borderId="12" applyNumberFormat="0" applyFill="0" applyAlignment="0" applyProtection="0"/>
    <xf numFmtId="0" fontId="23" fillId="0" borderId="13" applyNumberFormat="0" applyFill="0" applyAlignment="0" applyProtection="0"/>
    <xf numFmtId="0" fontId="18" fillId="0" borderId="14" applyNumberFormat="0" applyFill="0" applyAlignment="0" applyProtection="0"/>
    <xf numFmtId="0" fontId="3" fillId="39" borderId="5" applyNumberFormat="0" applyFont="0" applyAlignment="0" applyProtection="0"/>
    <xf numFmtId="168" fontId="3" fillId="0" borderId="0" applyFon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xf numFmtId="0" fontId="18" fillId="0" borderId="10" applyNumberFormat="0" applyFill="0" applyAlignment="0" applyProtection="0"/>
    <xf numFmtId="0" fontId="28" fillId="0" borderId="0" applyNumberFormat="0" applyFill="0" applyBorder="0" applyAlignment="0" applyProtection="0">
      <alignment vertical="top"/>
      <protection locked="0"/>
    </xf>
    <xf numFmtId="0" fontId="10" fillId="32" borderId="2" applyNumberFormat="0" applyAlignment="0" applyProtection="0"/>
    <xf numFmtId="0" fontId="18" fillId="0" borderId="14" applyNumberFormat="0" applyFill="0" applyAlignment="0" applyProtection="0"/>
    <xf numFmtId="0" fontId="15" fillId="11" borderId="6" applyNumberFormat="0" applyAlignment="0" applyProtection="0"/>
    <xf numFmtId="0" fontId="3" fillId="39" borderId="5" applyNumberFormat="0" applyFont="0" applyAlignment="0" applyProtection="0"/>
    <xf numFmtId="0" fontId="10" fillId="11" borderId="2" applyNumberFormat="0" applyAlignment="0" applyProtection="0"/>
    <xf numFmtId="0" fontId="3" fillId="39" borderId="5" applyNumberFormat="0" applyFont="0" applyAlignment="0" applyProtection="0"/>
    <xf numFmtId="0" fontId="3" fillId="4" borderId="5" applyNumberFormat="0" applyAlignment="0" applyProtection="0"/>
    <xf numFmtId="0" fontId="12" fillId="23" borderId="2" applyNumberFormat="0" applyAlignment="0" applyProtection="0"/>
    <xf numFmtId="0" fontId="15" fillId="32" borderId="6" applyNumberFormat="0" applyAlignment="0" applyProtection="0"/>
    <xf numFmtId="0" fontId="12" fillId="3" borderId="2" applyNumberFormat="0" applyAlignment="0" applyProtection="0"/>
    <xf numFmtId="0" fontId="3" fillId="4" borderId="5" applyNumberFormat="0" applyAlignment="0" applyProtection="0"/>
    <xf numFmtId="0" fontId="12" fillId="3" borderId="2" applyNumberFormat="0" applyAlignment="0" applyProtection="0"/>
    <xf numFmtId="0" fontId="10" fillId="11" borderId="2" applyNumberFormat="0" applyAlignment="0" applyProtection="0"/>
    <xf numFmtId="0" fontId="15" fillId="11" borderId="6" applyNumberFormat="0" applyAlignment="0" applyProtection="0"/>
    <xf numFmtId="0" fontId="18" fillId="0" borderId="10" applyNumberFormat="0" applyFill="0" applyAlignment="0" applyProtection="0"/>
    <xf numFmtId="0" fontId="10" fillId="32" borderId="2" applyNumberFormat="0" applyAlignment="0" applyProtection="0"/>
    <xf numFmtId="0" fontId="12" fillId="23" borderId="2" applyNumberFormat="0" applyAlignment="0" applyProtection="0"/>
    <xf numFmtId="0" fontId="3" fillId="39" borderId="5" applyNumberFormat="0" applyFont="0" applyAlignment="0" applyProtection="0"/>
    <xf numFmtId="0" fontId="15" fillId="32" borderId="6" applyNumberFormat="0" applyAlignment="0" applyProtection="0"/>
    <xf numFmtId="0" fontId="18" fillId="0" borderId="14" applyNumberFormat="0" applyFill="0" applyAlignment="0" applyProtection="0"/>
    <xf numFmtId="0" fontId="3" fillId="39" borderId="5" applyNumberFormat="0" applyFont="0" applyAlignment="0" applyProtection="0"/>
    <xf numFmtId="0" fontId="10" fillId="11" borderId="2" applyNumberFormat="0" applyAlignment="0" applyProtection="0"/>
    <xf numFmtId="0" fontId="12" fillId="3" borderId="2" applyNumberFormat="0" applyAlignment="0" applyProtection="0"/>
    <xf numFmtId="0" fontId="3" fillId="4" borderId="5" applyNumberFormat="0" applyAlignment="0" applyProtection="0"/>
    <xf numFmtId="0" fontId="15" fillId="11" borderId="6" applyNumberFormat="0" applyAlignment="0" applyProtection="0"/>
    <xf numFmtId="0" fontId="18" fillId="0" borderId="10" applyNumberFormat="0" applyFill="0" applyAlignment="0" applyProtection="0"/>
    <xf numFmtId="0" fontId="10" fillId="32" borderId="2" applyNumberFormat="0" applyAlignment="0" applyProtection="0"/>
    <xf numFmtId="0" fontId="12" fillId="23" borderId="2" applyNumberFormat="0" applyAlignment="0" applyProtection="0"/>
    <xf numFmtId="0" fontId="3" fillId="39" borderId="5" applyNumberFormat="0" applyFont="0" applyAlignment="0" applyProtection="0"/>
    <xf numFmtId="0" fontId="15" fillId="32" borderId="6" applyNumberFormat="0" applyAlignment="0" applyProtection="0"/>
    <xf numFmtId="0" fontId="18" fillId="0" borderId="14" applyNumberFormat="0" applyFill="0" applyAlignment="0" applyProtection="0"/>
    <xf numFmtId="0" fontId="3" fillId="39" borderId="5" applyNumberFormat="0" applyFont="0" applyAlignment="0" applyProtection="0"/>
    <xf numFmtId="9" fontId="1" fillId="0" borderId="0" applyFont="0" applyFill="0" applyBorder="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31" fillId="0" borderId="0"/>
    <xf numFmtId="0" fontId="27"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3" fillId="0" borderId="0"/>
    <xf numFmtId="0" fontId="3" fillId="0" borderId="0"/>
    <xf numFmtId="0" fontId="1" fillId="0" borderId="0"/>
    <xf numFmtId="0" fontId="3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 fillId="0" borderId="0"/>
    <xf numFmtId="0" fontId="1" fillId="0" borderId="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164" fontId="1" fillId="0" borderId="0" applyFont="0" applyFill="0" applyBorder="0" applyAlignment="0" applyProtection="0"/>
    <xf numFmtId="0" fontId="34" fillId="0" borderId="0"/>
    <xf numFmtId="44" fontId="1" fillId="0" borderId="0" applyFont="0" applyFill="0" applyBorder="0" applyAlignment="0" applyProtection="0"/>
    <xf numFmtId="43" fontId="1" fillId="0" borderId="0" applyFont="0" applyFill="0" applyBorder="0" applyAlignment="0" applyProtection="0"/>
  </cellStyleXfs>
  <cellXfs count="234">
    <xf numFmtId="0" fontId="0" fillId="0" borderId="0" xfId="0"/>
    <xf numFmtId="0" fontId="35" fillId="0" borderId="1" xfId="0" applyFont="1" applyFill="1" applyBorder="1" applyAlignment="1">
      <alignment vertical="center" wrapText="1"/>
    </xf>
    <xf numFmtId="0" fontId="35" fillId="0" borderId="1" xfId="0" applyFont="1" applyFill="1" applyBorder="1" applyAlignment="1">
      <alignment horizontal="center" wrapText="1"/>
    </xf>
    <xf numFmtId="0" fontId="35" fillId="0" borderId="0" xfId="0" applyFont="1" applyFill="1" applyBorder="1" applyAlignment="1">
      <alignment vertical="center" wrapText="1"/>
    </xf>
    <xf numFmtId="0" fontId="35" fillId="0" borderId="0" xfId="0" applyFont="1" applyFill="1" applyBorder="1" applyAlignment="1">
      <alignment horizontal="justify" vertical="center" wrapText="1"/>
    </xf>
    <xf numFmtId="14" fontId="35" fillId="0" borderId="0" xfId="0" applyNumberFormat="1"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0" xfId="0" applyFont="1" applyFill="1" applyBorder="1" applyAlignment="1">
      <alignment wrapText="1"/>
    </xf>
    <xf numFmtId="0" fontId="35" fillId="0" borderId="1" xfId="0" applyFont="1" applyFill="1" applyBorder="1" applyAlignment="1">
      <alignment wrapText="1"/>
    </xf>
    <xf numFmtId="0" fontId="35" fillId="0" borderId="0" xfId="0" applyFont="1" applyFill="1" applyBorder="1" applyAlignment="1">
      <alignment horizontal="center" wrapText="1"/>
    </xf>
    <xf numFmtId="0" fontId="35" fillId="0" borderId="0" xfId="0" applyFont="1" applyFill="1" applyBorder="1" applyAlignment="1">
      <alignment horizontal="left" wrapText="1"/>
    </xf>
    <xf numFmtId="0" fontId="36"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6" fillId="0" borderId="1" xfId="0" applyFont="1" applyFill="1" applyBorder="1" applyAlignment="1">
      <alignment horizontal="center" vertical="center" wrapText="1"/>
    </xf>
    <xf numFmtId="9" fontId="35" fillId="0" borderId="15" xfId="147" applyFont="1" applyFill="1" applyBorder="1" applyAlignment="1">
      <alignment horizontal="center" vertical="center" wrapText="1"/>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wrapText="1"/>
    </xf>
    <xf numFmtId="0" fontId="35" fillId="0" borderId="20" xfId="0" applyFont="1" applyFill="1" applyBorder="1" applyAlignment="1">
      <alignment vertical="center" wrapText="1"/>
    </xf>
    <xf numFmtId="0" fontId="35" fillId="0" borderId="20" xfId="0" applyFont="1" applyFill="1" applyBorder="1" applyAlignment="1">
      <alignment horizontal="justify" vertical="center" wrapText="1"/>
    </xf>
    <xf numFmtId="0" fontId="35" fillId="0" borderId="20" xfId="0" applyNumberFormat="1" applyFont="1" applyFill="1" applyBorder="1" applyAlignment="1">
      <alignment horizontal="center" vertical="center" wrapText="1"/>
    </xf>
    <xf numFmtId="0" fontId="35" fillId="0" borderId="20" xfId="0" applyFont="1" applyFill="1" applyBorder="1" applyAlignment="1">
      <alignment horizontal="justify" vertical="top" wrapText="1"/>
    </xf>
    <xf numFmtId="0" fontId="35" fillId="0" borderId="20" xfId="0" applyFont="1" applyFill="1" applyBorder="1" applyAlignment="1">
      <alignment wrapText="1"/>
    </xf>
    <xf numFmtId="0" fontId="35" fillId="0" borderId="20" xfId="0" applyFont="1" applyFill="1" applyBorder="1" applyAlignment="1">
      <alignment horizontal="left" vertical="center" wrapText="1" indent="1"/>
    </xf>
    <xf numFmtId="0" fontId="35" fillId="0" borderId="21" xfId="0" applyFont="1" applyFill="1" applyBorder="1" applyAlignment="1">
      <alignment vertical="center" wrapText="1"/>
    </xf>
    <xf numFmtId="0" fontId="35" fillId="0" borderId="21" xfId="0" applyFont="1" applyFill="1" applyBorder="1" applyAlignment="1">
      <alignment horizontal="center" vertical="center" wrapText="1"/>
    </xf>
    <xf numFmtId="14" fontId="51" fillId="40" borderId="0" xfId="0" applyNumberFormat="1" applyFont="1" applyFill="1" applyBorder="1" applyAlignment="1">
      <alignment horizontal="center" vertical="center"/>
    </xf>
    <xf numFmtId="0" fontId="35" fillId="40" borderId="21" xfId="0" applyFont="1" applyFill="1" applyBorder="1" applyAlignment="1">
      <alignment vertical="center" wrapText="1"/>
    </xf>
    <xf numFmtId="0" fontId="43" fillId="0" borderId="0" xfId="0" applyFont="1" applyFill="1" applyBorder="1" applyAlignment="1">
      <alignment wrapText="1"/>
    </xf>
    <xf numFmtId="0" fontId="35" fillId="40" borderId="20" xfId="0" applyFont="1" applyFill="1" applyBorder="1" applyAlignment="1">
      <alignment horizontal="center" vertical="center" wrapText="1"/>
    </xf>
    <xf numFmtId="0" fontId="35" fillId="0" borderId="0" xfId="0" applyFont="1" applyFill="1" applyAlignment="1">
      <alignment horizontal="center" vertical="center"/>
    </xf>
    <xf numFmtId="0" fontId="36" fillId="0" borderId="24"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29" fillId="0" borderId="23" xfId="0" applyFont="1" applyFill="1" applyBorder="1" applyAlignment="1">
      <alignment horizontal="center" vertical="center" wrapText="1"/>
    </xf>
    <xf numFmtId="14" fontId="36" fillId="0" borderId="23" xfId="0" applyNumberFormat="1" applyFont="1" applyFill="1" applyBorder="1" applyAlignment="1">
      <alignment horizontal="center" vertical="center" wrapText="1"/>
    </xf>
    <xf numFmtId="0" fontId="36" fillId="0" borderId="25" xfId="0" applyFont="1" applyFill="1" applyBorder="1" applyAlignment="1">
      <alignment horizontal="center" vertical="center" wrapText="1"/>
    </xf>
    <xf numFmtId="0" fontId="51" fillId="40" borderId="0" xfId="0" applyFont="1" applyFill="1" applyBorder="1" applyAlignment="1">
      <alignment horizontal="left" vertical="center"/>
    </xf>
    <xf numFmtId="0" fontId="43" fillId="0" borderId="20" xfId="0" applyFont="1" applyFill="1" applyBorder="1" applyAlignment="1">
      <alignment wrapText="1"/>
    </xf>
    <xf numFmtId="0" fontId="36" fillId="0" borderId="27" xfId="0" applyFont="1" applyFill="1" applyBorder="1" applyAlignment="1">
      <alignment horizontal="center" vertical="center" wrapText="1"/>
    </xf>
    <xf numFmtId="0" fontId="40" fillId="0" borderId="0" xfId="0" applyFont="1" applyFill="1" applyBorder="1" applyAlignment="1">
      <alignment horizontal="left" vertical="center" wrapText="1"/>
    </xf>
    <xf numFmtId="0" fontId="0" fillId="0" borderId="0" xfId="0" applyFont="1"/>
    <xf numFmtId="0" fontId="46" fillId="0" borderId="20" xfId="0" applyFont="1" applyFill="1" applyBorder="1" applyAlignment="1">
      <alignment horizontal="center" vertical="center" wrapText="1"/>
    </xf>
    <xf numFmtId="14" fontId="35" fillId="0" borderId="20" xfId="0" applyNumberFormat="1" applyFont="1" applyFill="1" applyBorder="1" applyAlignment="1">
      <alignment horizontal="center" vertical="center" wrapText="1"/>
    </xf>
    <xf numFmtId="9" fontId="35" fillId="0" borderId="20" xfId="0" applyNumberFormat="1" applyFont="1" applyFill="1" applyBorder="1" applyAlignment="1">
      <alignment horizontal="center" vertical="center" wrapText="1"/>
    </xf>
    <xf numFmtId="9" fontId="35" fillId="0" borderId="20" xfId="147" applyFont="1" applyFill="1" applyBorder="1" applyAlignment="1">
      <alignment horizontal="center" vertical="center" wrapText="1"/>
    </xf>
    <xf numFmtId="0" fontId="35" fillId="0" borderId="20" xfId="0" applyFont="1" applyFill="1" applyBorder="1" applyAlignment="1" applyProtection="1">
      <alignment horizontal="center" vertical="center" wrapText="1"/>
      <protection locked="0"/>
    </xf>
    <xf numFmtId="1" fontId="35" fillId="0" borderId="20" xfId="0" applyNumberFormat="1" applyFont="1" applyFill="1" applyBorder="1" applyAlignment="1">
      <alignment horizontal="center" vertical="center" wrapText="1"/>
    </xf>
    <xf numFmtId="1" fontId="35" fillId="0" borderId="20" xfId="147" applyNumberFormat="1" applyFont="1" applyFill="1" applyBorder="1" applyAlignment="1">
      <alignment horizontal="center" vertical="center" wrapText="1"/>
    </xf>
    <xf numFmtId="0" fontId="35" fillId="0" borderId="20" xfId="147" applyNumberFormat="1" applyFont="1" applyFill="1" applyBorder="1" applyAlignment="1">
      <alignment horizontal="center" vertical="center" wrapText="1"/>
    </xf>
    <xf numFmtId="170" fontId="35" fillId="0" borderId="20" xfId="0" applyNumberFormat="1" applyFont="1" applyFill="1" applyBorder="1" applyAlignment="1">
      <alignment horizontal="center" vertical="center" wrapText="1"/>
    </xf>
    <xf numFmtId="9" fontId="35" fillId="0" borderId="20" xfId="147" applyNumberFormat="1" applyFont="1" applyFill="1" applyBorder="1" applyAlignment="1">
      <alignment horizontal="center" vertical="center" wrapText="1"/>
    </xf>
    <xf numFmtId="164" fontId="35" fillId="0" borderId="20" xfId="1854" applyNumberFormat="1" applyFont="1" applyFill="1" applyBorder="1" applyAlignment="1">
      <alignment horizontal="center" vertical="center" wrapText="1"/>
    </xf>
    <xf numFmtId="171" fontId="35" fillId="0" borderId="20" xfId="1856" applyNumberFormat="1" applyFont="1" applyFill="1" applyBorder="1" applyAlignment="1">
      <alignment horizontal="center" vertical="center" wrapText="1"/>
    </xf>
    <xf numFmtId="171" fontId="35" fillId="0" borderId="20" xfId="0" applyNumberFormat="1" applyFont="1" applyFill="1" applyBorder="1" applyAlignment="1">
      <alignment horizontal="center" vertical="center" wrapText="1"/>
    </xf>
    <xf numFmtId="44" fontId="35" fillId="0" borderId="20" xfId="0" applyNumberFormat="1" applyFont="1" applyFill="1" applyBorder="1" applyAlignment="1">
      <alignment horizontal="center" vertical="center" wrapText="1"/>
    </xf>
    <xf numFmtId="14" fontId="35" fillId="0" borderId="20" xfId="0" applyNumberFormat="1" applyFont="1" applyFill="1" applyBorder="1" applyAlignment="1">
      <alignment horizontal="left" vertical="center" wrapText="1" indent="1"/>
    </xf>
    <xf numFmtId="0" fontId="35" fillId="0" borderId="20" xfId="0" applyFont="1" applyFill="1" applyBorder="1" applyAlignment="1">
      <alignment horizontal="justify" wrapText="1"/>
    </xf>
    <xf numFmtId="14" fontId="47" fillId="0" borderId="20" xfId="0" applyNumberFormat="1" applyFont="1" applyFill="1" applyBorder="1" applyAlignment="1">
      <alignment horizontal="center" vertical="center"/>
    </xf>
    <xf numFmtId="9" fontId="47" fillId="0" borderId="20" xfId="0" applyNumberFormat="1" applyFont="1" applyFill="1" applyBorder="1" applyAlignment="1">
      <alignment horizontal="center" vertical="center" wrapText="1"/>
    </xf>
    <xf numFmtId="0" fontId="52" fillId="0" borderId="20" xfId="0" applyFont="1" applyFill="1" applyBorder="1" applyAlignment="1">
      <alignment horizontal="center" vertical="center" wrapText="1"/>
    </xf>
    <xf numFmtId="14" fontId="48" fillId="41" borderId="20" xfId="4" applyNumberFormat="1" applyFont="1" applyFill="1" applyBorder="1" applyAlignment="1" applyProtection="1">
      <alignment horizontal="center" vertical="center" wrapText="1"/>
    </xf>
    <xf numFmtId="14" fontId="49" fillId="0" borderId="20" xfId="0" applyNumberFormat="1" applyFont="1" applyBorder="1" applyAlignment="1">
      <alignment horizontal="center" vertical="center" wrapText="1"/>
    </xf>
    <xf numFmtId="14" fontId="47" fillId="0" borderId="20" xfId="0" applyNumberFormat="1" applyFont="1" applyBorder="1" applyAlignment="1">
      <alignment horizontal="center" vertical="center" wrapText="1"/>
    </xf>
    <xf numFmtId="9" fontId="49" fillId="0" borderId="20" xfId="0" applyNumberFormat="1" applyFont="1" applyFill="1" applyBorder="1" applyAlignment="1">
      <alignment horizontal="center" vertical="center" wrapText="1"/>
    </xf>
    <xf numFmtId="14" fontId="50" fillId="0" borderId="20" xfId="0" applyNumberFormat="1" applyFont="1" applyBorder="1" applyAlignment="1">
      <alignment horizontal="center" vertical="center"/>
    </xf>
    <xf numFmtId="14" fontId="50" fillId="40" borderId="20" xfId="0" applyNumberFormat="1" applyFont="1" applyFill="1" applyBorder="1" applyAlignment="1">
      <alignment horizontal="center" vertical="center"/>
    </xf>
    <xf numFmtId="14" fontId="51" fillId="40" borderId="20" xfId="0" applyNumberFormat="1" applyFont="1" applyFill="1" applyBorder="1" applyAlignment="1">
      <alignment horizontal="center" vertical="center"/>
    </xf>
    <xf numFmtId="9" fontId="51" fillId="0" borderId="20" xfId="0" applyNumberFormat="1" applyFont="1" applyFill="1" applyBorder="1" applyAlignment="1">
      <alignment horizontal="center" vertical="center" wrapText="1"/>
    </xf>
    <xf numFmtId="0" fontId="51" fillId="40" borderId="20" xfId="0" applyFont="1" applyFill="1" applyBorder="1" applyAlignment="1">
      <alignment horizontal="left" vertical="center" wrapText="1"/>
    </xf>
    <xf numFmtId="0" fontId="35" fillId="40" borderId="20" xfId="0" applyFont="1" applyFill="1" applyBorder="1" applyAlignment="1">
      <alignment horizontal="justify" vertical="center" wrapText="1"/>
    </xf>
    <xf numFmtId="14" fontId="35" fillId="40" borderId="20" xfId="0" applyNumberFormat="1" applyFont="1" applyFill="1" applyBorder="1" applyAlignment="1">
      <alignment horizontal="center" vertical="center" wrapText="1"/>
    </xf>
    <xf numFmtId="10" fontId="35" fillId="0" borderId="20" xfId="0" applyNumberFormat="1" applyFont="1" applyFill="1" applyBorder="1" applyAlignment="1">
      <alignment horizontal="center" vertical="center" wrapText="1"/>
    </xf>
    <xf numFmtId="14" fontId="50" fillId="0" borderId="20" xfId="0" applyNumberFormat="1" applyFont="1" applyBorder="1" applyAlignment="1">
      <alignment horizontal="center" vertical="center" wrapText="1"/>
    </xf>
    <xf numFmtId="0" fontId="36" fillId="0" borderId="18" xfId="0" applyFont="1" applyFill="1" applyBorder="1" applyAlignment="1">
      <alignment horizontal="center" vertical="center" wrapText="1"/>
    </xf>
    <xf numFmtId="0" fontId="50" fillId="40" borderId="20" xfId="0" applyFont="1" applyFill="1" applyBorder="1" applyAlignment="1">
      <alignment horizontal="left" vertical="center" wrapText="1"/>
    </xf>
    <xf numFmtId="0" fontId="36" fillId="0" borderId="26" xfId="0" applyFont="1" applyFill="1" applyBorder="1" applyAlignment="1">
      <alignment horizontal="center" vertical="center" wrapText="1"/>
    </xf>
    <xf numFmtId="0" fontId="35" fillId="0" borderId="28" xfId="0" applyFont="1" applyFill="1" applyBorder="1" applyAlignment="1">
      <alignment horizontal="center" vertical="center" wrapText="1"/>
    </xf>
    <xf numFmtId="9" fontId="35" fillId="0" borderId="28" xfId="0" applyNumberFormat="1" applyFont="1" applyFill="1" applyBorder="1" applyAlignment="1">
      <alignment horizontal="center" vertical="center" wrapText="1"/>
    </xf>
    <xf numFmtId="9" fontId="35" fillId="0" borderId="28" xfId="147" applyFont="1" applyFill="1" applyBorder="1" applyAlignment="1">
      <alignment horizontal="center" vertical="center" wrapText="1"/>
    </xf>
    <xf numFmtId="0" fontId="35" fillId="0" borderId="28" xfId="0" applyFont="1" applyFill="1" applyBorder="1" applyAlignment="1">
      <alignment wrapText="1"/>
    </xf>
    <xf numFmtId="0" fontId="50" fillId="40" borderId="20" xfId="0" applyFont="1" applyFill="1" applyBorder="1" applyAlignment="1">
      <alignment vertical="center" wrapText="1"/>
    </xf>
    <xf numFmtId="0" fontId="50" fillId="40" borderId="20" xfId="0" applyFont="1" applyFill="1" applyBorder="1" applyAlignment="1">
      <alignment horizontal="justify" vertical="center" wrapText="1"/>
    </xf>
    <xf numFmtId="0" fontId="50" fillId="40" borderId="20" xfId="4" applyFont="1" applyFill="1" applyBorder="1" applyAlignment="1" applyProtection="1">
      <alignment horizontal="left" vertical="center" wrapText="1"/>
    </xf>
    <xf numFmtId="0" fontId="51" fillId="40" borderId="20" xfId="0" applyFont="1" applyFill="1" applyBorder="1" applyAlignment="1">
      <alignment vertical="center" wrapText="1"/>
    </xf>
    <xf numFmtId="0" fontId="60" fillId="0" borderId="0" xfId="0" applyFont="1" applyAlignment="1">
      <alignment horizontal="left" wrapText="1" indent="1"/>
    </xf>
    <xf numFmtId="0" fontId="39" fillId="0" borderId="0" xfId="0" applyFont="1" applyFill="1" applyBorder="1" applyAlignment="1">
      <alignment horizontal="center" vertical="center"/>
    </xf>
    <xf numFmtId="10" fontId="39" fillId="0" borderId="0" xfId="0" applyNumberFormat="1" applyFont="1" applyFill="1" applyBorder="1" applyAlignment="1">
      <alignment horizontal="justify" vertical="center"/>
    </xf>
    <xf numFmtId="169" fontId="39" fillId="0" borderId="0" xfId="0" applyNumberFormat="1" applyFont="1" applyFill="1" applyBorder="1" applyAlignment="1">
      <alignment horizontal="justify" vertical="center"/>
    </xf>
    <xf numFmtId="0" fontId="39" fillId="0" borderId="0" xfId="0" applyFont="1" applyFill="1" applyBorder="1" applyAlignment="1">
      <alignment horizontal="justify" vertical="center"/>
    </xf>
    <xf numFmtId="10" fontId="39" fillId="0" borderId="0" xfId="147" applyNumberFormat="1" applyFont="1" applyFill="1" applyBorder="1" applyAlignment="1">
      <alignment horizontal="justify" vertical="center"/>
    </xf>
    <xf numFmtId="9" fontId="39" fillId="0" borderId="0" xfId="0" applyNumberFormat="1" applyFont="1" applyFill="1" applyBorder="1" applyAlignment="1">
      <alignment horizontal="justify" vertical="center"/>
    </xf>
    <xf numFmtId="0" fontId="35" fillId="0" borderId="35" xfId="0" applyFont="1" applyFill="1" applyBorder="1" applyAlignment="1">
      <alignment wrapText="1"/>
    </xf>
    <xf numFmtId="0" fontId="35" fillId="43" borderId="20" xfId="0" applyFont="1" applyFill="1" applyBorder="1" applyAlignment="1">
      <alignment horizontal="center" vertical="center" wrapText="1"/>
    </xf>
    <xf numFmtId="0" fontId="35" fillId="0" borderId="35" xfId="0" applyFont="1" applyFill="1" applyBorder="1" applyAlignment="1">
      <alignment horizontal="justify" vertical="center" wrapText="1"/>
    </xf>
    <xf numFmtId="0" fontId="35" fillId="0" borderId="35" xfId="0" applyFont="1" applyFill="1" applyBorder="1" applyAlignment="1">
      <alignment horizontal="center" vertical="center" wrapText="1"/>
    </xf>
    <xf numFmtId="0" fontId="35" fillId="43" borderId="35" xfId="0" applyFont="1" applyFill="1" applyBorder="1" applyAlignment="1">
      <alignment horizontal="center" vertical="center" wrapText="1"/>
    </xf>
    <xf numFmtId="14" fontId="35" fillId="0" borderId="35" xfId="0" applyNumberFormat="1" applyFont="1" applyFill="1" applyBorder="1" applyAlignment="1">
      <alignment horizontal="center" vertical="center" wrapText="1"/>
    </xf>
    <xf numFmtId="0" fontId="35" fillId="0" borderId="35" xfId="0" applyFont="1" applyFill="1" applyBorder="1" applyAlignment="1">
      <alignment vertical="center" wrapText="1"/>
    </xf>
    <xf numFmtId="10" fontId="35" fillId="0" borderId="20" xfId="147" applyNumberFormat="1" applyFont="1" applyFill="1" applyBorder="1" applyAlignment="1">
      <alignment horizontal="center" vertical="center" wrapText="1"/>
    </xf>
    <xf numFmtId="14" fontId="47" fillId="40" borderId="20" xfId="0" applyNumberFormat="1" applyFont="1" applyFill="1" applyBorder="1" applyAlignment="1">
      <alignment horizontal="center" vertical="center"/>
    </xf>
    <xf numFmtId="0" fontId="35" fillId="40" borderId="0" xfId="0" applyFont="1" applyFill="1" applyBorder="1" applyAlignment="1">
      <alignment wrapText="1"/>
    </xf>
    <xf numFmtId="0" fontId="35" fillId="40" borderId="1" xfId="0" applyFont="1" applyFill="1" applyBorder="1" applyAlignment="1">
      <alignment wrapText="1"/>
    </xf>
    <xf numFmtId="0" fontId="41" fillId="0" borderId="38" xfId="0" applyFont="1" applyFill="1" applyBorder="1" applyAlignment="1">
      <alignment vertical="center" wrapText="1"/>
    </xf>
    <xf numFmtId="0" fontId="41" fillId="0" borderId="39" xfId="0" applyFont="1" applyFill="1" applyBorder="1" applyAlignment="1">
      <alignment vertical="center" wrapText="1"/>
    </xf>
    <xf numFmtId="0" fontId="35" fillId="0" borderId="36" xfId="0" applyFont="1" applyFill="1" applyBorder="1" applyAlignment="1">
      <alignment vertical="center" wrapText="1"/>
    </xf>
    <xf numFmtId="0" fontId="35" fillId="0" borderId="37" xfId="0" applyFont="1" applyFill="1" applyBorder="1" applyAlignment="1">
      <alignment vertical="center" wrapText="1"/>
    </xf>
    <xf numFmtId="0" fontId="35" fillId="0" borderId="36" xfId="0" quotePrefix="1" applyFont="1" applyFill="1" applyBorder="1" applyAlignment="1">
      <alignment vertical="center" wrapText="1"/>
    </xf>
    <xf numFmtId="0" fontId="35" fillId="0" borderId="37" xfId="0" quotePrefix="1" applyFont="1" applyFill="1" applyBorder="1" applyAlignment="1">
      <alignment vertical="center" wrapText="1"/>
    </xf>
    <xf numFmtId="0" fontId="41" fillId="0" borderId="40" xfId="0" applyFont="1" applyFill="1" applyBorder="1" applyAlignment="1">
      <alignment vertical="center" wrapText="1"/>
    </xf>
    <xf numFmtId="0" fontId="41" fillId="0" borderId="41" xfId="0" applyFont="1" applyFill="1" applyBorder="1" applyAlignment="1">
      <alignment vertical="center" wrapText="1"/>
    </xf>
    <xf numFmtId="0" fontId="40" fillId="0" borderId="36" xfId="0" applyFont="1" applyFill="1" applyBorder="1" applyAlignment="1">
      <alignment vertical="center" wrapText="1"/>
    </xf>
    <xf numFmtId="0" fontId="40" fillId="0" borderId="36" xfId="0" applyFont="1" applyFill="1" applyBorder="1" applyAlignment="1">
      <alignment horizontal="left" vertical="center" wrapText="1"/>
    </xf>
    <xf numFmtId="172" fontId="35" fillId="0" borderId="20" xfId="1857" applyNumberFormat="1" applyFont="1" applyFill="1" applyBorder="1" applyAlignment="1">
      <alignment horizontal="center" vertical="center" wrapText="1"/>
    </xf>
    <xf numFmtId="0" fontId="35" fillId="0" borderId="36" xfId="0" applyFont="1" applyFill="1" applyBorder="1" applyAlignment="1">
      <alignment vertical="top" wrapText="1"/>
    </xf>
    <xf numFmtId="0" fontId="35" fillId="0" borderId="32" xfId="0" applyFont="1" applyFill="1" applyBorder="1" applyAlignment="1">
      <alignment vertical="center" wrapText="1"/>
    </xf>
    <xf numFmtId="0" fontId="40" fillId="0" borderId="42" xfId="0" applyFont="1" applyFill="1" applyBorder="1" applyAlignment="1">
      <alignment vertical="center" wrapText="1"/>
    </xf>
    <xf numFmtId="0" fontId="35" fillId="0" borderId="43" xfId="0" applyFont="1" applyFill="1" applyBorder="1" applyAlignment="1">
      <alignment horizontal="center" vertical="center" wrapText="1"/>
    </xf>
    <xf numFmtId="0" fontId="46" fillId="0" borderId="43" xfId="0" applyFont="1" applyFill="1" applyBorder="1" applyAlignment="1">
      <alignment vertical="center" wrapText="1"/>
    </xf>
    <xf numFmtId="0" fontId="59" fillId="0" borderId="43" xfId="0" applyFont="1" applyFill="1" applyBorder="1" applyAlignment="1">
      <alignment vertical="center" wrapText="1"/>
    </xf>
    <xf numFmtId="9" fontId="35" fillId="0" borderId="43" xfId="0" applyNumberFormat="1" applyFont="1" applyFill="1" applyBorder="1" applyAlignment="1">
      <alignment horizontal="center" vertical="center" wrapText="1"/>
    </xf>
    <xf numFmtId="9" fontId="35" fillId="0" borderId="43" xfId="147" applyFont="1" applyFill="1" applyBorder="1" applyAlignment="1">
      <alignment horizontal="center" vertical="center" wrapText="1"/>
    </xf>
    <xf numFmtId="0" fontId="35" fillId="0" borderId="43" xfId="0" applyFont="1" applyFill="1" applyBorder="1" applyAlignment="1">
      <alignment wrapText="1"/>
    </xf>
    <xf numFmtId="0" fontId="35" fillId="0" borderId="45" xfId="0" applyFont="1" applyFill="1" applyBorder="1" applyAlignment="1">
      <alignment horizontal="center" vertical="center" wrapText="1"/>
    </xf>
    <xf numFmtId="0" fontId="35" fillId="0" borderId="45" xfId="0" applyFont="1" applyFill="1" applyBorder="1" applyAlignment="1">
      <alignment vertical="center" wrapText="1"/>
    </xf>
    <xf numFmtId="0" fontId="35" fillId="0" borderId="46" xfId="0" applyFont="1" applyFill="1" applyBorder="1" applyAlignment="1">
      <alignment vertical="center" wrapText="1"/>
    </xf>
    <xf numFmtId="0" fontId="35" fillId="0" borderId="20" xfId="0" applyFont="1" applyFill="1" applyBorder="1" applyAlignment="1">
      <alignment vertical="top" wrapText="1"/>
    </xf>
    <xf numFmtId="0" fontId="35" fillId="0" borderId="22" xfId="0" applyFont="1" applyFill="1" applyBorder="1" applyAlignment="1">
      <alignment wrapText="1"/>
    </xf>
    <xf numFmtId="0" fontId="35" fillId="0" borderId="22" xfId="0" applyFont="1" applyFill="1" applyBorder="1" applyAlignment="1">
      <alignment vertical="center" wrapText="1"/>
    </xf>
    <xf numFmtId="0" fontId="40" fillId="0" borderId="36" xfId="0" applyFont="1" applyFill="1" applyBorder="1" applyAlignment="1">
      <alignment horizontal="center" vertical="center" wrapText="1"/>
    </xf>
    <xf numFmtId="0" fontId="40" fillId="0" borderId="37" xfId="0" applyFont="1" applyFill="1" applyBorder="1" applyAlignment="1">
      <alignment horizontal="center" vertical="center" wrapText="1"/>
    </xf>
    <xf numFmtId="0" fontId="30" fillId="0" borderId="31" xfId="0" applyFont="1" applyFill="1" applyBorder="1" applyAlignment="1">
      <alignment vertical="center" wrapText="1"/>
    </xf>
    <xf numFmtId="0" fontId="30" fillId="0" borderId="31" xfId="0" applyFont="1" applyFill="1" applyBorder="1" applyAlignment="1">
      <alignment vertical="top" wrapText="1"/>
    </xf>
    <xf numFmtId="0" fontId="40" fillId="0" borderId="37" xfId="0" applyFont="1" applyFill="1" applyBorder="1" applyAlignment="1">
      <alignment vertical="center" wrapText="1"/>
    </xf>
    <xf numFmtId="0" fontId="54" fillId="0" borderId="31" xfId="0" applyFont="1" applyFill="1" applyBorder="1" applyAlignment="1">
      <alignment vertical="top" wrapText="1"/>
    </xf>
    <xf numFmtId="0" fontId="35" fillId="0" borderId="31" xfId="0" applyFont="1" applyFill="1" applyBorder="1" applyAlignment="1">
      <alignment vertical="top" wrapText="1"/>
    </xf>
    <xf numFmtId="0" fontId="46" fillId="0" borderId="36" xfId="0" applyFont="1" applyFill="1" applyBorder="1" applyAlignment="1">
      <alignment horizontal="left" vertical="center" wrapText="1"/>
    </xf>
    <xf numFmtId="0" fontId="40" fillId="0" borderId="36" xfId="0" applyFont="1" applyFill="1" applyBorder="1" applyAlignment="1">
      <alignment vertical="top" wrapText="1"/>
    </xf>
    <xf numFmtId="0" fontId="35" fillId="0" borderId="31" xfId="0" applyFont="1" applyFill="1" applyBorder="1" applyAlignment="1">
      <alignment vertical="center" wrapText="1"/>
    </xf>
    <xf numFmtId="0" fontId="35" fillId="0" borderId="31" xfId="0" applyFont="1" applyFill="1" applyBorder="1" applyAlignment="1">
      <alignment horizontal="justify" vertical="center" wrapText="1"/>
    </xf>
    <xf numFmtId="0" fontId="35" fillId="0" borderId="36" xfId="0" applyFont="1" applyFill="1" applyBorder="1" applyAlignment="1">
      <alignment horizontal="center" vertical="center" wrapText="1"/>
    </xf>
    <xf numFmtId="0" fontId="35" fillId="0" borderId="36" xfId="0" applyFont="1" applyFill="1" applyBorder="1" applyAlignment="1">
      <alignment horizontal="justify" vertical="center" wrapText="1"/>
    </xf>
    <xf numFmtId="0" fontId="35" fillId="0" borderId="37" xfId="0" applyFont="1" applyFill="1" applyBorder="1" applyAlignment="1">
      <alignment horizontal="left" vertical="center" wrapText="1"/>
    </xf>
    <xf numFmtId="0" fontId="35" fillId="0" borderId="36" xfId="0" applyFont="1" applyFill="1" applyBorder="1" applyAlignment="1">
      <alignment horizontal="left" vertical="center" wrapText="1"/>
    </xf>
    <xf numFmtId="0" fontId="35" fillId="0" borderId="37" xfId="0" applyFont="1" applyFill="1" applyBorder="1" applyAlignment="1">
      <alignment wrapText="1"/>
    </xf>
    <xf numFmtId="0" fontId="35" fillId="0" borderId="43" xfId="0" applyFont="1" applyFill="1" applyBorder="1" applyAlignment="1">
      <alignment vertical="center" wrapText="1"/>
    </xf>
    <xf numFmtId="0" fontId="35" fillId="0" borderId="44" xfId="0" applyFont="1" applyFill="1" applyBorder="1" applyAlignment="1">
      <alignment vertical="center" wrapText="1"/>
    </xf>
    <xf numFmtId="0" fontId="41" fillId="0" borderId="20" xfId="0" applyFont="1" applyFill="1" applyBorder="1" applyAlignment="1">
      <alignment vertical="center" wrapText="1"/>
    </xf>
    <xf numFmtId="0" fontId="40" fillId="0" borderId="31" xfId="0" applyFont="1" applyFill="1" applyBorder="1" applyAlignment="1">
      <alignment vertical="center" wrapText="1"/>
    </xf>
    <xf numFmtId="0" fontId="59" fillId="0" borderId="0" xfId="0" applyFont="1" applyFill="1" applyAlignment="1">
      <alignment wrapText="1"/>
    </xf>
    <xf numFmtId="0" fontId="54" fillId="0" borderId="31" xfId="0" applyFont="1" applyFill="1" applyBorder="1" applyAlignment="1">
      <alignment vertical="center" wrapText="1"/>
    </xf>
    <xf numFmtId="0" fontId="62" fillId="0" borderId="43" xfId="0" applyFont="1" applyFill="1" applyBorder="1" applyAlignment="1">
      <alignment vertical="center" wrapText="1"/>
    </xf>
    <xf numFmtId="0" fontId="46" fillId="0" borderId="45" xfId="0" applyFont="1" applyFill="1" applyBorder="1" applyAlignment="1">
      <alignment vertical="center" wrapText="1"/>
    </xf>
    <xf numFmtId="0" fontId="35" fillId="0" borderId="44" xfId="0" applyFont="1" applyFill="1" applyBorder="1" applyAlignment="1">
      <alignment wrapText="1"/>
    </xf>
    <xf numFmtId="0" fontId="35" fillId="0" borderId="20" xfId="0" applyFont="1" applyFill="1" applyBorder="1" applyAlignment="1">
      <alignment horizontal="left" vertical="center" wrapText="1"/>
    </xf>
    <xf numFmtId="0" fontId="35" fillId="0" borderId="20" xfId="0" quotePrefix="1" applyFont="1" applyFill="1" applyBorder="1" applyAlignment="1">
      <alignment horizontal="center" vertical="center" wrapText="1"/>
    </xf>
    <xf numFmtId="0" fontId="35" fillId="0" borderId="31" xfId="0" quotePrefix="1" applyFont="1" applyFill="1" applyBorder="1" applyAlignment="1">
      <alignment vertical="center" wrapText="1"/>
    </xf>
    <xf numFmtId="0" fontId="35" fillId="0" borderId="46" xfId="0" applyFont="1" applyFill="1" applyBorder="1" applyAlignment="1">
      <alignment wrapText="1"/>
    </xf>
    <xf numFmtId="0" fontId="35" fillId="0" borderId="20" xfId="0" applyNumberFormat="1" applyFont="1" applyFill="1" applyBorder="1" applyAlignment="1">
      <alignment vertical="center" wrapText="1"/>
    </xf>
    <xf numFmtId="0" fontId="35" fillId="0" borderId="45" xfId="0" applyNumberFormat="1" applyFont="1" applyFill="1" applyBorder="1" applyAlignment="1">
      <alignment vertical="center" wrapText="1"/>
    </xf>
    <xf numFmtId="0" fontId="36" fillId="0" borderId="20" xfId="0" applyFont="1" applyFill="1" applyBorder="1" applyAlignment="1">
      <alignment horizontal="center" vertical="center" wrapText="1"/>
    </xf>
    <xf numFmtId="0" fontId="44" fillId="0" borderId="20" xfId="0" applyFont="1" applyFill="1" applyBorder="1" applyAlignment="1">
      <alignment vertical="center" wrapText="1"/>
    </xf>
    <xf numFmtId="0" fontId="35" fillId="0" borderId="31" xfId="0" applyFont="1" applyFill="1" applyBorder="1" applyAlignment="1">
      <alignment horizontal="justify" vertical="top" wrapText="1"/>
    </xf>
    <xf numFmtId="0" fontId="35" fillId="0" borderId="37" xfId="0" applyFont="1" applyFill="1" applyBorder="1" applyAlignment="1">
      <alignment horizontal="justify" vertical="center" wrapText="1"/>
    </xf>
    <xf numFmtId="0" fontId="41" fillId="0" borderId="20" xfId="0" applyFont="1" applyFill="1" applyBorder="1" applyAlignment="1">
      <alignment vertical="top" wrapText="1"/>
    </xf>
    <xf numFmtId="0" fontId="35" fillId="0" borderId="31" xfId="0" applyFont="1" applyFill="1" applyBorder="1" applyAlignment="1">
      <alignment horizontal="center" vertical="center" wrapText="1"/>
    </xf>
    <xf numFmtId="0" fontId="43" fillId="0" borderId="20" xfId="0" applyFont="1" applyFill="1" applyBorder="1" applyAlignment="1">
      <alignment vertical="center" wrapText="1"/>
    </xf>
    <xf numFmtId="0" fontId="41" fillId="0" borderId="20" xfId="0" applyFont="1" applyFill="1" applyBorder="1" applyAlignment="1">
      <alignment horizontal="center" vertical="center" wrapText="1"/>
    </xf>
    <xf numFmtId="9" fontId="35" fillId="0" borderId="20" xfId="147" applyFont="1" applyFill="1" applyBorder="1" applyAlignment="1" applyProtection="1">
      <alignment horizontal="center" vertical="center" wrapText="1"/>
    </xf>
    <xf numFmtId="0" fontId="46" fillId="0" borderId="20" xfId="0" applyFont="1" applyFill="1" applyBorder="1" applyAlignment="1">
      <alignment vertical="center" wrapText="1"/>
    </xf>
    <xf numFmtId="0" fontId="41" fillId="0" borderId="20" xfId="0" applyFont="1" applyFill="1" applyBorder="1" applyAlignment="1">
      <alignment horizontal="justify" vertical="center" wrapText="1"/>
    </xf>
    <xf numFmtId="0" fontId="35" fillId="0" borderId="35" xfId="0" applyFont="1" applyFill="1" applyBorder="1" applyAlignment="1">
      <alignment vertical="top" wrapText="1"/>
    </xf>
    <xf numFmtId="0" fontId="35" fillId="0" borderId="28" xfId="0" applyFont="1" applyFill="1" applyBorder="1" applyAlignment="1">
      <alignment vertical="center" wrapText="1"/>
    </xf>
    <xf numFmtId="0" fontId="0" fillId="0" borderId="0" xfId="0" applyFont="1" applyFill="1" applyAlignment="1">
      <alignment vertical="center" wrapText="1"/>
    </xf>
    <xf numFmtId="0" fontId="60" fillId="0" borderId="0" xfId="0" applyFont="1" applyFill="1" applyAlignment="1">
      <alignment wrapText="1"/>
    </xf>
    <xf numFmtId="173" fontId="35" fillId="0" borderId="20" xfId="0" applyNumberFormat="1" applyFont="1" applyFill="1" applyBorder="1" applyAlignment="1">
      <alignment horizontal="center" vertical="center" wrapText="1"/>
    </xf>
    <xf numFmtId="0" fontId="35" fillId="0" borderId="31" xfId="0" applyFont="1" applyFill="1" applyBorder="1" applyAlignment="1">
      <alignment wrapText="1"/>
    </xf>
    <xf numFmtId="0" fontId="42" fillId="0" borderId="0" xfId="0" applyFont="1" applyFill="1" applyBorder="1" applyAlignment="1">
      <alignment horizontal="center" vertical="center" wrapText="1"/>
    </xf>
    <xf numFmtId="0" fontId="42" fillId="0" borderId="31" xfId="0" applyFont="1" applyFill="1" applyBorder="1" applyAlignment="1">
      <alignment horizontal="left" vertical="center" wrapText="1"/>
    </xf>
    <xf numFmtId="9" fontId="35" fillId="0" borderId="45" xfId="147" applyFont="1" applyFill="1" applyBorder="1" applyAlignment="1" applyProtection="1">
      <alignment horizontal="center" vertical="center" wrapText="1"/>
    </xf>
    <xf numFmtId="9" fontId="35" fillId="0" borderId="46" xfId="147" applyFont="1" applyFill="1" applyBorder="1" applyAlignment="1" applyProtection="1">
      <alignment horizontal="center" vertical="center" wrapText="1"/>
    </xf>
    <xf numFmtId="0" fontId="35" fillId="0" borderId="45" xfId="0" applyFont="1" applyFill="1" applyBorder="1" applyAlignment="1">
      <alignment horizontal="left" vertical="center" wrapText="1"/>
    </xf>
    <xf numFmtId="0" fontId="42" fillId="0" borderId="20" xfId="0" applyFont="1" applyFill="1" applyBorder="1" applyAlignment="1">
      <alignment horizontal="center" vertical="center" wrapText="1"/>
    </xf>
    <xf numFmtId="0" fontId="42" fillId="0" borderId="20" xfId="0" applyFont="1" applyFill="1" applyBorder="1" applyAlignment="1">
      <alignment horizontal="left" vertical="center" wrapText="1"/>
    </xf>
    <xf numFmtId="0" fontId="42" fillId="0" borderId="31" xfId="0" applyFont="1" applyFill="1" applyBorder="1" applyAlignment="1">
      <alignment horizontal="center" vertical="center" wrapText="1"/>
    </xf>
    <xf numFmtId="0" fontId="42" fillId="0" borderId="31" xfId="0" applyFont="1" applyFill="1" applyBorder="1" applyAlignment="1">
      <alignment vertical="center" wrapText="1"/>
    </xf>
    <xf numFmtId="0" fontId="42" fillId="0" borderId="45" xfId="0" applyFont="1" applyFill="1" applyBorder="1" applyAlignment="1">
      <alignment vertical="center" wrapText="1"/>
    </xf>
    <xf numFmtId="0" fontId="42" fillId="0" borderId="45"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35" fillId="0" borderId="15" xfId="0" applyFont="1" applyFill="1" applyBorder="1" applyAlignment="1">
      <alignment wrapText="1"/>
    </xf>
    <xf numFmtId="0" fontId="35" fillId="0" borderId="15" xfId="0" applyFont="1" applyFill="1" applyBorder="1" applyAlignment="1">
      <alignment vertical="center" wrapText="1"/>
    </xf>
    <xf numFmtId="0" fontId="35" fillId="0" borderId="42" xfId="0" applyFont="1" applyFill="1" applyBorder="1" applyAlignment="1">
      <alignment wrapText="1"/>
    </xf>
    <xf numFmtId="0" fontId="35" fillId="0" borderId="42" xfId="0" applyFont="1" applyFill="1" applyBorder="1" applyAlignment="1">
      <alignment vertical="top" wrapText="1"/>
    </xf>
    <xf numFmtId="0" fontId="35" fillId="0" borderId="42" xfId="0" applyFont="1" applyFill="1" applyBorder="1" applyAlignment="1">
      <alignment vertical="center" wrapText="1"/>
    </xf>
    <xf numFmtId="0" fontId="35" fillId="0" borderId="47" xfId="0" applyFont="1" applyFill="1" applyBorder="1" applyAlignment="1">
      <alignment horizontal="center" vertical="center" wrapText="1"/>
    </xf>
    <xf numFmtId="9" fontId="35" fillId="40" borderId="49" xfId="147" applyFont="1" applyFill="1" applyBorder="1" applyAlignment="1" applyProtection="1">
      <alignment horizontal="center" vertical="center" wrapText="1"/>
    </xf>
    <xf numFmtId="170" fontId="35" fillId="40" borderId="20" xfId="0" applyNumberFormat="1" applyFont="1" applyFill="1" applyBorder="1" applyAlignment="1">
      <alignment horizontal="center" vertical="center" wrapText="1"/>
    </xf>
    <xf numFmtId="0" fontId="35" fillId="40" borderId="20" xfId="0" applyFont="1" applyFill="1" applyBorder="1" applyAlignment="1">
      <alignment horizontal="left" vertical="center" wrapText="1"/>
    </xf>
    <xf numFmtId="0" fontId="42" fillId="40" borderId="31" xfId="0" applyFont="1" applyFill="1" applyBorder="1" applyAlignment="1">
      <alignment horizontal="center" vertical="center" wrapText="1"/>
    </xf>
    <xf numFmtId="0" fontId="42" fillId="40" borderId="31" xfId="0" applyFont="1" applyFill="1" applyBorder="1" applyAlignment="1">
      <alignment horizontal="left" vertical="center" wrapText="1"/>
    </xf>
    <xf numFmtId="9" fontId="35" fillId="40" borderId="45" xfId="147" applyFont="1" applyFill="1" applyBorder="1" applyAlignment="1" applyProtection="1">
      <alignment horizontal="center" vertical="center" wrapText="1"/>
    </xf>
    <xf numFmtId="169" fontId="35" fillId="40" borderId="20" xfId="147" applyNumberFormat="1" applyFont="1" applyFill="1" applyBorder="1" applyAlignment="1">
      <alignment horizontal="center" vertical="center" wrapText="1"/>
    </xf>
    <xf numFmtId="0" fontId="35" fillId="40" borderId="50" xfId="0" applyFont="1" applyFill="1" applyBorder="1" applyAlignment="1">
      <alignment horizontal="center" vertical="center" wrapText="1"/>
    </xf>
    <xf numFmtId="0" fontId="35" fillId="40" borderId="51" xfId="0" applyFont="1" applyFill="1" applyBorder="1" applyAlignment="1">
      <alignment horizontal="center" vertical="center" wrapText="1"/>
    </xf>
    <xf numFmtId="0" fontId="40" fillId="0" borderId="50" xfId="0" applyFont="1" applyFill="1" applyBorder="1" applyAlignment="1">
      <alignment vertical="center" wrapText="1"/>
    </xf>
    <xf numFmtId="0" fontId="35" fillId="0" borderId="33" xfId="0" applyFont="1" applyFill="1" applyBorder="1" applyAlignment="1">
      <alignment horizontal="left" vertical="center" wrapText="1"/>
    </xf>
    <xf numFmtId="0" fontId="57" fillId="0" borderId="32"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57" fillId="0" borderId="34" xfId="0" applyFont="1" applyFill="1" applyBorder="1" applyAlignment="1">
      <alignment horizontal="left" vertical="center" wrapText="1"/>
    </xf>
    <xf numFmtId="0" fontId="36" fillId="0" borderId="29" xfId="0" applyFont="1" applyFill="1" applyBorder="1" applyAlignment="1">
      <alignment horizontal="center" wrapText="1"/>
    </xf>
    <xf numFmtId="0" fontId="35" fillId="0" borderId="30" xfId="0" applyFont="1" applyFill="1" applyBorder="1" applyAlignment="1">
      <alignment horizontal="center" wrapText="1"/>
    </xf>
    <xf numFmtId="0" fontId="36" fillId="0" borderId="18" xfId="0" applyFont="1" applyFill="1" applyBorder="1" applyAlignment="1">
      <alignment horizontal="center" vertical="center" wrapText="1"/>
    </xf>
    <xf numFmtId="0" fontId="35" fillId="0" borderId="19" xfId="0" applyFont="1" applyFill="1" applyBorder="1" applyAlignment="1">
      <alignment horizontal="center" wrapText="1"/>
    </xf>
    <xf numFmtId="0" fontId="36" fillId="0" borderId="48"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wrapText="1"/>
    </xf>
    <xf numFmtId="0" fontId="38" fillId="0" borderId="0" xfId="0" applyFont="1" applyFill="1" applyBorder="1" applyAlignment="1">
      <alignment horizontal="center" vertical="center" wrapText="1"/>
    </xf>
    <xf numFmtId="0" fontId="54" fillId="0" borderId="33" xfId="0" applyFont="1" applyFill="1" applyBorder="1" applyAlignment="1">
      <alignment horizontal="left" vertical="center" wrapText="1"/>
    </xf>
    <xf numFmtId="0" fontId="58" fillId="0" borderId="32" xfId="0" applyFont="1" applyFill="1" applyBorder="1" applyAlignment="1">
      <alignment horizontal="left" vertical="center" wrapText="1"/>
    </xf>
    <xf numFmtId="0" fontId="58" fillId="0" borderId="34" xfId="0" applyFont="1" applyFill="1" applyBorder="1" applyAlignment="1">
      <alignment horizontal="left" vertical="center" wrapText="1"/>
    </xf>
    <xf numFmtId="0" fontId="51" fillId="40" borderId="0" xfId="0" applyFont="1" applyFill="1" applyBorder="1" applyAlignment="1">
      <alignment horizontal="left" vertical="center" wrapText="1"/>
    </xf>
    <xf numFmtId="0" fontId="51" fillId="40" borderId="0" xfId="0" applyFont="1" applyFill="1" applyBorder="1" applyAlignment="1">
      <alignment horizontal="center" vertical="center" wrapText="1"/>
    </xf>
    <xf numFmtId="0" fontId="53" fillId="42" borderId="0" xfId="0" applyFont="1" applyFill="1" applyAlignment="1">
      <alignment horizontal="left" vertical="center" wrapText="1" indent="1"/>
    </xf>
    <xf numFmtId="0" fontId="64" fillId="0" borderId="0" xfId="0" applyFont="1" applyFill="1" applyBorder="1" applyAlignment="1">
      <alignment horizontal="left" vertical="center" wrapText="1"/>
    </xf>
    <xf numFmtId="0" fontId="65" fillId="0" borderId="0" xfId="0" applyFont="1" applyAlignment="1">
      <alignment vertical="center" wrapText="1"/>
    </xf>
    <xf numFmtId="0" fontId="63" fillId="0" borderId="0" xfId="0" applyFont="1"/>
    <xf numFmtId="0" fontId="39" fillId="0" borderId="0" xfId="0" applyFont="1" applyFill="1" applyBorder="1" applyAlignment="1">
      <alignment vertical="center" wrapText="1"/>
    </xf>
    <xf numFmtId="0" fontId="39" fillId="0" borderId="0" xfId="0" applyFont="1" applyFill="1" applyBorder="1" applyAlignment="1">
      <alignment horizontal="justify" vertical="center" wrapText="1"/>
    </xf>
    <xf numFmtId="0" fontId="66" fillId="40" borderId="0" xfId="0" applyFont="1" applyFill="1" applyBorder="1" applyAlignment="1">
      <alignment horizontal="center" vertical="center" wrapText="1"/>
    </xf>
    <xf numFmtId="0" fontId="66" fillId="40" borderId="0" xfId="0" applyFont="1" applyFill="1" applyBorder="1" applyAlignment="1">
      <alignment horizontal="center" vertical="center"/>
    </xf>
    <xf numFmtId="0" fontId="64" fillId="0" borderId="0" xfId="0" applyFont="1" applyFill="1" applyBorder="1" applyAlignment="1">
      <alignment wrapText="1"/>
    </xf>
    <xf numFmtId="0" fontId="39" fillId="0" borderId="0" xfId="0" applyFont="1" applyFill="1" applyBorder="1" applyAlignment="1">
      <alignment horizontal="center" vertical="center" wrapText="1"/>
    </xf>
    <xf numFmtId="0" fontId="39" fillId="0" borderId="0" xfId="0" applyFont="1" applyFill="1" applyBorder="1" applyAlignment="1">
      <alignment wrapText="1"/>
    </xf>
    <xf numFmtId="0" fontId="65" fillId="0" borderId="0" xfId="0" applyFont="1" applyAlignment="1">
      <alignment horizontal="left" wrapText="1" indent="1"/>
    </xf>
    <xf numFmtId="0" fontId="64" fillId="0" borderId="0" xfId="0" applyFont="1" applyFill="1" applyBorder="1" applyAlignment="1">
      <alignment vertical="center" wrapText="1"/>
    </xf>
  </cellXfs>
  <cellStyles count="1858">
    <cellStyle name="20% - Énfasis1 2" xfId="10"/>
    <cellStyle name="20% - Énfasis1 3" xfId="69"/>
    <cellStyle name="20% - Énfasis2 2" xfId="11"/>
    <cellStyle name="20% - Énfasis2 3" xfId="70"/>
    <cellStyle name="20% - Énfasis3 2" xfId="12"/>
    <cellStyle name="20% - Énfasis3 3" xfId="71"/>
    <cellStyle name="20% - Énfasis4 2" xfId="13"/>
    <cellStyle name="20% - Énfasis4 3" xfId="72"/>
    <cellStyle name="20% - Énfasis5 2" xfId="14"/>
    <cellStyle name="20% - Énfasis5 3" xfId="73"/>
    <cellStyle name="20% - Énfasis6 2" xfId="15"/>
    <cellStyle name="20% - Énfasis6 3" xfId="74"/>
    <cellStyle name="40% - Énfasis1 2" xfId="16"/>
    <cellStyle name="40% - Énfasis1 3" xfId="75"/>
    <cellStyle name="40% - Énfasis2 2" xfId="17"/>
    <cellStyle name="40% - Énfasis2 3" xfId="76"/>
    <cellStyle name="40% - Énfasis3 2" xfId="18"/>
    <cellStyle name="40% - Énfasis3 3" xfId="77"/>
    <cellStyle name="40% - Énfasis4 2" xfId="19"/>
    <cellStyle name="40% - Énfasis4 3" xfId="78"/>
    <cellStyle name="40% - Énfasis5 2" xfId="20"/>
    <cellStyle name="40% - Énfasis5 3" xfId="79"/>
    <cellStyle name="40% - Énfasis6 2" xfId="21"/>
    <cellStyle name="40% - Énfasis6 3" xfId="80"/>
    <cellStyle name="60% - Énfasis1 2" xfId="22"/>
    <cellStyle name="60% - Énfasis1 3" xfId="81"/>
    <cellStyle name="60% - Énfasis2 2" xfId="23"/>
    <cellStyle name="60% - Énfasis2 3" xfId="82"/>
    <cellStyle name="60% - Énfasis3 2" xfId="24"/>
    <cellStyle name="60% - Énfasis3 3" xfId="83"/>
    <cellStyle name="60% - Énfasis4 2" xfId="25"/>
    <cellStyle name="60% - Énfasis4 3" xfId="84"/>
    <cellStyle name="60% - Énfasis5 2" xfId="26"/>
    <cellStyle name="60% - Énfasis5 3" xfId="85"/>
    <cellStyle name="60% - Énfasis6 2" xfId="27"/>
    <cellStyle name="60% - Énfasis6 3" xfId="86"/>
    <cellStyle name="Buena 2" xfId="28"/>
    <cellStyle name="Buena 3" xfId="87"/>
    <cellStyle name="Cálculo 2" xfId="29"/>
    <cellStyle name="Cálculo 2 10" xfId="148"/>
    <cellStyle name="Cálculo 2 11" xfId="149"/>
    <cellStyle name="Cálculo 2 12" xfId="150"/>
    <cellStyle name="Cálculo 2 2" xfId="119"/>
    <cellStyle name="Cálculo 2 2 10" xfId="151"/>
    <cellStyle name="Cálculo 2 2 2" xfId="152"/>
    <cellStyle name="Cálculo 2 2 2 2" xfId="153"/>
    <cellStyle name="Cálculo 2 2 2 2 2" xfId="154"/>
    <cellStyle name="Cálculo 2 2 2 2 3" xfId="155"/>
    <cellStyle name="Cálculo 2 2 2 2 4" xfId="156"/>
    <cellStyle name="Cálculo 2 2 2 2 5" xfId="157"/>
    <cellStyle name="Cálculo 2 2 2 2 6" xfId="158"/>
    <cellStyle name="Cálculo 2 2 2 3" xfId="159"/>
    <cellStyle name="Cálculo 2 2 2 4" xfId="160"/>
    <cellStyle name="Cálculo 2 2 2 5" xfId="161"/>
    <cellStyle name="Cálculo 2 2 2 6" xfId="162"/>
    <cellStyle name="Cálculo 2 2 2 7" xfId="163"/>
    <cellStyle name="Cálculo 2 2 3" xfId="164"/>
    <cellStyle name="Cálculo 2 2 3 2" xfId="165"/>
    <cellStyle name="Cálculo 2 2 3 2 2" xfId="166"/>
    <cellStyle name="Cálculo 2 2 3 2 3" xfId="167"/>
    <cellStyle name="Cálculo 2 2 3 2 4" xfId="168"/>
    <cellStyle name="Cálculo 2 2 3 2 5" xfId="169"/>
    <cellStyle name="Cálculo 2 2 3 2 6" xfId="170"/>
    <cellStyle name="Cálculo 2 2 3 3" xfId="171"/>
    <cellStyle name="Cálculo 2 2 3 4" xfId="172"/>
    <cellStyle name="Cálculo 2 2 3 5" xfId="173"/>
    <cellStyle name="Cálculo 2 2 3 6" xfId="174"/>
    <cellStyle name="Cálculo 2 2 3 7" xfId="175"/>
    <cellStyle name="Cálculo 2 2 4" xfId="176"/>
    <cellStyle name="Cálculo 2 2 4 2" xfId="177"/>
    <cellStyle name="Cálculo 2 2 4 3" xfId="178"/>
    <cellStyle name="Cálculo 2 2 4 4" xfId="179"/>
    <cellStyle name="Cálculo 2 2 4 5" xfId="180"/>
    <cellStyle name="Cálculo 2 2 4 6" xfId="181"/>
    <cellStyle name="Cálculo 2 2 5" xfId="182"/>
    <cellStyle name="Cálculo 2 2 5 2" xfId="183"/>
    <cellStyle name="Cálculo 2 2 5 3" xfId="184"/>
    <cellStyle name="Cálculo 2 2 5 4" xfId="185"/>
    <cellStyle name="Cálculo 2 2 5 5" xfId="186"/>
    <cellStyle name="Cálculo 2 2 5 6" xfId="187"/>
    <cellStyle name="Cálculo 2 2 6" xfId="188"/>
    <cellStyle name="Cálculo 2 2 7" xfId="189"/>
    <cellStyle name="Cálculo 2 2 8" xfId="190"/>
    <cellStyle name="Cálculo 2 2 9" xfId="191"/>
    <cellStyle name="Cálculo 2 3" xfId="127"/>
    <cellStyle name="Cálculo 2 3 10" xfId="192"/>
    <cellStyle name="Cálculo 2 3 2" xfId="193"/>
    <cellStyle name="Cálculo 2 3 2 2" xfId="194"/>
    <cellStyle name="Cálculo 2 3 2 2 2" xfId="195"/>
    <cellStyle name="Cálculo 2 3 2 2 3" xfId="196"/>
    <cellStyle name="Cálculo 2 3 2 2 4" xfId="197"/>
    <cellStyle name="Cálculo 2 3 2 2 5" xfId="198"/>
    <cellStyle name="Cálculo 2 3 2 2 6" xfId="199"/>
    <cellStyle name="Cálculo 2 3 2 3" xfId="200"/>
    <cellStyle name="Cálculo 2 3 2 4" xfId="201"/>
    <cellStyle name="Cálculo 2 3 2 5" xfId="202"/>
    <cellStyle name="Cálculo 2 3 2 6" xfId="203"/>
    <cellStyle name="Cálculo 2 3 2 7" xfId="204"/>
    <cellStyle name="Cálculo 2 3 3" xfId="205"/>
    <cellStyle name="Cálculo 2 3 3 2" xfId="206"/>
    <cellStyle name="Cálculo 2 3 3 2 2" xfId="207"/>
    <cellStyle name="Cálculo 2 3 3 2 3" xfId="208"/>
    <cellStyle name="Cálculo 2 3 3 2 4" xfId="209"/>
    <cellStyle name="Cálculo 2 3 3 2 5" xfId="210"/>
    <cellStyle name="Cálculo 2 3 3 2 6" xfId="211"/>
    <cellStyle name="Cálculo 2 3 3 3" xfId="212"/>
    <cellStyle name="Cálculo 2 3 3 4" xfId="213"/>
    <cellStyle name="Cálculo 2 3 3 5" xfId="214"/>
    <cellStyle name="Cálculo 2 3 3 6" xfId="215"/>
    <cellStyle name="Cálculo 2 3 3 7" xfId="216"/>
    <cellStyle name="Cálculo 2 3 4" xfId="217"/>
    <cellStyle name="Cálculo 2 3 4 2" xfId="218"/>
    <cellStyle name="Cálculo 2 3 4 3" xfId="219"/>
    <cellStyle name="Cálculo 2 3 4 4" xfId="220"/>
    <cellStyle name="Cálculo 2 3 4 5" xfId="221"/>
    <cellStyle name="Cálculo 2 3 4 6" xfId="222"/>
    <cellStyle name="Cálculo 2 3 5" xfId="223"/>
    <cellStyle name="Cálculo 2 3 5 2" xfId="224"/>
    <cellStyle name="Cálculo 2 3 5 3" xfId="225"/>
    <cellStyle name="Cálculo 2 3 5 4" xfId="226"/>
    <cellStyle name="Cálculo 2 3 5 5" xfId="227"/>
    <cellStyle name="Cálculo 2 3 5 6" xfId="228"/>
    <cellStyle name="Cálculo 2 3 6" xfId="229"/>
    <cellStyle name="Cálculo 2 3 7" xfId="230"/>
    <cellStyle name="Cálculo 2 3 8" xfId="231"/>
    <cellStyle name="Cálculo 2 3 9" xfId="232"/>
    <cellStyle name="Cálculo 2 4" xfId="136"/>
    <cellStyle name="Cálculo 2 4 2" xfId="233"/>
    <cellStyle name="Cálculo 2 4 2 2" xfId="234"/>
    <cellStyle name="Cálculo 2 4 2 2 2" xfId="235"/>
    <cellStyle name="Cálculo 2 4 2 2 3" xfId="236"/>
    <cellStyle name="Cálculo 2 4 2 2 4" xfId="237"/>
    <cellStyle name="Cálculo 2 4 2 2 5" xfId="238"/>
    <cellStyle name="Cálculo 2 4 2 2 6" xfId="239"/>
    <cellStyle name="Cálculo 2 4 2 3" xfId="240"/>
    <cellStyle name="Cálculo 2 4 2 4" xfId="241"/>
    <cellStyle name="Cálculo 2 4 2 5" xfId="242"/>
    <cellStyle name="Cálculo 2 4 2 6" xfId="243"/>
    <cellStyle name="Cálculo 2 4 2 7" xfId="244"/>
    <cellStyle name="Cálculo 2 4 3" xfId="245"/>
    <cellStyle name="Cálculo 2 4 3 2" xfId="246"/>
    <cellStyle name="Cálculo 2 4 3 2 2" xfId="247"/>
    <cellStyle name="Cálculo 2 4 3 2 3" xfId="248"/>
    <cellStyle name="Cálculo 2 4 3 2 4" xfId="249"/>
    <cellStyle name="Cálculo 2 4 3 2 5" xfId="250"/>
    <cellStyle name="Cálculo 2 4 3 2 6" xfId="251"/>
    <cellStyle name="Cálculo 2 4 3 3" xfId="252"/>
    <cellStyle name="Cálculo 2 4 3 4" xfId="253"/>
    <cellStyle name="Cálculo 2 4 3 5" xfId="254"/>
    <cellStyle name="Cálculo 2 4 3 6" xfId="255"/>
    <cellStyle name="Cálculo 2 4 3 7" xfId="256"/>
    <cellStyle name="Cálculo 2 4 4" xfId="257"/>
    <cellStyle name="Cálculo 2 4 4 2" xfId="258"/>
    <cellStyle name="Cálculo 2 4 4 3" xfId="259"/>
    <cellStyle name="Cálculo 2 4 4 4" xfId="260"/>
    <cellStyle name="Cálculo 2 4 4 5" xfId="261"/>
    <cellStyle name="Cálculo 2 4 4 6" xfId="262"/>
    <cellStyle name="Cálculo 2 4 5" xfId="263"/>
    <cellStyle name="Cálculo 2 4 6" xfId="264"/>
    <cellStyle name="Cálculo 2 4 7" xfId="265"/>
    <cellStyle name="Cálculo 2 4 8" xfId="266"/>
    <cellStyle name="Cálculo 2 4 9" xfId="267"/>
    <cellStyle name="Cálculo 2 5" xfId="268"/>
    <cellStyle name="Cálculo 2 5 2" xfId="269"/>
    <cellStyle name="Cálculo 2 5 2 2" xfId="270"/>
    <cellStyle name="Cálculo 2 5 2 3" xfId="271"/>
    <cellStyle name="Cálculo 2 5 2 4" xfId="272"/>
    <cellStyle name="Cálculo 2 5 2 5" xfId="273"/>
    <cellStyle name="Cálculo 2 5 2 6" xfId="274"/>
    <cellStyle name="Cálculo 2 5 3" xfId="275"/>
    <cellStyle name="Cálculo 2 5 4" xfId="276"/>
    <cellStyle name="Cálculo 2 5 5" xfId="277"/>
    <cellStyle name="Cálculo 2 5 6" xfId="278"/>
    <cellStyle name="Cálculo 2 5 7" xfId="279"/>
    <cellStyle name="Cálculo 2 6" xfId="280"/>
    <cellStyle name="Cálculo 2 6 2" xfId="281"/>
    <cellStyle name="Cálculo 2 6 2 2" xfId="282"/>
    <cellStyle name="Cálculo 2 6 2 3" xfId="283"/>
    <cellStyle name="Cálculo 2 6 2 4" xfId="284"/>
    <cellStyle name="Cálculo 2 6 2 5" xfId="285"/>
    <cellStyle name="Cálculo 2 6 2 6" xfId="286"/>
    <cellStyle name="Cálculo 2 6 3" xfId="287"/>
    <cellStyle name="Cálculo 2 6 4" xfId="288"/>
    <cellStyle name="Cálculo 2 6 5" xfId="289"/>
    <cellStyle name="Cálculo 2 6 6" xfId="290"/>
    <cellStyle name="Cálculo 2 6 7" xfId="291"/>
    <cellStyle name="Cálculo 2 7" xfId="292"/>
    <cellStyle name="Cálculo 2 7 2" xfId="293"/>
    <cellStyle name="Cálculo 2 7 3" xfId="294"/>
    <cellStyle name="Cálculo 2 7 4" xfId="295"/>
    <cellStyle name="Cálculo 2 7 5" xfId="296"/>
    <cellStyle name="Cálculo 2 7 6" xfId="297"/>
    <cellStyle name="Cálculo 2 8" xfId="298"/>
    <cellStyle name="Cálculo 2 9" xfId="299"/>
    <cellStyle name="Cálculo 3" xfId="88"/>
    <cellStyle name="Cálculo 3 10" xfId="300"/>
    <cellStyle name="Cálculo 3 11" xfId="301"/>
    <cellStyle name="Cálculo 3 12" xfId="302"/>
    <cellStyle name="Cálculo 3 2" xfId="115"/>
    <cellStyle name="Cálculo 3 2 10" xfId="303"/>
    <cellStyle name="Cálculo 3 2 2" xfId="304"/>
    <cellStyle name="Cálculo 3 2 2 2" xfId="305"/>
    <cellStyle name="Cálculo 3 2 2 2 2" xfId="306"/>
    <cellStyle name="Cálculo 3 2 2 2 3" xfId="307"/>
    <cellStyle name="Cálculo 3 2 2 2 4" xfId="308"/>
    <cellStyle name="Cálculo 3 2 2 2 5" xfId="309"/>
    <cellStyle name="Cálculo 3 2 2 2 6" xfId="310"/>
    <cellStyle name="Cálculo 3 2 2 3" xfId="311"/>
    <cellStyle name="Cálculo 3 2 2 4" xfId="312"/>
    <cellStyle name="Cálculo 3 2 2 5" xfId="313"/>
    <cellStyle name="Cálculo 3 2 2 6" xfId="314"/>
    <cellStyle name="Cálculo 3 2 2 7" xfId="315"/>
    <cellStyle name="Cálculo 3 2 3" xfId="316"/>
    <cellStyle name="Cálculo 3 2 3 2" xfId="317"/>
    <cellStyle name="Cálculo 3 2 3 2 2" xfId="318"/>
    <cellStyle name="Cálculo 3 2 3 2 3" xfId="319"/>
    <cellStyle name="Cálculo 3 2 3 2 4" xfId="320"/>
    <cellStyle name="Cálculo 3 2 3 2 5" xfId="321"/>
    <cellStyle name="Cálculo 3 2 3 2 6" xfId="322"/>
    <cellStyle name="Cálculo 3 2 3 3" xfId="323"/>
    <cellStyle name="Cálculo 3 2 3 4" xfId="324"/>
    <cellStyle name="Cálculo 3 2 3 5" xfId="325"/>
    <cellStyle name="Cálculo 3 2 3 6" xfId="326"/>
    <cellStyle name="Cálculo 3 2 3 7" xfId="327"/>
    <cellStyle name="Cálculo 3 2 4" xfId="328"/>
    <cellStyle name="Cálculo 3 2 4 2" xfId="329"/>
    <cellStyle name="Cálculo 3 2 4 3" xfId="330"/>
    <cellStyle name="Cálculo 3 2 4 4" xfId="331"/>
    <cellStyle name="Cálculo 3 2 4 5" xfId="332"/>
    <cellStyle name="Cálculo 3 2 4 6" xfId="333"/>
    <cellStyle name="Cálculo 3 2 5" xfId="334"/>
    <cellStyle name="Cálculo 3 2 5 2" xfId="335"/>
    <cellStyle name="Cálculo 3 2 5 3" xfId="336"/>
    <cellStyle name="Cálculo 3 2 5 4" xfId="337"/>
    <cellStyle name="Cálculo 3 2 5 5" xfId="338"/>
    <cellStyle name="Cálculo 3 2 5 6" xfId="339"/>
    <cellStyle name="Cálculo 3 2 6" xfId="340"/>
    <cellStyle name="Cálculo 3 2 7" xfId="341"/>
    <cellStyle name="Cálculo 3 2 8" xfId="342"/>
    <cellStyle name="Cálculo 3 2 9" xfId="343"/>
    <cellStyle name="Cálculo 3 3" xfId="130"/>
    <cellStyle name="Cálculo 3 3 10" xfId="344"/>
    <cellStyle name="Cálculo 3 3 2" xfId="345"/>
    <cellStyle name="Cálculo 3 3 2 2" xfId="346"/>
    <cellStyle name="Cálculo 3 3 2 2 2" xfId="347"/>
    <cellStyle name="Cálculo 3 3 2 2 3" xfId="348"/>
    <cellStyle name="Cálculo 3 3 2 2 4" xfId="349"/>
    <cellStyle name="Cálculo 3 3 2 2 5" xfId="350"/>
    <cellStyle name="Cálculo 3 3 2 2 6" xfId="351"/>
    <cellStyle name="Cálculo 3 3 2 3" xfId="352"/>
    <cellStyle name="Cálculo 3 3 2 4" xfId="353"/>
    <cellStyle name="Cálculo 3 3 2 5" xfId="354"/>
    <cellStyle name="Cálculo 3 3 2 6" xfId="355"/>
    <cellStyle name="Cálculo 3 3 2 7" xfId="356"/>
    <cellStyle name="Cálculo 3 3 3" xfId="357"/>
    <cellStyle name="Cálculo 3 3 3 2" xfId="358"/>
    <cellStyle name="Cálculo 3 3 3 2 2" xfId="359"/>
    <cellStyle name="Cálculo 3 3 3 2 3" xfId="360"/>
    <cellStyle name="Cálculo 3 3 3 2 4" xfId="361"/>
    <cellStyle name="Cálculo 3 3 3 2 5" xfId="362"/>
    <cellStyle name="Cálculo 3 3 3 2 6" xfId="363"/>
    <cellStyle name="Cálculo 3 3 3 3" xfId="364"/>
    <cellStyle name="Cálculo 3 3 3 4" xfId="365"/>
    <cellStyle name="Cálculo 3 3 3 5" xfId="366"/>
    <cellStyle name="Cálculo 3 3 3 6" xfId="367"/>
    <cellStyle name="Cálculo 3 3 3 7" xfId="368"/>
    <cellStyle name="Cálculo 3 3 4" xfId="369"/>
    <cellStyle name="Cálculo 3 3 4 2" xfId="370"/>
    <cellStyle name="Cálculo 3 3 4 3" xfId="371"/>
    <cellStyle name="Cálculo 3 3 4 4" xfId="372"/>
    <cellStyle name="Cálculo 3 3 4 5" xfId="373"/>
    <cellStyle name="Cálculo 3 3 4 6" xfId="374"/>
    <cellStyle name="Cálculo 3 3 5" xfId="375"/>
    <cellStyle name="Cálculo 3 3 5 2" xfId="376"/>
    <cellStyle name="Cálculo 3 3 5 3" xfId="377"/>
    <cellStyle name="Cálculo 3 3 5 4" xfId="378"/>
    <cellStyle name="Cálculo 3 3 5 5" xfId="379"/>
    <cellStyle name="Cálculo 3 3 5 6" xfId="380"/>
    <cellStyle name="Cálculo 3 3 6" xfId="381"/>
    <cellStyle name="Cálculo 3 3 7" xfId="382"/>
    <cellStyle name="Cálculo 3 3 8" xfId="383"/>
    <cellStyle name="Cálculo 3 3 9" xfId="384"/>
    <cellStyle name="Cálculo 3 4" xfId="141"/>
    <cellStyle name="Cálculo 3 4 2" xfId="385"/>
    <cellStyle name="Cálculo 3 4 2 2" xfId="386"/>
    <cellStyle name="Cálculo 3 4 2 2 2" xfId="387"/>
    <cellStyle name="Cálculo 3 4 2 2 3" xfId="388"/>
    <cellStyle name="Cálculo 3 4 2 2 4" xfId="389"/>
    <cellStyle name="Cálculo 3 4 2 2 5" xfId="390"/>
    <cellStyle name="Cálculo 3 4 2 2 6" xfId="391"/>
    <cellStyle name="Cálculo 3 4 2 3" xfId="392"/>
    <cellStyle name="Cálculo 3 4 2 4" xfId="393"/>
    <cellStyle name="Cálculo 3 4 2 5" xfId="394"/>
    <cellStyle name="Cálculo 3 4 2 6" xfId="395"/>
    <cellStyle name="Cálculo 3 4 2 7" xfId="396"/>
    <cellStyle name="Cálculo 3 4 3" xfId="397"/>
    <cellStyle name="Cálculo 3 4 3 2" xfId="398"/>
    <cellStyle name="Cálculo 3 4 3 2 2" xfId="399"/>
    <cellStyle name="Cálculo 3 4 3 2 3" xfId="400"/>
    <cellStyle name="Cálculo 3 4 3 2 4" xfId="401"/>
    <cellStyle name="Cálculo 3 4 3 2 5" xfId="402"/>
    <cellStyle name="Cálculo 3 4 3 2 6" xfId="403"/>
    <cellStyle name="Cálculo 3 4 3 3" xfId="404"/>
    <cellStyle name="Cálculo 3 4 3 4" xfId="405"/>
    <cellStyle name="Cálculo 3 4 3 5" xfId="406"/>
    <cellStyle name="Cálculo 3 4 3 6" xfId="407"/>
    <cellStyle name="Cálculo 3 4 3 7" xfId="408"/>
    <cellStyle name="Cálculo 3 4 4" xfId="409"/>
    <cellStyle name="Cálculo 3 4 4 2" xfId="410"/>
    <cellStyle name="Cálculo 3 4 4 3" xfId="411"/>
    <cellStyle name="Cálculo 3 4 4 4" xfId="412"/>
    <cellStyle name="Cálculo 3 4 4 5" xfId="413"/>
    <cellStyle name="Cálculo 3 4 4 6" xfId="414"/>
    <cellStyle name="Cálculo 3 4 5" xfId="415"/>
    <cellStyle name="Cálculo 3 4 6" xfId="416"/>
    <cellStyle name="Cálculo 3 4 7" xfId="417"/>
    <cellStyle name="Cálculo 3 4 8" xfId="418"/>
    <cellStyle name="Cálculo 3 4 9" xfId="419"/>
    <cellStyle name="Cálculo 3 5" xfId="420"/>
    <cellStyle name="Cálculo 3 5 2" xfId="421"/>
    <cellStyle name="Cálculo 3 5 2 2" xfId="422"/>
    <cellStyle name="Cálculo 3 5 2 3" xfId="423"/>
    <cellStyle name="Cálculo 3 5 2 4" xfId="424"/>
    <cellStyle name="Cálculo 3 5 2 5" xfId="425"/>
    <cellStyle name="Cálculo 3 5 2 6" xfId="426"/>
    <cellStyle name="Cálculo 3 5 3" xfId="427"/>
    <cellStyle name="Cálculo 3 5 4" xfId="428"/>
    <cellStyle name="Cálculo 3 5 5" xfId="429"/>
    <cellStyle name="Cálculo 3 5 6" xfId="430"/>
    <cellStyle name="Cálculo 3 5 7" xfId="431"/>
    <cellStyle name="Cálculo 3 6" xfId="432"/>
    <cellStyle name="Cálculo 3 6 2" xfId="433"/>
    <cellStyle name="Cálculo 3 6 2 2" xfId="434"/>
    <cellStyle name="Cálculo 3 6 2 3" xfId="435"/>
    <cellStyle name="Cálculo 3 6 2 4" xfId="436"/>
    <cellStyle name="Cálculo 3 6 2 5" xfId="437"/>
    <cellStyle name="Cálculo 3 6 2 6" xfId="438"/>
    <cellStyle name="Cálculo 3 6 3" xfId="439"/>
    <cellStyle name="Cálculo 3 6 4" xfId="440"/>
    <cellStyle name="Cálculo 3 6 5" xfId="441"/>
    <cellStyle name="Cálculo 3 6 6" xfId="442"/>
    <cellStyle name="Cálculo 3 6 7" xfId="443"/>
    <cellStyle name="Cálculo 3 7" xfId="444"/>
    <cellStyle name="Cálculo 3 7 2" xfId="445"/>
    <cellStyle name="Cálculo 3 7 3" xfId="446"/>
    <cellStyle name="Cálculo 3 7 4" xfId="447"/>
    <cellStyle name="Cálculo 3 7 5" xfId="448"/>
    <cellStyle name="Cálculo 3 7 6" xfId="449"/>
    <cellStyle name="Cálculo 3 8" xfId="450"/>
    <cellStyle name="Cálculo 3 9" xfId="451"/>
    <cellStyle name="Celda de comprobación 2" xfId="30"/>
    <cellStyle name="Celda de comprobación 3" xfId="89"/>
    <cellStyle name="Celda vinculada 2" xfId="31"/>
    <cellStyle name="Encabezado 4 2" xfId="32"/>
    <cellStyle name="Encabezado 4 3" xfId="90"/>
    <cellStyle name="Énfasis1 2" xfId="33"/>
    <cellStyle name="Énfasis1 3" xfId="91"/>
    <cellStyle name="Énfasis2 2" xfId="34"/>
    <cellStyle name="Énfasis2 3" xfId="92"/>
    <cellStyle name="Énfasis3 2" xfId="35"/>
    <cellStyle name="Énfasis3 3" xfId="93"/>
    <cellStyle name="Énfasis4 2" xfId="36"/>
    <cellStyle name="Énfasis4 3" xfId="94"/>
    <cellStyle name="Énfasis5 2" xfId="37"/>
    <cellStyle name="Énfasis5 3" xfId="95"/>
    <cellStyle name="Énfasis6 2" xfId="38"/>
    <cellStyle name="Énfasis6 3" xfId="96"/>
    <cellStyle name="Entrada 2" xfId="39"/>
    <cellStyle name="Entrada 2 10" xfId="452"/>
    <cellStyle name="Entrada 2 11" xfId="453"/>
    <cellStyle name="Entrada 2 12" xfId="454"/>
    <cellStyle name="Entrada 2 2" xfId="124"/>
    <cellStyle name="Entrada 2 2 10" xfId="455"/>
    <cellStyle name="Entrada 2 2 2" xfId="456"/>
    <cellStyle name="Entrada 2 2 2 2" xfId="457"/>
    <cellStyle name="Entrada 2 2 2 2 2" xfId="458"/>
    <cellStyle name="Entrada 2 2 2 2 3" xfId="459"/>
    <cellStyle name="Entrada 2 2 2 2 4" xfId="460"/>
    <cellStyle name="Entrada 2 2 2 2 5" xfId="461"/>
    <cellStyle name="Entrada 2 2 2 2 6" xfId="462"/>
    <cellStyle name="Entrada 2 2 2 3" xfId="463"/>
    <cellStyle name="Entrada 2 2 2 4" xfId="464"/>
    <cellStyle name="Entrada 2 2 2 5" xfId="465"/>
    <cellStyle name="Entrada 2 2 2 6" xfId="466"/>
    <cellStyle name="Entrada 2 2 2 7" xfId="467"/>
    <cellStyle name="Entrada 2 2 3" xfId="468"/>
    <cellStyle name="Entrada 2 2 3 2" xfId="469"/>
    <cellStyle name="Entrada 2 2 3 2 2" xfId="470"/>
    <cellStyle name="Entrada 2 2 3 2 3" xfId="471"/>
    <cellStyle name="Entrada 2 2 3 2 4" xfId="472"/>
    <cellStyle name="Entrada 2 2 3 2 5" xfId="473"/>
    <cellStyle name="Entrada 2 2 3 2 6" xfId="474"/>
    <cellStyle name="Entrada 2 2 3 3" xfId="475"/>
    <cellStyle name="Entrada 2 2 3 4" xfId="476"/>
    <cellStyle name="Entrada 2 2 3 5" xfId="477"/>
    <cellStyle name="Entrada 2 2 3 6" xfId="478"/>
    <cellStyle name="Entrada 2 2 3 7" xfId="479"/>
    <cellStyle name="Entrada 2 2 4" xfId="480"/>
    <cellStyle name="Entrada 2 2 4 2" xfId="481"/>
    <cellStyle name="Entrada 2 2 4 3" xfId="482"/>
    <cellStyle name="Entrada 2 2 4 4" xfId="483"/>
    <cellStyle name="Entrada 2 2 4 5" xfId="484"/>
    <cellStyle name="Entrada 2 2 4 6" xfId="485"/>
    <cellStyle name="Entrada 2 2 5" xfId="486"/>
    <cellStyle name="Entrada 2 2 5 2" xfId="487"/>
    <cellStyle name="Entrada 2 2 5 3" xfId="488"/>
    <cellStyle name="Entrada 2 2 5 4" xfId="489"/>
    <cellStyle name="Entrada 2 2 5 5" xfId="490"/>
    <cellStyle name="Entrada 2 2 5 6" xfId="491"/>
    <cellStyle name="Entrada 2 2 6" xfId="492"/>
    <cellStyle name="Entrada 2 2 7" xfId="493"/>
    <cellStyle name="Entrada 2 2 8" xfId="494"/>
    <cellStyle name="Entrada 2 2 9" xfId="495"/>
    <cellStyle name="Entrada 2 3" xfId="126"/>
    <cellStyle name="Entrada 2 3 10" xfId="496"/>
    <cellStyle name="Entrada 2 3 2" xfId="497"/>
    <cellStyle name="Entrada 2 3 2 2" xfId="498"/>
    <cellStyle name="Entrada 2 3 2 2 2" xfId="499"/>
    <cellStyle name="Entrada 2 3 2 2 3" xfId="500"/>
    <cellStyle name="Entrada 2 3 2 2 4" xfId="501"/>
    <cellStyle name="Entrada 2 3 2 2 5" xfId="502"/>
    <cellStyle name="Entrada 2 3 2 2 6" xfId="503"/>
    <cellStyle name="Entrada 2 3 2 3" xfId="504"/>
    <cellStyle name="Entrada 2 3 2 4" xfId="505"/>
    <cellStyle name="Entrada 2 3 2 5" xfId="506"/>
    <cellStyle name="Entrada 2 3 2 6" xfId="507"/>
    <cellStyle name="Entrada 2 3 2 7" xfId="508"/>
    <cellStyle name="Entrada 2 3 3" xfId="509"/>
    <cellStyle name="Entrada 2 3 3 2" xfId="510"/>
    <cellStyle name="Entrada 2 3 3 2 2" xfId="511"/>
    <cellStyle name="Entrada 2 3 3 2 3" xfId="512"/>
    <cellStyle name="Entrada 2 3 3 2 4" xfId="513"/>
    <cellStyle name="Entrada 2 3 3 2 5" xfId="514"/>
    <cellStyle name="Entrada 2 3 3 2 6" xfId="515"/>
    <cellStyle name="Entrada 2 3 3 3" xfId="516"/>
    <cellStyle name="Entrada 2 3 3 4" xfId="517"/>
    <cellStyle name="Entrada 2 3 3 5" xfId="518"/>
    <cellStyle name="Entrada 2 3 3 6" xfId="519"/>
    <cellStyle name="Entrada 2 3 3 7" xfId="520"/>
    <cellStyle name="Entrada 2 3 4" xfId="521"/>
    <cellStyle name="Entrada 2 3 4 2" xfId="522"/>
    <cellStyle name="Entrada 2 3 4 3" xfId="523"/>
    <cellStyle name="Entrada 2 3 4 4" xfId="524"/>
    <cellStyle name="Entrada 2 3 4 5" xfId="525"/>
    <cellStyle name="Entrada 2 3 4 6" xfId="526"/>
    <cellStyle name="Entrada 2 3 5" xfId="527"/>
    <cellStyle name="Entrada 2 3 5 2" xfId="528"/>
    <cellStyle name="Entrada 2 3 5 3" xfId="529"/>
    <cellStyle name="Entrada 2 3 5 4" xfId="530"/>
    <cellStyle name="Entrada 2 3 5 5" xfId="531"/>
    <cellStyle name="Entrada 2 3 5 6" xfId="532"/>
    <cellStyle name="Entrada 2 3 6" xfId="533"/>
    <cellStyle name="Entrada 2 3 7" xfId="534"/>
    <cellStyle name="Entrada 2 3 8" xfId="535"/>
    <cellStyle name="Entrada 2 3 9" xfId="536"/>
    <cellStyle name="Entrada 2 4" xfId="137"/>
    <cellStyle name="Entrada 2 4 2" xfId="537"/>
    <cellStyle name="Entrada 2 4 2 2" xfId="538"/>
    <cellStyle name="Entrada 2 4 2 2 2" xfId="539"/>
    <cellStyle name="Entrada 2 4 2 2 3" xfId="540"/>
    <cellStyle name="Entrada 2 4 2 2 4" xfId="541"/>
    <cellStyle name="Entrada 2 4 2 2 5" xfId="542"/>
    <cellStyle name="Entrada 2 4 2 2 6" xfId="543"/>
    <cellStyle name="Entrada 2 4 2 3" xfId="544"/>
    <cellStyle name="Entrada 2 4 2 4" xfId="545"/>
    <cellStyle name="Entrada 2 4 2 5" xfId="546"/>
    <cellStyle name="Entrada 2 4 2 6" xfId="547"/>
    <cellStyle name="Entrada 2 4 2 7" xfId="548"/>
    <cellStyle name="Entrada 2 4 3" xfId="549"/>
    <cellStyle name="Entrada 2 4 3 2" xfId="550"/>
    <cellStyle name="Entrada 2 4 3 2 2" xfId="551"/>
    <cellStyle name="Entrada 2 4 3 2 3" xfId="552"/>
    <cellStyle name="Entrada 2 4 3 2 4" xfId="553"/>
    <cellStyle name="Entrada 2 4 3 2 5" xfId="554"/>
    <cellStyle name="Entrada 2 4 3 2 6" xfId="555"/>
    <cellStyle name="Entrada 2 4 3 3" xfId="556"/>
    <cellStyle name="Entrada 2 4 3 4" xfId="557"/>
    <cellStyle name="Entrada 2 4 3 5" xfId="558"/>
    <cellStyle name="Entrada 2 4 3 6" xfId="559"/>
    <cellStyle name="Entrada 2 4 3 7" xfId="560"/>
    <cellStyle name="Entrada 2 4 4" xfId="561"/>
    <cellStyle name="Entrada 2 4 4 2" xfId="562"/>
    <cellStyle name="Entrada 2 4 4 3" xfId="563"/>
    <cellStyle name="Entrada 2 4 4 4" xfId="564"/>
    <cellStyle name="Entrada 2 4 4 5" xfId="565"/>
    <cellStyle name="Entrada 2 4 4 6" xfId="566"/>
    <cellStyle name="Entrada 2 4 5" xfId="567"/>
    <cellStyle name="Entrada 2 4 6" xfId="568"/>
    <cellStyle name="Entrada 2 4 7" xfId="569"/>
    <cellStyle name="Entrada 2 4 8" xfId="570"/>
    <cellStyle name="Entrada 2 4 9" xfId="571"/>
    <cellStyle name="Entrada 2 5" xfId="572"/>
    <cellStyle name="Entrada 2 5 2" xfId="573"/>
    <cellStyle name="Entrada 2 5 2 2" xfId="574"/>
    <cellStyle name="Entrada 2 5 2 3" xfId="575"/>
    <cellStyle name="Entrada 2 5 2 4" xfId="576"/>
    <cellStyle name="Entrada 2 5 2 5" xfId="577"/>
    <cellStyle name="Entrada 2 5 2 6" xfId="578"/>
    <cellStyle name="Entrada 2 5 3" xfId="579"/>
    <cellStyle name="Entrada 2 5 4" xfId="580"/>
    <cellStyle name="Entrada 2 5 5" xfId="581"/>
    <cellStyle name="Entrada 2 5 6" xfId="582"/>
    <cellStyle name="Entrada 2 5 7" xfId="583"/>
    <cellStyle name="Entrada 2 6" xfId="584"/>
    <cellStyle name="Entrada 2 6 2" xfId="585"/>
    <cellStyle name="Entrada 2 6 2 2" xfId="586"/>
    <cellStyle name="Entrada 2 6 2 3" xfId="587"/>
    <cellStyle name="Entrada 2 6 2 4" xfId="588"/>
    <cellStyle name="Entrada 2 6 2 5" xfId="589"/>
    <cellStyle name="Entrada 2 6 2 6" xfId="590"/>
    <cellStyle name="Entrada 2 6 3" xfId="591"/>
    <cellStyle name="Entrada 2 6 4" xfId="592"/>
    <cellStyle name="Entrada 2 6 5" xfId="593"/>
    <cellStyle name="Entrada 2 6 6" xfId="594"/>
    <cellStyle name="Entrada 2 6 7" xfId="595"/>
    <cellStyle name="Entrada 2 7" xfId="596"/>
    <cellStyle name="Entrada 2 7 2" xfId="597"/>
    <cellStyle name="Entrada 2 7 3" xfId="598"/>
    <cellStyle name="Entrada 2 7 4" xfId="599"/>
    <cellStyle name="Entrada 2 7 5" xfId="600"/>
    <cellStyle name="Entrada 2 7 6" xfId="601"/>
    <cellStyle name="Entrada 2 8" xfId="602"/>
    <cellStyle name="Entrada 2 9" xfId="603"/>
    <cellStyle name="Entrada 3" xfId="97"/>
    <cellStyle name="Entrada 3 10" xfId="604"/>
    <cellStyle name="Entrada 3 11" xfId="605"/>
    <cellStyle name="Entrada 3 12" xfId="606"/>
    <cellStyle name="Entrada 3 2" xfId="122"/>
    <cellStyle name="Entrada 3 2 10" xfId="607"/>
    <cellStyle name="Entrada 3 2 2" xfId="608"/>
    <cellStyle name="Entrada 3 2 2 2" xfId="609"/>
    <cellStyle name="Entrada 3 2 2 2 2" xfId="610"/>
    <cellStyle name="Entrada 3 2 2 2 3" xfId="611"/>
    <cellStyle name="Entrada 3 2 2 2 4" xfId="612"/>
    <cellStyle name="Entrada 3 2 2 2 5" xfId="613"/>
    <cellStyle name="Entrada 3 2 2 2 6" xfId="614"/>
    <cellStyle name="Entrada 3 2 2 3" xfId="615"/>
    <cellStyle name="Entrada 3 2 2 4" xfId="616"/>
    <cellStyle name="Entrada 3 2 2 5" xfId="617"/>
    <cellStyle name="Entrada 3 2 2 6" xfId="618"/>
    <cellStyle name="Entrada 3 2 2 7" xfId="619"/>
    <cellStyle name="Entrada 3 2 3" xfId="620"/>
    <cellStyle name="Entrada 3 2 3 2" xfId="621"/>
    <cellStyle name="Entrada 3 2 3 2 2" xfId="622"/>
    <cellStyle name="Entrada 3 2 3 2 3" xfId="623"/>
    <cellStyle name="Entrada 3 2 3 2 4" xfId="624"/>
    <cellStyle name="Entrada 3 2 3 2 5" xfId="625"/>
    <cellStyle name="Entrada 3 2 3 2 6" xfId="626"/>
    <cellStyle name="Entrada 3 2 3 3" xfId="627"/>
    <cellStyle name="Entrada 3 2 3 4" xfId="628"/>
    <cellStyle name="Entrada 3 2 3 5" xfId="629"/>
    <cellStyle name="Entrada 3 2 3 6" xfId="630"/>
    <cellStyle name="Entrada 3 2 3 7" xfId="631"/>
    <cellStyle name="Entrada 3 2 4" xfId="632"/>
    <cellStyle name="Entrada 3 2 4 2" xfId="633"/>
    <cellStyle name="Entrada 3 2 4 3" xfId="634"/>
    <cellStyle name="Entrada 3 2 4 4" xfId="635"/>
    <cellStyle name="Entrada 3 2 4 5" xfId="636"/>
    <cellStyle name="Entrada 3 2 4 6" xfId="637"/>
    <cellStyle name="Entrada 3 2 5" xfId="638"/>
    <cellStyle name="Entrada 3 2 5 2" xfId="639"/>
    <cellStyle name="Entrada 3 2 5 3" xfId="640"/>
    <cellStyle name="Entrada 3 2 5 4" xfId="641"/>
    <cellStyle name="Entrada 3 2 5 5" xfId="642"/>
    <cellStyle name="Entrada 3 2 5 6" xfId="643"/>
    <cellStyle name="Entrada 3 2 6" xfId="644"/>
    <cellStyle name="Entrada 3 2 7" xfId="645"/>
    <cellStyle name="Entrada 3 2 8" xfId="646"/>
    <cellStyle name="Entrada 3 2 9" xfId="647"/>
    <cellStyle name="Entrada 3 3" xfId="131"/>
    <cellStyle name="Entrada 3 3 10" xfId="648"/>
    <cellStyle name="Entrada 3 3 2" xfId="649"/>
    <cellStyle name="Entrada 3 3 2 2" xfId="650"/>
    <cellStyle name="Entrada 3 3 2 2 2" xfId="651"/>
    <cellStyle name="Entrada 3 3 2 2 3" xfId="652"/>
    <cellStyle name="Entrada 3 3 2 2 4" xfId="653"/>
    <cellStyle name="Entrada 3 3 2 2 5" xfId="654"/>
    <cellStyle name="Entrada 3 3 2 2 6" xfId="655"/>
    <cellStyle name="Entrada 3 3 2 3" xfId="656"/>
    <cellStyle name="Entrada 3 3 2 4" xfId="657"/>
    <cellStyle name="Entrada 3 3 2 5" xfId="658"/>
    <cellStyle name="Entrada 3 3 2 6" xfId="659"/>
    <cellStyle name="Entrada 3 3 2 7" xfId="660"/>
    <cellStyle name="Entrada 3 3 3" xfId="661"/>
    <cellStyle name="Entrada 3 3 3 2" xfId="662"/>
    <cellStyle name="Entrada 3 3 3 2 2" xfId="663"/>
    <cellStyle name="Entrada 3 3 3 2 3" xfId="664"/>
    <cellStyle name="Entrada 3 3 3 2 4" xfId="665"/>
    <cellStyle name="Entrada 3 3 3 2 5" xfId="666"/>
    <cellStyle name="Entrada 3 3 3 2 6" xfId="667"/>
    <cellStyle name="Entrada 3 3 3 3" xfId="668"/>
    <cellStyle name="Entrada 3 3 3 4" xfId="669"/>
    <cellStyle name="Entrada 3 3 3 5" xfId="670"/>
    <cellStyle name="Entrada 3 3 3 6" xfId="671"/>
    <cellStyle name="Entrada 3 3 3 7" xfId="672"/>
    <cellStyle name="Entrada 3 3 4" xfId="673"/>
    <cellStyle name="Entrada 3 3 4 2" xfId="674"/>
    <cellStyle name="Entrada 3 3 4 3" xfId="675"/>
    <cellStyle name="Entrada 3 3 4 4" xfId="676"/>
    <cellStyle name="Entrada 3 3 4 5" xfId="677"/>
    <cellStyle name="Entrada 3 3 4 6" xfId="678"/>
    <cellStyle name="Entrada 3 3 5" xfId="679"/>
    <cellStyle name="Entrada 3 3 5 2" xfId="680"/>
    <cellStyle name="Entrada 3 3 5 3" xfId="681"/>
    <cellStyle name="Entrada 3 3 5 4" xfId="682"/>
    <cellStyle name="Entrada 3 3 5 5" xfId="683"/>
    <cellStyle name="Entrada 3 3 5 6" xfId="684"/>
    <cellStyle name="Entrada 3 3 6" xfId="685"/>
    <cellStyle name="Entrada 3 3 7" xfId="686"/>
    <cellStyle name="Entrada 3 3 8" xfId="687"/>
    <cellStyle name="Entrada 3 3 9" xfId="688"/>
    <cellStyle name="Entrada 3 4" xfId="142"/>
    <cellStyle name="Entrada 3 4 2" xfId="689"/>
    <cellStyle name="Entrada 3 4 2 2" xfId="690"/>
    <cellStyle name="Entrada 3 4 2 2 2" xfId="691"/>
    <cellStyle name="Entrada 3 4 2 2 3" xfId="692"/>
    <cellStyle name="Entrada 3 4 2 2 4" xfId="693"/>
    <cellStyle name="Entrada 3 4 2 2 5" xfId="694"/>
    <cellStyle name="Entrada 3 4 2 2 6" xfId="695"/>
    <cellStyle name="Entrada 3 4 2 3" xfId="696"/>
    <cellStyle name="Entrada 3 4 2 4" xfId="697"/>
    <cellStyle name="Entrada 3 4 2 5" xfId="698"/>
    <cellStyle name="Entrada 3 4 2 6" xfId="699"/>
    <cellStyle name="Entrada 3 4 2 7" xfId="700"/>
    <cellStyle name="Entrada 3 4 3" xfId="701"/>
    <cellStyle name="Entrada 3 4 3 2" xfId="702"/>
    <cellStyle name="Entrada 3 4 3 2 2" xfId="703"/>
    <cellStyle name="Entrada 3 4 3 2 3" xfId="704"/>
    <cellStyle name="Entrada 3 4 3 2 4" xfId="705"/>
    <cellStyle name="Entrada 3 4 3 2 5" xfId="706"/>
    <cellStyle name="Entrada 3 4 3 2 6" xfId="707"/>
    <cellStyle name="Entrada 3 4 3 3" xfId="708"/>
    <cellStyle name="Entrada 3 4 3 4" xfId="709"/>
    <cellStyle name="Entrada 3 4 3 5" xfId="710"/>
    <cellStyle name="Entrada 3 4 3 6" xfId="711"/>
    <cellStyle name="Entrada 3 4 3 7" xfId="712"/>
    <cellStyle name="Entrada 3 4 4" xfId="713"/>
    <cellStyle name="Entrada 3 4 4 2" xfId="714"/>
    <cellStyle name="Entrada 3 4 4 3" xfId="715"/>
    <cellStyle name="Entrada 3 4 4 4" xfId="716"/>
    <cellStyle name="Entrada 3 4 4 5" xfId="717"/>
    <cellStyle name="Entrada 3 4 4 6" xfId="718"/>
    <cellStyle name="Entrada 3 4 5" xfId="719"/>
    <cellStyle name="Entrada 3 4 6" xfId="720"/>
    <cellStyle name="Entrada 3 4 7" xfId="721"/>
    <cellStyle name="Entrada 3 4 8" xfId="722"/>
    <cellStyle name="Entrada 3 4 9" xfId="723"/>
    <cellStyle name="Entrada 3 5" xfId="724"/>
    <cellStyle name="Entrada 3 5 2" xfId="725"/>
    <cellStyle name="Entrada 3 5 2 2" xfId="726"/>
    <cellStyle name="Entrada 3 5 2 3" xfId="727"/>
    <cellStyle name="Entrada 3 5 2 4" xfId="728"/>
    <cellStyle name="Entrada 3 5 2 5" xfId="729"/>
    <cellStyle name="Entrada 3 5 2 6" xfId="730"/>
    <cellStyle name="Entrada 3 5 3" xfId="731"/>
    <cellStyle name="Entrada 3 5 4" xfId="732"/>
    <cellStyle name="Entrada 3 5 5" xfId="733"/>
    <cellStyle name="Entrada 3 5 6" xfId="734"/>
    <cellStyle name="Entrada 3 5 7" xfId="735"/>
    <cellStyle name="Entrada 3 6" xfId="736"/>
    <cellStyle name="Entrada 3 6 2" xfId="737"/>
    <cellStyle name="Entrada 3 6 2 2" xfId="738"/>
    <cellStyle name="Entrada 3 6 2 3" xfId="739"/>
    <cellStyle name="Entrada 3 6 2 4" xfId="740"/>
    <cellStyle name="Entrada 3 6 2 5" xfId="741"/>
    <cellStyle name="Entrada 3 6 2 6" xfId="742"/>
    <cellStyle name="Entrada 3 6 3" xfId="743"/>
    <cellStyle name="Entrada 3 6 4" xfId="744"/>
    <cellStyle name="Entrada 3 6 5" xfId="745"/>
    <cellStyle name="Entrada 3 6 6" xfId="746"/>
    <cellStyle name="Entrada 3 6 7" xfId="747"/>
    <cellStyle name="Entrada 3 7" xfId="748"/>
    <cellStyle name="Entrada 3 7 2" xfId="749"/>
    <cellStyle name="Entrada 3 7 3" xfId="750"/>
    <cellStyle name="Entrada 3 7 4" xfId="751"/>
    <cellStyle name="Entrada 3 7 5" xfId="752"/>
    <cellStyle name="Entrada 3 7 6" xfId="753"/>
    <cellStyle name="Entrada 3 8" xfId="754"/>
    <cellStyle name="Entrada 3 9" xfId="755"/>
    <cellStyle name="Euro" xfId="98"/>
    <cellStyle name="Euro 2" xfId="110"/>
    <cellStyle name="Excel Built-in Excel Built-in Excel Built-in Normal" xfId="756"/>
    <cellStyle name="Hipervínculo 2" xfId="8"/>
    <cellStyle name="Hipervínculo 2 2" xfId="757"/>
    <cellStyle name="Hipervínculo 3" xfId="51"/>
    <cellStyle name="Hipervínculo 3 2" xfId="758"/>
    <cellStyle name="Hipervínculo 4" xfId="99"/>
    <cellStyle name="Hipervínculo 4 2" xfId="759"/>
    <cellStyle name="Hipervínculo 5" xfId="111"/>
    <cellStyle name="Hipervínculo 6" xfId="112"/>
    <cellStyle name="Hipervínculo 7" xfId="114"/>
    <cellStyle name="Incorrecto 2" xfId="40"/>
    <cellStyle name="Incorrecto 3" xfId="100"/>
    <cellStyle name="Millares" xfId="1857" builtinId="3"/>
    <cellStyle name="Millares [0]" xfId="1854" builtinId="6"/>
    <cellStyle name="Millares 2" xfId="2"/>
    <cellStyle name="Millares 2 2" xfId="57"/>
    <cellStyle name="Millares 2 2 2" xfId="760"/>
    <cellStyle name="Millares 2 3" xfId="761"/>
    <cellStyle name="Millares 3" xfId="3"/>
    <cellStyle name="Millares 3 2" xfId="61"/>
    <cellStyle name="Millares 4" xfId="762"/>
    <cellStyle name="Millares 4 2" xfId="763"/>
    <cellStyle name="Millares 5" xfId="55"/>
    <cellStyle name="Moneda" xfId="1856" builtinId="4"/>
    <cellStyle name="Moneda 2" xfId="764"/>
    <cellStyle name="Moneda 3" xfId="765"/>
    <cellStyle name="Neutral 2" xfId="41"/>
    <cellStyle name="Neutral 3" xfId="101"/>
    <cellStyle name="Normal" xfId="0" builtinId="0"/>
    <cellStyle name="Normal 10" xfId="60"/>
    <cellStyle name="Normal 10 2" xfId="766"/>
    <cellStyle name="Normal 10 2 2" xfId="767"/>
    <cellStyle name="Normal 11" xfId="768"/>
    <cellStyle name="Normal 11 2" xfId="769"/>
    <cellStyle name="Normal 11 2 2" xfId="770"/>
    <cellStyle name="Normal 12" xfId="771"/>
    <cellStyle name="Normal 13" xfId="63"/>
    <cellStyle name="Normal 14" xfId="1855"/>
    <cellStyle name="Normal 2" xfId="1"/>
    <cellStyle name="Normal 2 2" xfId="4"/>
    <cellStyle name="Normal 2 2 2" xfId="772"/>
    <cellStyle name="Normal 2 3" xfId="773"/>
    <cellStyle name="Normal 2 4" xfId="774"/>
    <cellStyle name="Normal 22" xfId="62"/>
    <cellStyle name="Normal 24" xfId="56"/>
    <cellStyle name="Normal 26" xfId="58"/>
    <cellStyle name="Normal 29" xfId="59"/>
    <cellStyle name="Normal 3" xfId="5"/>
    <cellStyle name="Normal 3 2" xfId="775"/>
    <cellStyle name="Normal 3 2 2" xfId="776"/>
    <cellStyle name="Normal 3 2 3" xfId="777"/>
    <cellStyle name="Normal 32" xfId="64"/>
    <cellStyle name="Normal 33" xfId="53"/>
    <cellStyle name="Normal 35" xfId="54"/>
    <cellStyle name="Normal 4" xfId="7"/>
    <cellStyle name="Normal 4 2" xfId="52"/>
    <cellStyle name="Normal 4 2 2" xfId="778"/>
    <cellStyle name="Normal 5" xfId="6"/>
    <cellStyle name="Normal 5 2" xfId="779"/>
    <cellStyle name="Normal 5 2 2" xfId="780"/>
    <cellStyle name="Normal 6" xfId="9"/>
    <cellStyle name="Normal 6 2" xfId="65"/>
    <cellStyle name="Normal 6 2 2" xfId="781"/>
    <cellStyle name="Normal 7" xfId="67"/>
    <cellStyle name="Normal 7 2" xfId="782"/>
    <cellStyle name="Normal 7 2 2" xfId="783"/>
    <cellStyle name="Normal 8" xfId="68"/>
    <cellStyle name="Normal 8 2" xfId="784"/>
    <cellStyle name="Normal 8 2 2" xfId="785"/>
    <cellStyle name="Normal 8 3" xfId="786"/>
    <cellStyle name="Normal 9" xfId="66"/>
    <cellStyle name="Normal 9 2" xfId="787"/>
    <cellStyle name="Normal 9 2 2" xfId="788"/>
    <cellStyle name="Normal 9 3" xfId="789"/>
    <cellStyle name="Notas 2" xfId="42"/>
    <cellStyle name="Notas 2 10" xfId="790"/>
    <cellStyle name="Notas 2 11" xfId="791"/>
    <cellStyle name="Notas 2 12" xfId="792"/>
    <cellStyle name="Notas 2 2" xfId="121"/>
    <cellStyle name="Notas 2 2 10" xfId="793"/>
    <cellStyle name="Notas 2 2 2" xfId="794"/>
    <cellStyle name="Notas 2 2 2 2" xfId="795"/>
    <cellStyle name="Notas 2 2 2 2 2" xfId="796"/>
    <cellStyle name="Notas 2 2 2 2 3" xfId="797"/>
    <cellStyle name="Notas 2 2 2 2 4" xfId="798"/>
    <cellStyle name="Notas 2 2 2 2 5" xfId="799"/>
    <cellStyle name="Notas 2 2 2 2 6" xfId="800"/>
    <cellStyle name="Notas 2 2 2 3" xfId="801"/>
    <cellStyle name="Notas 2 2 2 4" xfId="802"/>
    <cellStyle name="Notas 2 2 2 5" xfId="803"/>
    <cellStyle name="Notas 2 2 2 6" xfId="804"/>
    <cellStyle name="Notas 2 2 2 7" xfId="805"/>
    <cellStyle name="Notas 2 2 3" xfId="806"/>
    <cellStyle name="Notas 2 2 3 2" xfId="807"/>
    <cellStyle name="Notas 2 2 3 2 2" xfId="808"/>
    <cellStyle name="Notas 2 2 3 2 3" xfId="809"/>
    <cellStyle name="Notas 2 2 3 2 4" xfId="810"/>
    <cellStyle name="Notas 2 2 3 2 5" xfId="811"/>
    <cellStyle name="Notas 2 2 3 2 6" xfId="812"/>
    <cellStyle name="Notas 2 2 3 3" xfId="813"/>
    <cellStyle name="Notas 2 2 3 4" xfId="814"/>
    <cellStyle name="Notas 2 2 3 5" xfId="815"/>
    <cellStyle name="Notas 2 2 3 6" xfId="816"/>
    <cellStyle name="Notas 2 2 3 7" xfId="817"/>
    <cellStyle name="Notas 2 2 4" xfId="818"/>
    <cellStyle name="Notas 2 2 4 2" xfId="819"/>
    <cellStyle name="Notas 2 2 4 3" xfId="820"/>
    <cellStyle name="Notas 2 2 4 4" xfId="821"/>
    <cellStyle name="Notas 2 2 4 5" xfId="822"/>
    <cellStyle name="Notas 2 2 4 6" xfId="823"/>
    <cellStyle name="Notas 2 2 5" xfId="824"/>
    <cellStyle name="Notas 2 2 5 2" xfId="825"/>
    <cellStyle name="Notas 2 2 5 3" xfId="826"/>
    <cellStyle name="Notas 2 2 5 4" xfId="827"/>
    <cellStyle name="Notas 2 2 5 5" xfId="828"/>
    <cellStyle name="Notas 2 2 5 6" xfId="829"/>
    <cellStyle name="Notas 2 2 6" xfId="830"/>
    <cellStyle name="Notas 2 2 7" xfId="831"/>
    <cellStyle name="Notas 2 2 8" xfId="832"/>
    <cellStyle name="Notas 2 2 9" xfId="833"/>
    <cellStyle name="Notas 2 3" xfId="125"/>
    <cellStyle name="Notas 2 3 10" xfId="834"/>
    <cellStyle name="Notas 2 3 2" xfId="835"/>
    <cellStyle name="Notas 2 3 2 2" xfId="836"/>
    <cellStyle name="Notas 2 3 2 2 2" xfId="837"/>
    <cellStyle name="Notas 2 3 2 2 3" xfId="838"/>
    <cellStyle name="Notas 2 3 2 2 4" xfId="839"/>
    <cellStyle name="Notas 2 3 2 2 5" xfId="840"/>
    <cellStyle name="Notas 2 3 2 2 6" xfId="841"/>
    <cellStyle name="Notas 2 3 2 3" xfId="842"/>
    <cellStyle name="Notas 2 3 2 4" xfId="843"/>
    <cellStyle name="Notas 2 3 2 5" xfId="844"/>
    <cellStyle name="Notas 2 3 2 6" xfId="845"/>
    <cellStyle name="Notas 2 3 2 7" xfId="846"/>
    <cellStyle name="Notas 2 3 3" xfId="847"/>
    <cellStyle name="Notas 2 3 3 2" xfId="848"/>
    <cellStyle name="Notas 2 3 3 2 2" xfId="849"/>
    <cellStyle name="Notas 2 3 3 2 3" xfId="850"/>
    <cellStyle name="Notas 2 3 3 2 4" xfId="851"/>
    <cellStyle name="Notas 2 3 3 2 5" xfId="852"/>
    <cellStyle name="Notas 2 3 3 2 6" xfId="853"/>
    <cellStyle name="Notas 2 3 3 3" xfId="854"/>
    <cellStyle name="Notas 2 3 3 4" xfId="855"/>
    <cellStyle name="Notas 2 3 3 5" xfId="856"/>
    <cellStyle name="Notas 2 3 3 6" xfId="857"/>
    <cellStyle name="Notas 2 3 3 7" xfId="858"/>
    <cellStyle name="Notas 2 3 4" xfId="859"/>
    <cellStyle name="Notas 2 3 4 2" xfId="860"/>
    <cellStyle name="Notas 2 3 4 3" xfId="861"/>
    <cellStyle name="Notas 2 3 4 4" xfId="862"/>
    <cellStyle name="Notas 2 3 4 5" xfId="863"/>
    <cellStyle name="Notas 2 3 4 6" xfId="864"/>
    <cellStyle name="Notas 2 3 5" xfId="865"/>
    <cellStyle name="Notas 2 3 5 2" xfId="866"/>
    <cellStyle name="Notas 2 3 5 3" xfId="867"/>
    <cellStyle name="Notas 2 3 5 4" xfId="868"/>
    <cellStyle name="Notas 2 3 5 5" xfId="869"/>
    <cellStyle name="Notas 2 3 5 6" xfId="870"/>
    <cellStyle name="Notas 2 3 6" xfId="871"/>
    <cellStyle name="Notas 2 3 7" xfId="872"/>
    <cellStyle name="Notas 2 3 8" xfId="873"/>
    <cellStyle name="Notas 2 3 9" xfId="874"/>
    <cellStyle name="Notas 2 4" xfId="138"/>
    <cellStyle name="Notas 2 4 2" xfId="875"/>
    <cellStyle name="Notas 2 4 2 2" xfId="876"/>
    <cellStyle name="Notas 2 4 2 2 2" xfId="877"/>
    <cellStyle name="Notas 2 4 2 2 3" xfId="878"/>
    <cellStyle name="Notas 2 4 2 2 4" xfId="879"/>
    <cellStyle name="Notas 2 4 2 2 5" xfId="880"/>
    <cellStyle name="Notas 2 4 2 2 6" xfId="881"/>
    <cellStyle name="Notas 2 4 2 3" xfId="882"/>
    <cellStyle name="Notas 2 4 2 4" xfId="883"/>
    <cellStyle name="Notas 2 4 2 5" xfId="884"/>
    <cellStyle name="Notas 2 4 2 6" xfId="885"/>
    <cellStyle name="Notas 2 4 2 7" xfId="886"/>
    <cellStyle name="Notas 2 4 3" xfId="887"/>
    <cellStyle name="Notas 2 4 3 2" xfId="888"/>
    <cellStyle name="Notas 2 4 3 2 2" xfId="889"/>
    <cellStyle name="Notas 2 4 3 2 3" xfId="890"/>
    <cellStyle name="Notas 2 4 3 2 4" xfId="891"/>
    <cellStyle name="Notas 2 4 3 2 5" xfId="892"/>
    <cellStyle name="Notas 2 4 3 2 6" xfId="893"/>
    <cellStyle name="Notas 2 4 3 3" xfId="894"/>
    <cellStyle name="Notas 2 4 3 4" xfId="895"/>
    <cellStyle name="Notas 2 4 3 5" xfId="896"/>
    <cellStyle name="Notas 2 4 3 6" xfId="897"/>
    <cellStyle name="Notas 2 4 3 7" xfId="898"/>
    <cellStyle name="Notas 2 4 4" xfId="899"/>
    <cellStyle name="Notas 2 4 4 2" xfId="900"/>
    <cellStyle name="Notas 2 4 4 3" xfId="901"/>
    <cellStyle name="Notas 2 4 4 4" xfId="902"/>
    <cellStyle name="Notas 2 4 4 5" xfId="903"/>
    <cellStyle name="Notas 2 4 4 6" xfId="904"/>
    <cellStyle name="Notas 2 4 5" xfId="905"/>
    <cellStyle name="Notas 2 4 6" xfId="906"/>
    <cellStyle name="Notas 2 4 7" xfId="907"/>
    <cellStyle name="Notas 2 4 8" xfId="908"/>
    <cellStyle name="Notas 2 4 9" xfId="909"/>
    <cellStyle name="Notas 2 5" xfId="910"/>
    <cellStyle name="Notas 2 5 2" xfId="911"/>
    <cellStyle name="Notas 2 5 2 2" xfId="912"/>
    <cellStyle name="Notas 2 5 2 3" xfId="913"/>
    <cellStyle name="Notas 2 5 2 4" xfId="914"/>
    <cellStyle name="Notas 2 5 2 5" xfId="915"/>
    <cellStyle name="Notas 2 5 2 6" xfId="916"/>
    <cellStyle name="Notas 2 5 3" xfId="917"/>
    <cellStyle name="Notas 2 5 4" xfId="918"/>
    <cellStyle name="Notas 2 5 5" xfId="919"/>
    <cellStyle name="Notas 2 5 6" xfId="920"/>
    <cellStyle name="Notas 2 5 7" xfId="921"/>
    <cellStyle name="Notas 2 6" xfId="922"/>
    <cellStyle name="Notas 2 6 2" xfId="923"/>
    <cellStyle name="Notas 2 6 2 2" xfId="924"/>
    <cellStyle name="Notas 2 6 2 3" xfId="925"/>
    <cellStyle name="Notas 2 6 2 4" xfId="926"/>
    <cellStyle name="Notas 2 6 2 5" xfId="927"/>
    <cellStyle name="Notas 2 6 2 6" xfId="928"/>
    <cellStyle name="Notas 2 6 3" xfId="929"/>
    <cellStyle name="Notas 2 6 4" xfId="930"/>
    <cellStyle name="Notas 2 6 5" xfId="931"/>
    <cellStyle name="Notas 2 6 6" xfId="932"/>
    <cellStyle name="Notas 2 6 7" xfId="933"/>
    <cellStyle name="Notas 2 7" xfId="934"/>
    <cellStyle name="Notas 2 7 2" xfId="935"/>
    <cellStyle name="Notas 2 7 3" xfId="936"/>
    <cellStyle name="Notas 2 7 4" xfId="937"/>
    <cellStyle name="Notas 2 7 5" xfId="938"/>
    <cellStyle name="Notas 2 7 6" xfId="939"/>
    <cellStyle name="Notas 2 8" xfId="940"/>
    <cellStyle name="Notas 2 9" xfId="941"/>
    <cellStyle name="Notas 3" xfId="102"/>
    <cellStyle name="Notas 3 10" xfId="942"/>
    <cellStyle name="Notas 3 11" xfId="943"/>
    <cellStyle name="Notas 3 12" xfId="944"/>
    <cellStyle name="Notas 3 2" xfId="120"/>
    <cellStyle name="Notas 3 2 10" xfId="945"/>
    <cellStyle name="Notas 3 2 2" xfId="946"/>
    <cellStyle name="Notas 3 2 2 2" xfId="947"/>
    <cellStyle name="Notas 3 2 2 2 2" xfId="948"/>
    <cellStyle name="Notas 3 2 2 2 3" xfId="949"/>
    <cellStyle name="Notas 3 2 2 2 4" xfId="950"/>
    <cellStyle name="Notas 3 2 2 2 5" xfId="951"/>
    <cellStyle name="Notas 3 2 2 2 6" xfId="952"/>
    <cellStyle name="Notas 3 2 2 3" xfId="953"/>
    <cellStyle name="Notas 3 2 2 4" xfId="954"/>
    <cellStyle name="Notas 3 2 2 5" xfId="955"/>
    <cellStyle name="Notas 3 2 2 6" xfId="956"/>
    <cellStyle name="Notas 3 2 2 7" xfId="957"/>
    <cellStyle name="Notas 3 2 3" xfId="958"/>
    <cellStyle name="Notas 3 2 3 2" xfId="959"/>
    <cellStyle name="Notas 3 2 3 2 2" xfId="960"/>
    <cellStyle name="Notas 3 2 3 2 3" xfId="961"/>
    <cellStyle name="Notas 3 2 3 2 4" xfId="962"/>
    <cellStyle name="Notas 3 2 3 2 5" xfId="963"/>
    <cellStyle name="Notas 3 2 3 2 6" xfId="964"/>
    <cellStyle name="Notas 3 2 3 3" xfId="965"/>
    <cellStyle name="Notas 3 2 3 4" xfId="966"/>
    <cellStyle name="Notas 3 2 3 5" xfId="967"/>
    <cellStyle name="Notas 3 2 3 6" xfId="968"/>
    <cellStyle name="Notas 3 2 3 7" xfId="969"/>
    <cellStyle name="Notas 3 2 4" xfId="970"/>
    <cellStyle name="Notas 3 2 4 2" xfId="971"/>
    <cellStyle name="Notas 3 2 4 3" xfId="972"/>
    <cellStyle name="Notas 3 2 4 4" xfId="973"/>
    <cellStyle name="Notas 3 2 4 5" xfId="974"/>
    <cellStyle name="Notas 3 2 4 6" xfId="975"/>
    <cellStyle name="Notas 3 2 5" xfId="976"/>
    <cellStyle name="Notas 3 2 5 2" xfId="977"/>
    <cellStyle name="Notas 3 2 5 3" xfId="978"/>
    <cellStyle name="Notas 3 2 5 4" xfId="979"/>
    <cellStyle name="Notas 3 2 5 5" xfId="980"/>
    <cellStyle name="Notas 3 2 5 6" xfId="981"/>
    <cellStyle name="Notas 3 2 6" xfId="982"/>
    <cellStyle name="Notas 3 2 7" xfId="983"/>
    <cellStyle name="Notas 3 2 8" xfId="984"/>
    <cellStyle name="Notas 3 2 9" xfId="985"/>
    <cellStyle name="Notas 3 3" xfId="132"/>
    <cellStyle name="Notas 3 3 10" xfId="986"/>
    <cellStyle name="Notas 3 3 2" xfId="987"/>
    <cellStyle name="Notas 3 3 2 2" xfId="988"/>
    <cellStyle name="Notas 3 3 2 2 2" xfId="989"/>
    <cellStyle name="Notas 3 3 2 2 3" xfId="990"/>
    <cellStyle name="Notas 3 3 2 2 4" xfId="991"/>
    <cellStyle name="Notas 3 3 2 2 5" xfId="992"/>
    <cellStyle name="Notas 3 3 2 2 6" xfId="993"/>
    <cellStyle name="Notas 3 3 2 3" xfId="994"/>
    <cellStyle name="Notas 3 3 2 4" xfId="995"/>
    <cellStyle name="Notas 3 3 2 5" xfId="996"/>
    <cellStyle name="Notas 3 3 2 6" xfId="997"/>
    <cellStyle name="Notas 3 3 2 7" xfId="998"/>
    <cellStyle name="Notas 3 3 3" xfId="999"/>
    <cellStyle name="Notas 3 3 3 2" xfId="1000"/>
    <cellStyle name="Notas 3 3 3 2 2" xfId="1001"/>
    <cellStyle name="Notas 3 3 3 2 3" xfId="1002"/>
    <cellStyle name="Notas 3 3 3 2 4" xfId="1003"/>
    <cellStyle name="Notas 3 3 3 2 5" xfId="1004"/>
    <cellStyle name="Notas 3 3 3 2 6" xfId="1005"/>
    <cellStyle name="Notas 3 3 3 3" xfId="1006"/>
    <cellStyle name="Notas 3 3 3 4" xfId="1007"/>
    <cellStyle name="Notas 3 3 3 5" xfId="1008"/>
    <cellStyle name="Notas 3 3 3 6" xfId="1009"/>
    <cellStyle name="Notas 3 3 3 7" xfId="1010"/>
    <cellStyle name="Notas 3 3 4" xfId="1011"/>
    <cellStyle name="Notas 3 3 4 2" xfId="1012"/>
    <cellStyle name="Notas 3 3 4 3" xfId="1013"/>
    <cellStyle name="Notas 3 3 4 4" xfId="1014"/>
    <cellStyle name="Notas 3 3 4 5" xfId="1015"/>
    <cellStyle name="Notas 3 3 4 6" xfId="1016"/>
    <cellStyle name="Notas 3 3 5" xfId="1017"/>
    <cellStyle name="Notas 3 3 5 2" xfId="1018"/>
    <cellStyle name="Notas 3 3 5 3" xfId="1019"/>
    <cellStyle name="Notas 3 3 5 4" xfId="1020"/>
    <cellStyle name="Notas 3 3 5 5" xfId="1021"/>
    <cellStyle name="Notas 3 3 5 6" xfId="1022"/>
    <cellStyle name="Notas 3 3 6" xfId="1023"/>
    <cellStyle name="Notas 3 3 7" xfId="1024"/>
    <cellStyle name="Notas 3 3 8" xfId="1025"/>
    <cellStyle name="Notas 3 3 9" xfId="1026"/>
    <cellStyle name="Notas 3 4" xfId="143"/>
    <cellStyle name="Notas 3 4 2" xfId="1027"/>
    <cellStyle name="Notas 3 4 2 2" xfId="1028"/>
    <cellStyle name="Notas 3 4 2 2 2" xfId="1029"/>
    <cellStyle name="Notas 3 4 2 2 3" xfId="1030"/>
    <cellStyle name="Notas 3 4 2 2 4" xfId="1031"/>
    <cellStyle name="Notas 3 4 2 2 5" xfId="1032"/>
    <cellStyle name="Notas 3 4 2 2 6" xfId="1033"/>
    <cellStyle name="Notas 3 4 2 3" xfId="1034"/>
    <cellStyle name="Notas 3 4 2 4" xfId="1035"/>
    <cellStyle name="Notas 3 4 2 5" xfId="1036"/>
    <cellStyle name="Notas 3 4 2 6" xfId="1037"/>
    <cellStyle name="Notas 3 4 2 7" xfId="1038"/>
    <cellStyle name="Notas 3 4 3" xfId="1039"/>
    <cellStyle name="Notas 3 4 3 2" xfId="1040"/>
    <cellStyle name="Notas 3 4 3 2 2" xfId="1041"/>
    <cellStyle name="Notas 3 4 3 2 3" xfId="1042"/>
    <cellStyle name="Notas 3 4 3 2 4" xfId="1043"/>
    <cellStyle name="Notas 3 4 3 2 5" xfId="1044"/>
    <cellStyle name="Notas 3 4 3 2 6" xfId="1045"/>
    <cellStyle name="Notas 3 4 3 3" xfId="1046"/>
    <cellStyle name="Notas 3 4 3 4" xfId="1047"/>
    <cellStyle name="Notas 3 4 3 5" xfId="1048"/>
    <cellStyle name="Notas 3 4 3 6" xfId="1049"/>
    <cellStyle name="Notas 3 4 3 7" xfId="1050"/>
    <cellStyle name="Notas 3 4 4" xfId="1051"/>
    <cellStyle name="Notas 3 4 4 2" xfId="1052"/>
    <cellStyle name="Notas 3 4 4 3" xfId="1053"/>
    <cellStyle name="Notas 3 4 4 4" xfId="1054"/>
    <cellStyle name="Notas 3 4 4 5" xfId="1055"/>
    <cellStyle name="Notas 3 4 4 6" xfId="1056"/>
    <cellStyle name="Notas 3 4 5" xfId="1057"/>
    <cellStyle name="Notas 3 4 6" xfId="1058"/>
    <cellStyle name="Notas 3 4 7" xfId="1059"/>
    <cellStyle name="Notas 3 4 8" xfId="1060"/>
    <cellStyle name="Notas 3 4 9" xfId="1061"/>
    <cellStyle name="Notas 3 5" xfId="1062"/>
    <cellStyle name="Notas 3 5 2" xfId="1063"/>
    <cellStyle name="Notas 3 5 2 2" xfId="1064"/>
    <cellStyle name="Notas 3 5 2 3" xfId="1065"/>
    <cellStyle name="Notas 3 5 2 4" xfId="1066"/>
    <cellStyle name="Notas 3 5 2 5" xfId="1067"/>
    <cellStyle name="Notas 3 5 2 6" xfId="1068"/>
    <cellStyle name="Notas 3 5 3" xfId="1069"/>
    <cellStyle name="Notas 3 5 4" xfId="1070"/>
    <cellStyle name="Notas 3 5 5" xfId="1071"/>
    <cellStyle name="Notas 3 5 6" xfId="1072"/>
    <cellStyle name="Notas 3 5 7" xfId="1073"/>
    <cellStyle name="Notas 3 6" xfId="1074"/>
    <cellStyle name="Notas 3 6 2" xfId="1075"/>
    <cellStyle name="Notas 3 6 2 2" xfId="1076"/>
    <cellStyle name="Notas 3 6 2 3" xfId="1077"/>
    <cellStyle name="Notas 3 6 2 4" xfId="1078"/>
    <cellStyle name="Notas 3 6 2 5" xfId="1079"/>
    <cellStyle name="Notas 3 6 2 6" xfId="1080"/>
    <cellStyle name="Notas 3 6 3" xfId="1081"/>
    <cellStyle name="Notas 3 6 4" xfId="1082"/>
    <cellStyle name="Notas 3 6 5" xfId="1083"/>
    <cellStyle name="Notas 3 6 6" xfId="1084"/>
    <cellStyle name="Notas 3 6 7" xfId="1085"/>
    <cellStyle name="Notas 3 7" xfId="1086"/>
    <cellStyle name="Notas 3 7 2" xfId="1087"/>
    <cellStyle name="Notas 3 7 3" xfId="1088"/>
    <cellStyle name="Notas 3 7 4" xfId="1089"/>
    <cellStyle name="Notas 3 7 5" xfId="1090"/>
    <cellStyle name="Notas 3 7 6" xfId="1091"/>
    <cellStyle name="Notas 3 8" xfId="1092"/>
    <cellStyle name="Notas 3 9" xfId="1093"/>
    <cellStyle name="Notas 4" xfId="109"/>
    <cellStyle name="Notas 4 10" xfId="1094"/>
    <cellStyle name="Notas 4 11" xfId="1095"/>
    <cellStyle name="Notas 4 12" xfId="1096"/>
    <cellStyle name="Notas 4 2" xfId="118"/>
    <cellStyle name="Notas 4 2 10" xfId="1097"/>
    <cellStyle name="Notas 4 2 2" xfId="1098"/>
    <cellStyle name="Notas 4 2 2 2" xfId="1099"/>
    <cellStyle name="Notas 4 2 2 2 2" xfId="1100"/>
    <cellStyle name="Notas 4 2 2 2 3" xfId="1101"/>
    <cellStyle name="Notas 4 2 2 2 4" xfId="1102"/>
    <cellStyle name="Notas 4 2 2 2 5" xfId="1103"/>
    <cellStyle name="Notas 4 2 2 2 6" xfId="1104"/>
    <cellStyle name="Notas 4 2 2 3" xfId="1105"/>
    <cellStyle name="Notas 4 2 2 4" xfId="1106"/>
    <cellStyle name="Notas 4 2 2 5" xfId="1107"/>
    <cellStyle name="Notas 4 2 2 6" xfId="1108"/>
    <cellStyle name="Notas 4 2 2 7" xfId="1109"/>
    <cellStyle name="Notas 4 2 3" xfId="1110"/>
    <cellStyle name="Notas 4 2 3 2" xfId="1111"/>
    <cellStyle name="Notas 4 2 3 2 2" xfId="1112"/>
    <cellStyle name="Notas 4 2 3 2 3" xfId="1113"/>
    <cellStyle name="Notas 4 2 3 2 4" xfId="1114"/>
    <cellStyle name="Notas 4 2 3 2 5" xfId="1115"/>
    <cellStyle name="Notas 4 2 3 2 6" xfId="1116"/>
    <cellStyle name="Notas 4 2 3 3" xfId="1117"/>
    <cellStyle name="Notas 4 2 3 4" xfId="1118"/>
    <cellStyle name="Notas 4 2 3 5" xfId="1119"/>
    <cellStyle name="Notas 4 2 3 6" xfId="1120"/>
    <cellStyle name="Notas 4 2 3 7" xfId="1121"/>
    <cellStyle name="Notas 4 2 4" xfId="1122"/>
    <cellStyle name="Notas 4 2 4 2" xfId="1123"/>
    <cellStyle name="Notas 4 2 4 3" xfId="1124"/>
    <cellStyle name="Notas 4 2 4 4" xfId="1125"/>
    <cellStyle name="Notas 4 2 4 5" xfId="1126"/>
    <cellStyle name="Notas 4 2 4 6" xfId="1127"/>
    <cellStyle name="Notas 4 2 5" xfId="1128"/>
    <cellStyle name="Notas 4 2 5 2" xfId="1129"/>
    <cellStyle name="Notas 4 2 5 3" xfId="1130"/>
    <cellStyle name="Notas 4 2 5 4" xfId="1131"/>
    <cellStyle name="Notas 4 2 5 5" xfId="1132"/>
    <cellStyle name="Notas 4 2 5 6" xfId="1133"/>
    <cellStyle name="Notas 4 2 6" xfId="1134"/>
    <cellStyle name="Notas 4 2 7" xfId="1135"/>
    <cellStyle name="Notas 4 2 8" xfId="1136"/>
    <cellStyle name="Notas 4 2 9" xfId="1137"/>
    <cellStyle name="Notas 4 3" xfId="135"/>
    <cellStyle name="Notas 4 3 10" xfId="1138"/>
    <cellStyle name="Notas 4 3 2" xfId="1139"/>
    <cellStyle name="Notas 4 3 2 2" xfId="1140"/>
    <cellStyle name="Notas 4 3 2 2 2" xfId="1141"/>
    <cellStyle name="Notas 4 3 2 2 3" xfId="1142"/>
    <cellStyle name="Notas 4 3 2 2 4" xfId="1143"/>
    <cellStyle name="Notas 4 3 2 2 5" xfId="1144"/>
    <cellStyle name="Notas 4 3 2 2 6" xfId="1145"/>
    <cellStyle name="Notas 4 3 2 3" xfId="1146"/>
    <cellStyle name="Notas 4 3 2 4" xfId="1147"/>
    <cellStyle name="Notas 4 3 2 5" xfId="1148"/>
    <cellStyle name="Notas 4 3 2 6" xfId="1149"/>
    <cellStyle name="Notas 4 3 2 7" xfId="1150"/>
    <cellStyle name="Notas 4 3 3" xfId="1151"/>
    <cellStyle name="Notas 4 3 3 2" xfId="1152"/>
    <cellStyle name="Notas 4 3 3 2 2" xfId="1153"/>
    <cellStyle name="Notas 4 3 3 2 3" xfId="1154"/>
    <cellStyle name="Notas 4 3 3 2 4" xfId="1155"/>
    <cellStyle name="Notas 4 3 3 2 5" xfId="1156"/>
    <cellStyle name="Notas 4 3 3 2 6" xfId="1157"/>
    <cellStyle name="Notas 4 3 3 3" xfId="1158"/>
    <cellStyle name="Notas 4 3 3 4" xfId="1159"/>
    <cellStyle name="Notas 4 3 3 5" xfId="1160"/>
    <cellStyle name="Notas 4 3 3 6" xfId="1161"/>
    <cellStyle name="Notas 4 3 3 7" xfId="1162"/>
    <cellStyle name="Notas 4 3 4" xfId="1163"/>
    <cellStyle name="Notas 4 3 4 2" xfId="1164"/>
    <cellStyle name="Notas 4 3 4 3" xfId="1165"/>
    <cellStyle name="Notas 4 3 4 4" xfId="1166"/>
    <cellStyle name="Notas 4 3 4 5" xfId="1167"/>
    <cellStyle name="Notas 4 3 4 6" xfId="1168"/>
    <cellStyle name="Notas 4 3 5" xfId="1169"/>
    <cellStyle name="Notas 4 3 5 2" xfId="1170"/>
    <cellStyle name="Notas 4 3 5 3" xfId="1171"/>
    <cellStyle name="Notas 4 3 5 4" xfId="1172"/>
    <cellStyle name="Notas 4 3 5 5" xfId="1173"/>
    <cellStyle name="Notas 4 3 5 6" xfId="1174"/>
    <cellStyle name="Notas 4 3 6" xfId="1175"/>
    <cellStyle name="Notas 4 3 7" xfId="1176"/>
    <cellStyle name="Notas 4 3 8" xfId="1177"/>
    <cellStyle name="Notas 4 3 9" xfId="1178"/>
    <cellStyle name="Notas 4 4" xfId="146"/>
    <cellStyle name="Notas 4 4 2" xfId="1179"/>
    <cellStyle name="Notas 4 4 2 2" xfId="1180"/>
    <cellStyle name="Notas 4 4 2 2 2" xfId="1181"/>
    <cellStyle name="Notas 4 4 2 2 3" xfId="1182"/>
    <cellStyle name="Notas 4 4 2 2 4" xfId="1183"/>
    <cellStyle name="Notas 4 4 2 2 5" xfId="1184"/>
    <cellStyle name="Notas 4 4 2 2 6" xfId="1185"/>
    <cellStyle name="Notas 4 4 2 3" xfId="1186"/>
    <cellStyle name="Notas 4 4 2 4" xfId="1187"/>
    <cellStyle name="Notas 4 4 2 5" xfId="1188"/>
    <cellStyle name="Notas 4 4 2 6" xfId="1189"/>
    <cellStyle name="Notas 4 4 2 7" xfId="1190"/>
    <cellStyle name="Notas 4 4 3" xfId="1191"/>
    <cellStyle name="Notas 4 4 3 2" xfId="1192"/>
    <cellStyle name="Notas 4 4 3 2 2" xfId="1193"/>
    <cellStyle name="Notas 4 4 3 2 3" xfId="1194"/>
    <cellStyle name="Notas 4 4 3 2 4" xfId="1195"/>
    <cellStyle name="Notas 4 4 3 2 5" xfId="1196"/>
    <cellStyle name="Notas 4 4 3 2 6" xfId="1197"/>
    <cellStyle name="Notas 4 4 3 3" xfId="1198"/>
    <cellStyle name="Notas 4 4 3 4" xfId="1199"/>
    <cellStyle name="Notas 4 4 3 5" xfId="1200"/>
    <cellStyle name="Notas 4 4 3 6" xfId="1201"/>
    <cellStyle name="Notas 4 4 3 7" xfId="1202"/>
    <cellStyle name="Notas 4 4 4" xfId="1203"/>
    <cellStyle name="Notas 4 4 4 2" xfId="1204"/>
    <cellStyle name="Notas 4 4 4 3" xfId="1205"/>
    <cellStyle name="Notas 4 4 4 4" xfId="1206"/>
    <cellStyle name="Notas 4 4 4 5" xfId="1207"/>
    <cellStyle name="Notas 4 4 4 6" xfId="1208"/>
    <cellStyle name="Notas 4 4 5" xfId="1209"/>
    <cellStyle name="Notas 4 4 6" xfId="1210"/>
    <cellStyle name="Notas 4 4 7" xfId="1211"/>
    <cellStyle name="Notas 4 4 8" xfId="1212"/>
    <cellStyle name="Notas 4 4 9" xfId="1213"/>
    <cellStyle name="Notas 4 5" xfId="1214"/>
    <cellStyle name="Notas 4 5 2" xfId="1215"/>
    <cellStyle name="Notas 4 5 2 2" xfId="1216"/>
    <cellStyle name="Notas 4 5 2 3" xfId="1217"/>
    <cellStyle name="Notas 4 5 2 4" xfId="1218"/>
    <cellStyle name="Notas 4 5 2 5" xfId="1219"/>
    <cellStyle name="Notas 4 5 2 6" xfId="1220"/>
    <cellStyle name="Notas 4 5 3" xfId="1221"/>
    <cellStyle name="Notas 4 5 4" xfId="1222"/>
    <cellStyle name="Notas 4 5 5" xfId="1223"/>
    <cellStyle name="Notas 4 5 6" xfId="1224"/>
    <cellStyle name="Notas 4 5 7" xfId="1225"/>
    <cellStyle name="Notas 4 6" xfId="1226"/>
    <cellStyle name="Notas 4 6 2" xfId="1227"/>
    <cellStyle name="Notas 4 6 2 2" xfId="1228"/>
    <cellStyle name="Notas 4 6 2 3" xfId="1229"/>
    <cellStyle name="Notas 4 6 2 4" xfId="1230"/>
    <cellStyle name="Notas 4 6 2 5" xfId="1231"/>
    <cellStyle name="Notas 4 6 2 6" xfId="1232"/>
    <cellStyle name="Notas 4 6 3" xfId="1233"/>
    <cellStyle name="Notas 4 6 4" xfId="1234"/>
    <cellStyle name="Notas 4 6 5" xfId="1235"/>
    <cellStyle name="Notas 4 6 6" xfId="1236"/>
    <cellStyle name="Notas 4 6 7" xfId="1237"/>
    <cellStyle name="Notas 4 7" xfId="1238"/>
    <cellStyle name="Notas 4 7 2" xfId="1239"/>
    <cellStyle name="Notas 4 7 3" xfId="1240"/>
    <cellStyle name="Notas 4 7 4" xfId="1241"/>
    <cellStyle name="Notas 4 7 5" xfId="1242"/>
    <cellStyle name="Notas 4 7 6" xfId="1243"/>
    <cellStyle name="Notas 4 8" xfId="1244"/>
    <cellStyle name="Notas 4 9" xfId="1245"/>
    <cellStyle name="Porcentaje" xfId="147" builtinId="5"/>
    <cellStyle name="Salida 2" xfId="43"/>
    <cellStyle name="Salida 2 10" xfId="1246"/>
    <cellStyle name="Salida 2 11" xfId="1247"/>
    <cellStyle name="Salida 2 12" xfId="1248"/>
    <cellStyle name="Salida 2 2" xfId="117"/>
    <cellStyle name="Salida 2 2 10" xfId="1249"/>
    <cellStyle name="Salida 2 2 2" xfId="1250"/>
    <cellStyle name="Salida 2 2 2 2" xfId="1251"/>
    <cellStyle name="Salida 2 2 2 2 2" xfId="1252"/>
    <cellStyle name="Salida 2 2 2 2 3" xfId="1253"/>
    <cellStyle name="Salida 2 2 2 2 4" xfId="1254"/>
    <cellStyle name="Salida 2 2 2 2 5" xfId="1255"/>
    <cellStyle name="Salida 2 2 2 2 6" xfId="1256"/>
    <cellStyle name="Salida 2 2 2 3" xfId="1257"/>
    <cellStyle name="Salida 2 2 2 4" xfId="1258"/>
    <cellStyle name="Salida 2 2 2 5" xfId="1259"/>
    <cellStyle name="Salida 2 2 2 6" xfId="1260"/>
    <cellStyle name="Salida 2 2 2 7" xfId="1261"/>
    <cellStyle name="Salida 2 2 3" xfId="1262"/>
    <cellStyle name="Salida 2 2 3 2" xfId="1263"/>
    <cellStyle name="Salida 2 2 3 2 2" xfId="1264"/>
    <cellStyle name="Salida 2 2 3 2 3" xfId="1265"/>
    <cellStyle name="Salida 2 2 3 2 4" xfId="1266"/>
    <cellStyle name="Salida 2 2 3 2 5" xfId="1267"/>
    <cellStyle name="Salida 2 2 3 2 6" xfId="1268"/>
    <cellStyle name="Salida 2 2 3 3" xfId="1269"/>
    <cellStyle name="Salida 2 2 3 4" xfId="1270"/>
    <cellStyle name="Salida 2 2 3 5" xfId="1271"/>
    <cellStyle name="Salida 2 2 3 6" xfId="1272"/>
    <cellStyle name="Salida 2 2 3 7" xfId="1273"/>
    <cellStyle name="Salida 2 2 4" xfId="1274"/>
    <cellStyle name="Salida 2 2 4 2" xfId="1275"/>
    <cellStyle name="Salida 2 2 4 3" xfId="1276"/>
    <cellStyle name="Salida 2 2 4 4" xfId="1277"/>
    <cellStyle name="Salida 2 2 4 5" xfId="1278"/>
    <cellStyle name="Salida 2 2 4 6" xfId="1279"/>
    <cellStyle name="Salida 2 2 5" xfId="1280"/>
    <cellStyle name="Salida 2 2 5 2" xfId="1281"/>
    <cellStyle name="Salida 2 2 5 3" xfId="1282"/>
    <cellStyle name="Salida 2 2 5 4" xfId="1283"/>
    <cellStyle name="Salida 2 2 5 5" xfId="1284"/>
    <cellStyle name="Salida 2 2 5 6" xfId="1285"/>
    <cellStyle name="Salida 2 2 6" xfId="1286"/>
    <cellStyle name="Salida 2 2 7" xfId="1287"/>
    <cellStyle name="Salida 2 2 8" xfId="1288"/>
    <cellStyle name="Salida 2 2 9" xfId="1289"/>
    <cellStyle name="Salida 2 3" xfId="128"/>
    <cellStyle name="Salida 2 3 10" xfId="1290"/>
    <cellStyle name="Salida 2 3 2" xfId="1291"/>
    <cellStyle name="Salida 2 3 2 2" xfId="1292"/>
    <cellStyle name="Salida 2 3 2 2 2" xfId="1293"/>
    <cellStyle name="Salida 2 3 2 2 3" xfId="1294"/>
    <cellStyle name="Salida 2 3 2 2 4" xfId="1295"/>
    <cellStyle name="Salida 2 3 2 2 5" xfId="1296"/>
    <cellStyle name="Salida 2 3 2 2 6" xfId="1297"/>
    <cellStyle name="Salida 2 3 2 3" xfId="1298"/>
    <cellStyle name="Salida 2 3 2 4" xfId="1299"/>
    <cellStyle name="Salida 2 3 2 5" xfId="1300"/>
    <cellStyle name="Salida 2 3 2 6" xfId="1301"/>
    <cellStyle name="Salida 2 3 2 7" xfId="1302"/>
    <cellStyle name="Salida 2 3 3" xfId="1303"/>
    <cellStyle name="Salida 2 3 3 2" xfId="1304"/>
    <cellStyle name="Salida 2 3 3 2 2" xfId="1305"/>
    <cellStyle name="Salida 2 3 3 2 3" xfId="1306"/>
    <cellStyle name="Salida 2 3 3 2 4" xfId="1307"/>
    <cellStyle name="Salida 2 3 3 2 5" xfId="1308"/>
    <cellStyle name="Salida 2 3 3 2 6" xfId="1309"/>
    <cellStyle name="Salida 2 3 3 3" xfId="1310"/>
    <cellStyle name="Salida 2 3 3 4" xfId="1311"/>
    <cellStyle name="Salida 2 3 3 5" xfId="1312"/>
    <cellStyle name="Salida 2 3 3 6" xfId="1313"/>
    <cellStyle name="Salida 2 3 3 7" xfId="1314"/>
    <cellStyle name="Salida 2 3 4" xfId="1315"/>
    <cellStyle name="Salida 2 3 4 2" xfId="1316"/>
    <cellStyle name="Salida 2 3 4 3" xfId="1317"/>
    <cellStyle name="Salida 2 3 4 4" xfId="1318"/>
    <cellStyle name="Salida 2 3 4 5" xfId="1319"/>
    <cellStyle name="Salida 2 3 4 6" xfId="1320"/>
    <cellStyle name="Salida 2 3 5" xfId="1321"/>
    <cellStyle name="Salida 2 3 5 2" xfId="1322"/>
    <cellStyle name="Salida 2 3 5 3" xfId="1323"/>
    <cellStyle name="Salida 2 3 5 4" xfId="1324"/>
    <cellStyle name="Salida 2 3 5 5" xfId="1325"/>
    <cellStyle name="Salida 2 3 5 6" xfId="1326"/>
    <cellStyle name="Salida 2 3 6" xfId="1327"/>
    <cellStyle name="Salida 2 3 7" xfId="1328"/>
    <cellStyle name="Salida 2 3 8" xfId="1329"/>
    <cellStyle name="Salida 2 3 9" xfId="1330"/>
    <cellStyle name="Salida 2 4" xfId="139"/>
    <cellStyle name="Salida 2 4 2" xfId="1331"/>
    <cellStyle name="Salida 2 4 2 2" xfId="1332"/>
    <cellStyle name="Salida 2 4 2 2 2" xfId="1333"/>
    <cellStyle name="Salida 2 4 2 2 3" xfId="1334"/>
    <cellStyle name="Salida 2 4 2 2 4" xfId="1335"/>
    <cellStyle name="Salida 2 4 2 2 5" xfId="1336"/>
    <cellStyle name="Salida 2 4 2 2 6" xfId="1337"/>
    <cellStyle name="Salida 2 4 2 3" xfId="1338"/>
    <cellStyle name="Salida 2 4 2 4" xfId="1339"/>
    <cellStyle name="Salida 2 4 2 5" xfId="1340"/>
    <cellStyle name="Salida 2 4 2 6" xfId="1341"/>
    <cellStyle name="Salida 2 4 2 7" xfId="1342"/>
    <cellStyle name="Salida 2 4 3" xfId="1343"/>
    <cellStyle name="Salida 2 4 3 2" xfId="1344"/>
    <cellStyle name="Salida 2 4 3 2 2" xfId="1345"/>
    <cellStyle name="Salida 2 4 3 2 3" xfId="1346"/>
    <cellStyle name="Salida 2 4 3 2 4" xfId="1347"/>
    <cellStyle name="Salida 2 4 3 2 5" xfId="1348"/>
    <cellStyle name="Salida 2 4 3 2 6" xfId="1349"/>
    <cellStyle name="Salida 2 4 3 3" xfId="1350"/>
    <cellStyle name="Salida 2 4 3 4" xfId="1351"/>
    <cellStyle name="Salida 2 4 3 5" xfId="1352"/>
    <cellStyle name="Salida 2 4 3 6" xfId="1353"/>
    <cellStyle name="Salida 2 4 3 7" xfId="1354"/>
    <cellStyle name="Salida 2 4 4" xfId="1355"/>
    <cellStyle name="Salida 2 4 4 2" xfId="1356"/>
    <cellStyle name="Salida 2 4 4 3" xfId="1357"/>
    <cellStyle name="Salida 2 4 4 4" xfId="1358"/>
    <cellStyle name="Salida 2 4 4 5" xfId="1359"/>
    <cellStyle name="Salida 2 4 4 6" xfId="1360"/>
    <cellStyle name="Salida 2 4 5" xfId="1361"/>
    <cellStyle name="Salida 2 4 6" xfId="1362"/>
    <cellStyle name="Salida 2 4 7" xfId="1363"/>
    <cellStyle name="Salida 2 4 8" xfId="1364"/>
    <cellStyle name="Salida 2 4 9" xfId="1365"/>
    <cellStyle name="Salida 2 5" xfId="1366"/>
    <cellStyle name="Salida 2 5 2" xfId="1367"/>
    <cellStyle name="Salida 2 5 2 2" xfId="1368"/>
    <cellStyle name="Salida 2 5 2 3" xfId="1369"/>
    <cellStyle name="Salida 2 5 2 4" xfId="1370"/>
    <cellStyle name="Salida 2 5 2 5" xfId="1371"/>
    <cellStyle name="Salida 2 5 2 6" xfId="1372"/>
    <cellStyle name="Salida 2 5 3" xfId="1373"/>
    <cellStyle name="Salida 2 5 4" xfId="1374"/>
    <cellStyle name="Salida 2 5 5" xfId="1375"/>
    <cellStyle name="Salida 2 5 6" xfId="1376"/>
    <cellStyle name="Salida 2 5 7" xfId="1377"/>
    <cellStyle name="Salida 2 6" xfId="1378"/>
    <cellStyle name="Salida 2 6 2" xfId="1379"/>
    <cellStyle name="Salida 2 6 2 2" xfId="1380"/>
    <cellStyle name="Salida 2 6 2 3" xfId="1381"/>
    <cellStyle name="Salida 2 6 2 4" xfId="1382"/>
    <cellStyle name="Salida 2 6 2 5" xfId="1383"/>
    <cellStyle name="Salida 2 6 2 6" xfId="1384"/>
    <cellStyle name="Salida 2 6 3" xfId="1385"/>
    <cellStyle name="Salida 2 6 4" xfId="1386"/>
    <cellStyle name="Salida 2 6 5" xfId="1387"/>
    <cellStyle name="Salida 2 6 6" xfId="1388"/>
    <cellStyle name="Salida 2 6 7" xfId="1389"/>
    <cellStyle name="Salida 2 7" xfId="1390"/>
    <cellStyle name="Salida 2 7 2" xfId="1391"/>
    <cellStyle name="Salida 2 7 3" xfId="1392"/>
    <cellStyle name="Salida 2 7 4" xfId="1393"/>
    <cellStyle name="Salida 2 7 5" xfId="1394"/>
    <cellStyle name="Salida 2 7 6" xfId="1395"/>
    <cellStyle name="Salida 2 8" xfId="1396"/>
    <cellStyle name="Salida 2 9" xfId="1397"/>
    <cellStyle name="Salida 3" xfId="103"/>
    <cellStyle name="Salida 3 10" xfId="1398"/>
    <cellStyle name="Salida 3 11" xfId="1399"/>
    <cellStyle name="Salida 3 12" xfId="1400"/>
    <cellStyle name="Salida 3 2" xfId="123"/>
    <cellStyle name="Salida 3 2 10" xfId="1401"/>
    <cellStyle name="Salida 3 2 2" xfId="1402"/>
    <cellStyle name="Salida 3 2 2 2" xfId="1403"/>
    <cellStyle name="Salida 3 2 2 2 2" xfId="1404"/>
    <cellStyle name="Salida 3 2 2 2 3" xfId="1405"/>
    <cellStyle name="Salida 3 2 2 2 4" xfId="1406"/>
    <cellStyle name="Salida 3 2 2 2 5" xfId="1407"/>
    <cellStyle name="Salida 3 2 2 2 6" xfId="1408"/>
    <cellStyle name="Salida 3 2 2 3" xfId="1409"/>
    <cellStyle name="Salida 3 2 2 4" xfId="1410"/>
    <cellStyle name="Salida 3 2 2 5" xfId="1411"/>
    <cellStyle name="Salida 3 2 2 6" xfId="1412"/>
    <cellStyle name="Salida 3 2 2 7" xfId="1413"/>
    <cellStyle name="Salida 3 2 3" xfId="1414"/>
    <cellStyle name="Salida 3 2 3 2" xfId="1415"/>
    <cellStyle name="Salida 3 2 3 2 2" xfId="1416"/>
    <cellStyle name="Salida 3 2 3 2 3" xfId="1417"/>
    <cellStyle name="Salida 3 2 3 2 4" xfId="1418"/>
    <cellStyle name="Salida 3 2 3 2 5" xfId="1419"/>
    <cellStyle name="Salida 3 2 3 2 6" xfId="1420"/>
    <cellStyle name="Salida 3 2 3 3" xfId="1421"/>
    <cellStyle name="Salida 3 2 3 4" xfId="1422"/>
    <cellStyle name="Salida 3 2 3 5" xfId="1423"/>
    <cellStyle name="Salida 3 2 3 6" xfId="1424"/>
    <cellStyle name="Salida 3 2 3 7" xfId="1425"/>
    <cellStyle name="Salida 3 2 4" xfId="1426"/>
    <cellStyle name="Salida 3 2 4 2" xfId="1427"/>
    <cellStyle name="Salida 3 2 4 3" xfId="1428"/>
    <cellStyle name="Salida 3 2 4 4" xfId="1429"/>
    <cellStyle name="Salida 3 2 4 5" xfId="1430"/>
    <cellStyle name="Salida 3 2 4 6" xfId="1431"/>
    <cellStyle name="Salida 3 2 5" xfId="1432"/>
    <cellStyle name="Salida 3 2 5 2" xfId="1433"/>
    <cellStyle name="Salida 3 2 5 3" xfId="1434"/>
    <cellStyle name="Salida 3 2 5 4" xfId="1435"/>
    <cellStyle name="Salida 3 2 5 5" xfId="1436"/>
    <cellStyle name="Salida 3 2 5 6" xfId="1437"/>
    <cellStyle name="Salida 3 2 6" xfId="1438"/>
    <cellStyle name="Salida 3 2 7" xfId="1439"/>
    <cellStyle name="Salida 3 2 8" xfId="1440"/>
    <cellStyle name="Salida 3 2 9" xfId="1441"/>
    <cellStyle name="Salida 3 3" xfId="133"/>
    <cellStyle name="Salida 3 3 10" xfId="1442"/>
    <cellStyle name="Salida 3 3 2" xfId="1443"/>
    <cellStyle name="Salida 3 3 2 2" xfId="1444"/>
    <cellStyle name="Salida 3 3 2 2 2" xfId="1445"/>
    <cellStyle name="Salida 3 3 2 2 3" xfId="1446"/>
    <cellStyle name="Salida 3 3 2 2 4" xfId="1447"/>
    <cellStyle name="Salida 3 3 2 2 5" xfId="1448"/>
    <cellStyle name="Salida 3 3 2 2 6" xfId="1449"/>
    <cellStyle name="Salida 3 3 2 3" xfId="1450"/>
    <cellStyle name="Salida 3 3 2 4" xfId="1451"/>
    <cellStyle name="Salida 3 3 2 5" xfId="1452"/>
    <cellStyle name="Salida 3 3 2 6" xfId="1453"/>
    <cellStyle name="Salida 3 3 2 7" xfId="1454"/>
    <cellStyle name="Salida 3 3 3" xfId="1455"/>
    <cellStyle name="Salida 3 3 3 2" xfId="1456"/>
    <cellStyle name="Salida 3 3 3 2 2" xfId="1457"/>
    <cellStyle name="Salida 3 3 3 2 3" xfId="1458"/>
    <cellStyle name="Salida 3 3 3 2 4" xfId="1459"/>
    <cellStyle name="Salida 3 3 3 2 5" xfId="1460"/>
    <cellStyle name="Salida 3 3 3 2 6" xfId="1461"/>
    <cellStyle name="Salida 3 3 3 3" xfId="1462"/>
    <cellStyle name="Salida 3 3 3 4" xfId="1463"/>
    <cellStyle name="Salida 3 3 3 5" xfId="1464"/>
    <cellStyle name="Salida 3 3 3 6" xfId="1465"/>
    <cellStyle name="Salida 3 3 3 7" xfId="1466"/>
    <cellStyle name="Salida 3 3 4" xfId="1467"/>
    <cellStyle name="Salida 3 3 4 2" xfId="1468"/>
    <cellStyle name="Salida 3 3 4 3" xfId="1469"/>
    <cellStyle name="Salida 3 3 4 4" xfId="1470"/>
    <cellStyle name="Salida 3 3 4 5" xfId="1471"/>
    <cellStyle name="Salida 3 3 4 6" xfId="1472"/>
    <cellStyle name="Salida 3 3 5" xfId="1473"/>
    <cellStyle name="Salida 3 3 5 2" xfId="1474"/>
    <cellStyle name="Salida 3 3 5 3" xfId="1475"/>
    <cellStyle name="Salida 3 3 5 4" xfId="1476"/>
    <cellStyle name="Salida 3 3 5 5" xfId="1477"/>
    <cellStyle name="Salida 3 3 5 6" xfId="1478"/>
    <cellStyle name="Salida 3 3 6" xfId="1479"/>
    <cellStyle name="Salida 3 3 7" xfId="1480"/>
    <cellStyle name="Salida 3 3 8" xfId="1481"/>
    <cellStyle name="Salida 3 3 9" xfId="1482"/>
    <cellStyle name="Salida 3 4" xfId="144"/>
    <cellStyle name="Salida 3 4 2" xfId="1483"/>
    <cellStyle name="Salida 3 4 2 2" xfId="1484"/>
    <cellStyle name="Salida 3 4 2 2 2" xfId="1485"/>
    <cellStyle name="Salida 3 4 2 2 3" xfId="1486"/>
    <cellStyle name="Salida 3 4 2 2 4" xfId="1487"/>
    <cellStyle name="Salida 3 4 2 2 5" xfId="1488"/>
    <cellStyle name="Salida 3 4 2 2 6" xfId="1489"/>
    <cellStyle name="Salida 3 4 2 3" xfId="1490"/>
    <cellStyle name="Salida 3 4 2 4" xfId="1491"/>
    <cellStyle name="Salida 3 4 2 5" xfId="1492"/>
    <cellStyle name="Salida 3 4 2 6" xfId="1493"/>
    <cellStyle name="Salida 3 4 2 7" xfId="1494"/>
    <cellStyle name="Salida 3 4 3" xfId="1495"/>
    <cellStyle name="Salida 3 4 3 2" xfId="1496"/>
    <cellStyle name="Salida 3 4 3 2 2" xfId="1497"/>
    <cellStyle name="Salida 3 4 3 2 3" xfId="1498"/>
    <cellStyle name="Salida 3 4 3 2 4" xfId="1499"/>
    <cellStyle name="Salida 3 4 3 2 5" xfId="1500"/>
    <cellStyle name="Salida 3 4 3 2 6" xfId="1501"/>
    <cellStyle name="Salida 3 4 3 3" xfId="1502"/>
    <cellStyle name="Salida 3 4 3 4" xfId="1503"/>
    <cellStyle name="Salida 3 4 3 5" xfId="1504"/>
    <cellStyle name="Salida 3 4 3 6" xfId="1505"/>
    <cellStyle name="Salida 3 4 3 7" xfId="1506"/>
    <cellStyle name="Salida 3 4 4" xfId="1507"/>
    <cellStyle name="Salida 3 4 4 2" xfId="1508"/>
    <cellStyle name="Salida 3 4 4 3" xfId="1509"/>
    <cellStyle name="Salida 3 4 4 4" xfId="1510"/>
    <cellStyle name="Salida 3 4 4 5" xfId="1511"/>
    <cellStyle name="Salida 3 4 4 6" xfId="1512"/>
    <cellStyle name="Salida 3 4 5" xfId="1513"/>
    <cellStyle name="Salida 3 4 6" xfId="1514"/>
    <cellStyle name="Salida 3 4 7" xfId="1515"/>
    <cellStyle name="Salida 3 4 8" xfId="1516"/>
    <cellStyle name="Salida 3 4 9" xfId="1517"/>
    <cellStyle name="Salida 3 5" xfId="1518"/>
    <cellStyle name="Salida 3 5 2" xfId="1519"/>
    <cellStyle name="Salida 3 5 2 2" xfId="1520"/>
    <cellStyle name="Salida 3 5 2 3" xfId="1521"/>
    <cellStyle name="Salida 3 5 2 4" xfId="1522"/>
    <cellStyle name="Salida 3 5 2 5" xfId="1523"/>
    <cellStyle name="Salida 3 5 2 6" xfId="1524"/>
    <cellStyle name="Salida 3 5 3" xfId="1525"/>
    <cellStyle name="Salida 3 5 4" xfId="1526"/>
    <cellStyle name="Salida 3 5 5" xfId="1527"/>
    <cellStyle name="Salida 3 5 6" xfId="1528"/>
    <cellStyle name="Salida 3 5 7" xfId="1529"/>
    <cellStyle name="Salida 3 6" xfId="1530"/>
    <cellStyle name="Salida 3 6 2" xfId="1531"/>
    <cellStyle name="Salida 3 6 2 2" xfId="1532"/>
    <cellStyle name="Salida 3 6 2 3" xfId="1533"/>
    <cellStyle name="Salida 3 6 2 4" xfId="1534"/>
    <cellStyle name="Salida 3 6 2 5" xfId="1535"/>
    <cellStyle name="Salida 3 6 2 6" xfId="1536"/>
    <cellStyle name="Salida 3 6 3" xfId="1537"/>
    <cellStyle name="Salida 3 6 4" xfId="1538"/>
    <cellStyle name="Salida 3 6 5" xfId="1539"/>
    <cellStyle name="Salida 3 6 6" xfId="1540"/>
    <cellStyle name="Salida 3 6 7" xfId="1541"/>
    <cellStyle name="Salida 3 7" xfId="1542"/>
    <cellStyle name="Salida 3 7 2" xfId="1543"/>
    <cellStyle name="Salida 3 7 3" xfId="1544"/>
    <cellStyle name="Salida 3 7 4" xfId="1545"/>
    <cellStyle name="Salida 3 7 5" xfId="1546"/>
    <cellStyle name="Salida 3 7 6" xfId="1547"/>
    <cellStyle name="Salida 3 8" xfId="1548"/>
    <cellStyle name="Salida 3 9" xfId="1549"/>
    <cellStyle name="Texto de advertencia 2" xfId="44"/>
    <cellStyle name="Texto explicativo 2" xfId="45"/>
    <cellStyle name="Título 1 2" xfId="46"/>
    <cellStyle name="Título 1 3" xfId="105"/>
    <cellStyle name="Título 2 2" xfId="47"/>
    <cellStyle name="Título 2 3" xfId="106"/>
    <cellStyle name="Título 3 2" xfId="48"/>
    <cellStyle name="Título 3 3" xfId="107"/>
    <cellStyle name="Título 4" xfId="49"/>
    <cellStyle name="Título 5" xfId="104"/>
    <cellStyle name="Total 2" xfId="50"/>
    <cellStyle name="Total 2 10" xfId="1550"/>
    <cellStyle name="Total 2 11" xfId="1551"/>
    <cellStyle name="Total 2 12" xfId="1552"/>
    <cellStyle name="Total 2 2" xfId="113"/>
    <cellStyle name="Total 2 2 10" xfId="1553"/>
    <cellStyle name="Total 2 2 2" xfId="1554"/>
    <cellStyle name="Total 2 2 2 2" xfId="1555"/>
    <cellStyle name="Total 2 2 2 2 2" xfId="1556"/>
    <cellStyle name="Total 2 2 2 2 3" xfId="1557"/>
    <cellStyle name="Total 2 2 2 2 4" xfId="1558"/>
    <cellStyle name="Total 2 2 2 2 5" xfId="1559"/>
    <cellStyle name="Total 2 2 2 2 6" xfId="1560"/>
    <cellStyle name="Total 2 2 2 3" xfId="1561"/>
    <cellStyle name="Total 2 2 2 4" xfId="1562"/>
    <cellStyle name="Total 2 2 2 5" xfId="1563"/>
    <cellStyle name="Total 2 2 2 6" xfId="1564"/>
    <cellStyle name="Total 2 2 2 7" xfId="1565"/>
    <cellStyle name="Total 2 2 3" xfId="1566"/>
    <cellStyle name="Total 2 2 3 2" xfId="1567"/>
    <cellStyle name="Total 2 2 3 2 2" xfId="1568"/>
    <cellStyle name="Total 2 2 3 2 3" xfId="1569"/>
    <cellStyle name="Total 2 2 3 2 4" xfId="1570"/>
    <cellStyle name="Total 2 2 3 2 5" xfId="1571"/>
    <cellStyle name="Total 2 2 3 2 6" xfId="1572"/>
    <cellStyle name="Total 2 2 3 3" xfId="1573"/>
    <cellStyle name="Total 2 2 3 4" xfId="1574"/>
    <cellStyle name="Total 2 2 3 5" xfId="1575"/>
    <cellStyle name="Total 2 2 3 6" xfId="1576"/>
    <cellStyle name="Total 2 2 3 7" xfId="1577"/>
    <cellStyle name="Total 2 2 4" xfId="1578"/>
    <cellStyle name="Total 2 2 4 2" xfId="1579"/>
    <cellStyle name="Total 2 2 4 3" xfId="1580"/>
    <cellStyle name="Total 2 2 4 4" xfId="1581"/>
    <cellStyle name="Total 2 2 4 5" xfId="1582"/>
    <cellStyle name="Total 2 2 4 6" xfId="1583"/>
    <cellStyle name="Total 2 2 5" xfId="1584"/>
    <cellStyle name="Total 2 2 5 2" xfId="1585"/>
    <cellStyle name="Total 2 2 5 3" xfId="1586"/>
    <cellStyle name="Total 2 2 5 4" xfId="1587"/>
    <cellStyle name="Total 2 2 5 5" xfId="1588"/>
    <cellStyle name="Total 2 2 5 6" xfId="1589"/>
    <cellStyle name="Total 2 2 6" xfId="1590"/>
    <cellStyle name="Total 2 2 7" xfId="1591"/>
    <cellStyle name="Total 2 2 8" xfId="1592"/>
    <cellStyle name="Total 2 2 9" xfId="1593"/>
    <cellStyle name="Total 2 3" xfId="129"/>
    <cellStyle name="Total 2 3 10" xfId="1594"/>
    <cellStyle name="Total 2 3 2" xfId="1595"/>
    <cellStyle name="Total 2 3 2 2" xfId="1596"/>
    <cellStyle name="Total 2 3 2 2 2" xfId="1597"/>
    <cellStyle name="Total 2 3 2 2 3" xfId="1598"/>
    <cellStyle name="Total 2 3 2 2 4" xfId="1599"/>
    <cellStyle name="Total 2 3 2 2 5" xfId="1600"/>
    <cellStyle name="Total 2 3 2 2 6" xfId="1601"/>
    <cellStyle name="Total 2 3 2 3" xfId="1602"/>
    <cellStyle name="Total 2 3 2 4" xfId="1603"/>
    <cellStyle name="Total 2 3 2 5" xfId="1604"/>
    <cellStyle name="Total 2 3 2 6" xfId="1605"/>
    <cellStyle name="Total 2 3 2 7" xfId="1606"/>
    <cellStyle name="Total 2 3 3" xfId="1607"/>
    <cellStyle name="Total 2 3 3 2" xfId="1608"/>
    <cellStyle name="Total 2 3 3 2 2" xfId="1609"/>
    <cellStyle name="Total 2 3 3 2 3" xfId="1610"/>
    <cellStyle name="Total 2 3 3 2 4" xfId="1611"/>
    <cellStyle name="Total 2 3 3 2 5" xfId="1612"/>
    <cellStyle name="Total 2 3 3 2 6" xfId="1613"/>
    <cellStyle name="Total 2 3 3 3" xfId="1614"/>
    <cellStyle name="Total 2 3 3 4" xfId="1615"/>
    <cellStyle name="Total 2 3 3 5" xfId="1616"/>
    <cellStyle name="Total 2 3 3 6" xfId="1617"/>
    <cellStyle name="Total 2 3 3 7" xfId="1618"/>
    <cellStyle name="Total 2 3 4" xfId="1619"/>
    <cellStyle name="Total 2 3 4 2" xfId="1620"/>
    <cellStyle name="Total 2 3 4 3" xfId="1621"/>
    <cellStyle name="Total 2 3 4 4" xfId="1622"/>
    <cellStyle name="Total 2 3 4 5" xfId="1623"/>
    <cellStyle name="Total 2 3 4 6" xfId="1624"/>
    <cellStyle name="Total 2 3 5" xfId="1625"/>
    <cellStyle name="Total 2 3 5 2" xfId="1626"/>
    <cellStyle name="Total 2 3 5 3" xfId="1627"/>
    <cellStyle name="Total 2 3 5 4" xfId="1628"/>
    <cellStyle name="Total 2 3 5 5" xfId="1629"/>
    <cellStyle name="Total 2 3 5 6" xfId="1630"/>
    <cellStyle name="Total 2 3 6" xfId="1631"/>
    <cellStyle name="Total 2 3 7" xfId="1632"/>
    <cellStyle name="Total 2 3 8" xfId="1633"/>
    <cellStyle name="Total 2 3 9" xfId="1634"/>
    <cellStyle name="Total 2 4" xfId="140"/>
    <cellStyle name="Total 2 4 2" xfId="1635"/>
    <cellStyle name="Total 2 4 2 2" xfId="1636"/>
    <cellStyle name="Total 2 4 2 2 2" xfId="1637"/>
    <cellStyle name="Total 2 4 2 2 3" xfId="1638"/>
    <cellStyle name="Total 2 4 2 2 4" xfId="1639"/>
    <cellStyle name="Total 2 4 2 2 5" xfId="1640"/>
    <cellStyle name="Total 2 4 2 2 6" xfId="1641"/>
    <cellStyle name="Total 2 4 2 3" xfId="1642"/>
    <cellStyle name="Total 2 4 2 4" xfId="1643"/>
    <cellStyle name="Total 2 4 2 5" xfId="1644"/>
    <cellStyle name="Total 2 4 2 6" xfId="1645"/>
    <cellStyle name="Total 2 4 2 7" xfId="1646"/>
    <cellStyle name="Total 2 4 3" xfId="1647"/>
    <cellStyle name="Total 2 4 3 2" xfId="1648"/>
    <cellStyle name="Total 2 4 3 2 2" xfId="1649"/>
    <cellStyle name="Total 2 4 3 2 3" xfId="1650"/>
    <cellStyle name="Total 2 4 3 2 4" xfId="1651"/>
    <cellStyle name="Total 2 4 3 2 5" xfId="1652"/>
    <cellStyle name="Total 2 4 3 2 6" xfId="1653"/>
    <cellStyle name="Total 2 4 3 3" xfId="1654"/>
    <cellStyle name="Total 2 4 3 4" xfId="1655"/>
    <cellStyle name="Total 2 4 3 5" xfId="1656"/>
    <cellStyle name="Total 2 4 3 6" xfId="1657"/>
    <cellStyle name="Total 2 4 3 7" xfId="1658"/>
    <cellStyle name="Total 2 4 4" xfId="1659"/>
    <cellStyle name="Total 2 4 4 2" xfId="1660"/>
    <cellStyle name="Total 2 4 4 3" xfId="1661"/>
    <cellStyle name="Total 2 4 4 4" xfId="1662"/>
    <cellStyle name="Total 2 4 4 5" xfId="1663"/>
    <cellStyle name="Total 2 4 4 6" xfId="1664"/>
    <cellStyle name="Total 2 4 5" xfId="1665"/>
    <cellStyle name="Total 2 4 6" xfId="1666"/>
    <cellStyle name="Total 2 4 7" xfId="1667"/>
    <cellStyle name="Total 2 4 8" xfId="1668"/>
    <cellStyle name="Total 2 4 9" xfId="1669"/>
    <cellStyle name="Total 2 5" xfId="1670"/>
    <cellStyle name="Total 2 5 2" xfId="1671"/>
    <cellStyle name="Total 2 5 2 2" xfId="1672"/>
    <cellStyle name="Total 2 5 2 3" xfId="1673"/>
    <cellStyle name="Total 2 5 2 4" xfId="1674"/>
    <cellStyle name="Total 2 5 2 5" xfId="1675"/>
    <cellStyle name="Total 2 5 2 6" xfId="1676"/>
    <cellStyle name="Total 2 5 3" xfId="1677"/>
    <cellStyle name="Total 2 5 4" xfId="1678"/>
    <cellStyle name="Total 2 5 5" xfId="1679"/>
    <cellStyle name="Total 2 5 6" xfId="1680"/>
    <cellStyle name="Total 2 5 7" xfId="1681"/>
    <cellStyle name="Total 2 6" xfId="1682"/>
    <cellStyle name="Total 2 6 2" xfId="1683"/>
    <cellStyle name="Total 2 6 2 2" xfId="1684"/>
    <cellStyle name="Total 2 6 2 3" xfId="1685"/>
    <cellStyle name="Total 2 6 2 4" xfId="1686"/>
    <cellStyle name="Total 2 6 2 5" xfId="1687"/>
    <cellStyle name="Total 2 6 2 6" xfId="1688"/>
    <cellStyle name="Total 2 6 3" xfId="1689"/>
    <cellStyle name="Total 2 6 4" xfId="1690"/>
    <cellStyle name="Total 2 6 5" xfId="1691"/>
    <cellStyle name="Total 2 6 6" xfId="1692"/>
    <cellStyle name="Total 2 6 7" xfId="1693"/>
    <cellStyle name="Total 2 7" xfId="1694"/>
    <cellStyle name="Total 2 7 2" xfId="1695"/>
    <cellStyle name="Total 2 7 3" xfId="1696"/>
    <cellStyle name="Total 2 7 4" xfId="1697"/>
    <cellStyle name="Total 2 7 5" xfId="1698"/>
    <cellStyle name="Total 2 7 6" xfId="1699"/>
    <cellStyle name="Total 2 8" xfId="1700"/>
    <cellStyle name="Total 2 9" xfId="1701"/>
    <cellStyle name="Total 3" xfId="108"/>
    <cellStyle name="Total 3 10" xfId="1702"/>
    <cellStyle name="Total 3 11" xfId="1703"/>
    <cellStyle name="Total 3 12" xfId="1704"/>
    <cellStyle name="Total 3 2" xfId="116"/>
    <cellStyle name="Total 3 2 10" xfId="1705"/>
    <cellStyle name="Total 3 2 2" xfId="1706"/>
    <cellStyle name="Total 3 2 2 2" xfId="1707"/>
    <cellStyle name="Total 3 2 2 2 2" xfId="1708"/>
    <cellStyle name="Total 3 2 2 2 3" xfId="1709"/>
    <cellStyle name="Total 3 2 2 2 4" xfId="1710"/>
    <cellStyle name="Total 3 2 2 2 5" xfId="1711"/>
    <cellStyle name="Total 3 2 2 2 6" xfId="1712"/>
    <cellStyle name="Total 3 2 2 3" xfId="1713"/>
    <cellStyle name="Total 3 2 2 4" xfId="1714"/>
    <cellStyle name="Total 3 2 2 5" xfId="1715"/>
    <cellStyle name="Total 3 2 2 6" xfId="1716"/>
    <cellStyle name="Total 3 2 2 7" xfId="1717"/>
    <cellStyle name="Total 3 2 3" xfId="1718"/>
    <cellStyle name="Total 3 2 3 2" xfId="1719"/>
    <cellStyle name="Total 3 2 3 2 2" xfId="1720"/>
    <cellStyle name="Total 3 2 3 2 3" xfId="1721"/>
    <cellStyle name="Total 3 2 3 2 4" xfId="1722"/>
    <cellStyle name="Total 3 2 3 2 5" xfId="1723"/>
    <cellStyle name="Total 3 2 3 2 6" xfId="1724"/>
    <cellStyle name="Total 3 2 3 3" xfId="1725"/>
    <cellStyle name="Total 3 2 3 4" xfId="1726"/>
    <cellStyle name="Total 3 2 3 5" xfId="1727"/>
    <cellStyle name="Total 3 2 3 6" xfId="1728"/>
    <cellStyle name="Total 3 2 3 7" xfId="1729"/>
    <cellStyle name="Total 3 2 4" xfId="1730"/>
    <cellStyle name="Total 3 2 4 2" xfId="1731"/>
    <cellStyle name="Total 3 2 4 3" xfId="1732"/>
    <cellStyle name="Total 3 2 4 4" xfId="1733"/>
    <cellStyle name="Total 3 2 4 5" xfId="1734"/>
    <cellStyle name="Total 3 2 4 6" xfId="1735"/>
    <cellStyle name="Total 3 2 5" xfId="1736"/>
    <cellStyle name="Total 3 2 5 2" xfId="1737"/>
    <cellStyle name="Total 3 2 5 3" xfId="1738"/>
    <cellStyle name="Total 3 2 5 4" xfId="1739"/>
    <cellStyle name="Total 3 2 5 5" xfId="1740"/>
    <cellStyle name="Total 3 2 5 6" xfId="1741"/>
    <cellStyle name="Total 3 2 6" xfId="1742"/>
    <cellStyle name="Total 3 2 7" xfId="1743"/>
    <cellStyle name="Total 3 2 8" xfId="1744"/>
    <cellStyle name="Total 3 2 9" xfId="1745"/>
    <cellStyle name="Total 3 3" xfId="134"/>
    <cellStyle name="Total 3 3 10" xfId="1746"/>
    <cellStyle name="Total 3 3 2" xfId="1747"/>
    <cellStyle name="Total 3 3 2 2" xfId="1748"/>
    <cellStyle name="Total 3 3 2 2 2" xfId="1749"/>
    <cellStyle name="Total 3 3 2 2 3" xfId="1750"/>
    <cellStyle name="Total 3 3 2 2 4" xfId="1751"/>
    <cellStyle name="Total 3 3 2 2 5" xfId="1752"/>
    <cellStyle name="Total 3 3 2 2 6" xfId="1753"/>
    <cellStyle name="Total 3 3 2 3" xfId="1754"/>
    <cellStyle name="Total 3 3 2 4" xfId="1755"/>
    <cellStyle name="Total 3 3 2 5" xfId="1756"/>
    <cellStyle name="Total 3 3 2 6" xfId="1757"/>
    <cellStyle name="Total 3 3 2 7" xfId="1758"/>
    <cellStyle name="Total 3 3 3" xfId="1759"/>
    <cellStyle name="Total 3 3 3 2" xfId="1760"/>
    <cellStyle name="Total 3 3 3 2 2" xfId="1761"/>
    <cellStyle name="Total 3 3 3 2 3" xfId="1762"/>
    <cellStyle name="Total 3 3 3 2 4" xfId="1763"/>
    <cellStyle name="Total 3 3 3 2 5" xfId="1764"/>
    <cellStyle name="Total 3 3 3 2 6" xfId="1765"/>
    <cellStyle name="Total 3 3 3 3" xfId="1766"/>
    <cellStyle name="Total 3 3 3 4" xfId="1767"/>
    <cellStyle name="Total 3 3 3 5" xfId="1768"/>
    <cellStyle name="Total 3 3 3 6" xfId="1769"/>
    <cellStyle name="Total 3 3 3 7" xfId="1770"/>
    <cellStyle name="Total 3 3 4" xfId="1771"/>
    <cellStyle name="Total 3 3 4 2" xfId="1772"/>
    <cellStyle name="Total 3 3 4 3" xfId="1773"/>
    <cellStyle name="Total 3 3 4 4" xfId="1774"/>
    <cellStyle name="Total 3 3 4 5" xfId="1775"/>
    <cellStyle name="Total 3 3 4 6" xfId="1776"/>
    <cellStyle name="Total 3 3 5" xfId="1777"/>
    <cellStyle name="Total 3 3 5 2" xfId="1778"/>
    <cellStyle name="Total 3 3 5 3" xfId="1779"/>
    <cellStyle name="Total 3 3 5 4" xfId="1780"/>
    <cellStyle name="Total 3 3 5 5" xfId="1781"/>
    <cellStyle name="Total 3 3 5 6" xfId="1782"/>
    <cellStyle name="Total 3 3 6" xfId="1783"/>
    <cellStyle name="Total 3 3 7" xfId="1784"/>
    <cellStyle name="Total 3 3 8" xfId="1785"/>
    <cellStyle name="Total 3 3 9" xfId="1786"/>
    <cellStyle name="Total 3 4" xfId="145"/>
    <cellStyle name="Total 3 4 2" xfId="1787"/>
    <cellStyle name="Total 3 4 2 2" xfId="1788"/>
    <cellStyle name="Total 3 4 2 2 2" xfId="1789"/>
    <cellStyle name="Total 3 4 2 2 3" xfId="1790"/>
    <cellStyle name="Total 3 4 2 2 4" xfId="1791"/>
    <cellStyle name="Total 3 4 2 2 5" xfId="1792"/>
    <cellStyle name="Total 3 4 2 2 6" xfId="1793"/>
    <cellStyle name="Total 3 4 2 3" xfId="1794"/>
    <cellStyle name="Total 3 4 2 4" xfId="1795"/>
    <cellStyle name="Total 3 4 2 5" xfId="1796"/>
    <cellStyle name="Total 3 4 2 6" xfId="1797"/>
    <cellStyle name="Total 3 4 2 7" xfId="1798"/>
    <cellStyle name="Total 3 4 3" xfId="1799"/>
    <cellStyle name="Total 3 4 3 2" xfId="1800"/>
    <cellStyle name="Total 3 4 3 2 2" xfId="1801"/>
    <cellStyle name="Total 3 4 3 2 3" xfId="1802"/>
    <cellStyle name="Total 3 4 3 2 4" xfId="1803"/>
    <cellStyle name="Total 3 4 3 2 5" xfId="1804"/>
    <cellStyle name="Total 3 4 3 2 6" xfId="1805"/>
    <cellStyle name="Total 3 4 3 3" xfId="1806"/>
    <cellStyle name="Total 3 4 3 4" xfId="1807"/>
    <cellStyle name="Total 3 4 3 5" xfId="1808"/>
    <cellStyle name="Total 3 4 3 6" xfId="1809"/>
    <cellStyle name="Total 3 4 3 7" xfId="1810"/>
    <cellStyle name="Total 3 4 4" xfId="1811"/>
    <cellStyle name="Total 3 4 4 2" xfId="1812"/>
    <cellStyle name="Total 3 4 4 3" xfId="1813"/>
    <cellStyle name="Total 3 4 4 4" xfId="1814"/>
    <cellStyle name="Total 3 4 4 5" xfId="1815"/>
    <cellStyle name="Total 3 4 4 6" xfId="1816"/>
    <cellStyle name="Total 3 4 5" xfId="1817"/>
    <cellStyle name="Total 3 4 6" xfId="1818"/>
    <cellStyle name="Total 3 4 7" xfId="1819"/>
    <cellStyle name="Total 3 4 8" xfId="1820"/>
    <cellStyle name="Total 3 4 9" xfId="1821"/>
    <cellStyle name="Total 3 5" xfId="1822"/>
    <cellStyle name="Total 3 5 2" xfId="1823"/>
    <cellStyle name="Total 3 5 2 2" xfId="1824"/>
    <cellStyle name="Total 3 5 2 3" xfId="1825"/>
    <cellStyle name="Total 3 5 2 4" xfId="1826"/>
    <cellStyle name="Total 3 5 2 5" xfId="1827"/>
    <cellStyle name="Total 3 5 2 6" xfId="1828"/>
    <cellStyle name="Total 3 5 3" xfId="1829"/>
    <cellStyle name="Total 3 5 4" xfId="1830"/>
    <cellStyle name="Total 3 5 5" xfId="1831"/>
    <cellStyle name="Total 3 5 6" xfId="1832"/>
    <cellStyle name="Total 3 5 7" xfId="1833"/>
    <cellStyle name="Total 3 6" xfId="1834"/>
    <cellStyle name="Total 3 6 2" xfId="1835"/>
    <cellStyle name="Total 3 6 2 2" xfId="1836"/>
    <cellStyle name="Total 3 6 2 3" xfId="1837"/>
    <cellStyle name="Total 3 6 2 4" xfId="1838"/>
    <cellStyle name="Total 3 6 2 5" xfId="1839"/>
    <cellStyle name="Total 3 6 2 6" xfId="1840"/>
    <cellStyle name="Total 3 6 3" xfId="1841"/>
    <cellStyle name="Total 3 6 4" xfId="1842"/>
    <cellStyle name="Total 3 6 5" xfId="1843"/>
    <cellStyle name="Total 3 6 6" xfId="1844"/>
    <cellStyle name="Total 3 6 7" xfId="1845"/>
    <cellStyle name="Total 3 7" xfId="1846"/>
    <cellStyle name="Total 3 7 2" xfId="1847"/>
    <cellStyle name="Total 3 7 3" xfId="1848"/>
    <cellStyle name="Total 3 7 4" xfId="1849"/>
    <cellStyle name="Total 3 7 5" xfId="1850"/>
    <cellStyle name="Total 3 7 6" xfId="1851"/>
    <cellStyle name="Total 3 8" xfId="1852"/>
    <cellStyle name="Total 3 9" xfId="1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1</xdr:col>
      <xdr:colOff>627065</xdr:colOff>
      <xdr:row>3</xdr:row>
      <xdr:rowOff>30280</xdr:rowOff>
    </xdr:to>
    <xdr:pic>
      <xdr:nvPicPr>
        <xdr:cNvPr id="4" name="Imagen 3" descr="SPT_2745">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1922465" cy="439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linaramirez\Downloads\8%20Superintendencia%20Delegada%20de%20Trans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17"/>
    </sheetNames>
    <sheetDataSet>
      <sheetData sheetId="0">
        <row r="19">
          <cell r="N19">
            <v>175</v>
          </cell>
        </row>
        <row r="30">
          <cell r="Q30">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upertransporte.gov.co/index.php/informes-de-rendicion-de-cuentas/" TargetMode="External"/><Relationship Id="rId7" Type="http://schemas.openxmlformats.org/officeDocument/2006/relationships/drawing" Target="../drawings/drawing1.xml"/><Relationship Id="rId2" Type="http://schemas.openxmlformats.org/officeDocument/2006/relationships/hyperlink" Target="http://www.supertransporte.gov.co/index.php/informes-de-gestion-evaluacion-y-auditoria/"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rutas.supertransporte.gov.co:8000/" TargetMode="External"/><Relationship Id="rId4" Type="http://schemas.openxmlformats.org/officeDocument/2006/relationships/hyperlink" Target="http://www.supertransporte.gov.co/index.php/transparencia-y-acceso-a-la-informacion-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4" tint="0.39997558519241921"/>
    <pageSetUpPr fitToPage="1"/>
  </sheetPr>
  <dimension ref="A1:CE242"/>
  <sheetViews>
    <sheetView tabSelected="1" zoomScale="70" zoomScaleNormal="70" workbookViewId="0">
      <selection activeCell="A6" sqref="A6"/>
    </sheetView>
  </sheetViews>
  <sheetFormatPr baseColWidth="10" defaultColWidth="24.5703125" defaultRowHeight="12" outlineLevelCol="1" x14ac:dyDescent="0.2"/>
  <cols>
    <col min="1" max="1" width="24.5703125" style="3"/>
    <col min="2" max="6" width="24.5703125" style="4"/>
    <col min="7" max="7" width="11.5703125" style="5" hidden="1" customWidth="1" outlineLevel="1"/>
    <col min="8" max="8" width="11.85546875" style="5" hidden="1" customWidth="1" outlineLevel="1"/>
    <col min="9" max="9" width="22.85546875" style="6" hidden="1" customWidth="1" outlineLevel="1"/>
    <col min="10" max="10" width="31.140625" style="6" customWidth="1" collapsed="1"/>
    <col min="11" max="11" width="15.85546875" style="6" hidden="1" customWidth="1" outlineLevel="1"/>
    <col min="12" max="12" width="23.85546875" style="6" hidden="1" customWidth="1" outlineLevel="1"/>
    <col min="13" max="13" width="24.5703125" style="6" customWidth="1" collapsed="1"/>
    <col min="14" max="14" width="24.5703125" style="6" customWidth="1"/>
    <col min="15" max="15" width="10.28515625" style="6" hidden="1" customWidth="1" outlineLevel="1"/>
    <col min="16" max="16" width="9.28515625" style="6" hidden="1" customWidth="1" outlineLevel="1"/>
    <col min="17" max="17" width="9.85546875" style="6" hidden="1" customWidth="1" outlineLevel="1"/>
    <col min="18" max="18" width="9.7109375" style="6" hidden="1" customWidth="1" outlineLevel="1"/>
    <col min="19" max="19" width="9.42578125" style="6" hidden="1" customWidth="1" outlineLevel="1"/>
    <col min="20" max="20" width="8.28515625" style="6" hidden="1" customWidth="1" outlineLevel="1"/>
    <col min="21" max="21" width="9.5703125" style="29" hidden="1" customWidth="1" outlineLevel="1"/>
    <col min="22" max="22" width="8.42578125" style="29" hidden="1" customWidth="1" outlineLevel="1"/>
    <col min="23" max="23" width="8.7109375" style="29" hidden="1" customWidth="1" outlineLevel="1"/>
    <col min="24" max="24" width="10.5703125" style="6" hidden="1" customWidth="1" outlineLevel="1"/>
    <col min="25" max="25" width="9.85546875" style="6" hidden="1" customWidth="1" outlineLevel="1"/>
    <col min="26" max="26" width="11" style="6" hidden="1" customWidth="1" outlineLevel="1"/>
    <col min="27" max="27" width="10.140625" style="6" customWidth="1" collapsed="1"/>
    <col min="28" max="29" width="8.28515625" style="6" customWidth="1"/>
    <col min="30" max="30" width="11.7109375" style="6" hidden="1" customWidth="1" outlineLevel="1"/>
    <col min="31" max="31" width="12.28515625" style="7" hidden="1" customWidth="1" outlineLevel="1"/>
    <col min="32" max="32" width="5" style="6" hidden="1" customWidth="1" outlineLevel="1"/>
    <col min="33" max="33" width="7.42578125" style="7" hidden="1" customWidth="1" outlineLevel="1"/>
    <col min="34" max="34" width="3.7109375" style="7" hidden="1" customWidth="1" outlineLevel="1" collapsed="1"/>
    <col min="35" max="35" width="11.42578125" style="7" hidden="1" customWidth="1" outlineLevel="1"/>
    <col min="36" max="36" width="38.85546875" style="7" hidden="1" customWidth="1" outlineLevel="1" collapsed="1"/>
    <col min="37" max="37" width="51" style="7" hidden="1" customWidth="1" outlineLevel="1"/>
    <col min="38" max="38" width="24.5703125" style="7" customWidth="1" collapsed="1"/>
    <col min="39" max="39" width="0.28515625" style="7" customWidth="1"/>
    <col min="40" max="83" width="24.5703125" style="7"/>
    <col min="84" max="16384" width="24.5703125" style="8"/>
  </cols>
  <sheetData>
    <row r="1" spans="1:83" ht="26.25" customHeight="1" x14ac:dyDescent="0.2">
      <c r="J1" s="84" t="s">
        <v>0</v>
      </c>
      <c r="K1" s="15"/>
      <c r="L1" s="15"/>
      <c r="X1" s="6" t="s">
        <v>168</v>
      </c>
      <c r="AF1" s="7"/>
      <c r="AQ1" s="7" t="s">
        <v>198</v>
      </c>
    </row>
    <row r="2" spans="1:83" ht="21.75" customHeight="1" x14ac:dyDescent="0.2">
      <c r="F2" s="215" t="s">
        <v>964</v>
      </c>
      <c r="G2" s="215"/>
      <c r="H2" s="215"/>
      <c r="I2" s="215"/>
      <c r="J2" s="215"/>
      <c r="K2" s="215"/>
      <c r="L2" s="215"/>
      <c r="M2" s="215"/>
      <c r="N2" s="215"/>
      <c r="O2" s="215"/>
      <c r="P2" s="215"/>
      <c r="Q2" s="215"/>
      <c r="R2" s="215"/>
      <c r="S2" s="215"/>
      <c r="T2" s="215"/>
      <c r="U2" s="215"/>
      <c r="V2" s="215"/>
      <c r="W2" s="215"/>
      <c r="X2" s="215"/>
      <c r="Y2" s="215"/>
      <c r="Z2" s="215"/>
      <c r="AA2" s="215"/>
      <c r="AB2" s="215"/>
      <c r="AC2" s="215"/>
      <c r="AQ2" s="7" t="s">
        <v>17</v>
      </c>
    </row>
    <row r="3" spans="1:83" s="2" customFormat="1" ht="18" customHeight="1" x14ac:dyDescent="0.2">
      <c r="A3" s="6"/>
      <c r="B3" s="4"/>
      <c r="C3" s="4"/>
      <c r="D3" s="4"/>
      <c r="E3" s="4"/>
      <c r="F3" s="4"/>
      <c r="G3" s="5"/>
      <c r="H3" s="5"/>
      <c r="I3" s="6"/>
      <c r="J3" s="85">
        <v>0</v>
      </c>
      <c r="K3" s="86">
        <v>0.65</v>
      </c>
      <c r="L3" s="87" t="s">
        <v>1</v>
      </c>
      <c r="M3" s="9"/>
      <c r="N3" s="9"/>
      <c r="O3" s="6"/>
      <c r="P3" s="6"/>
      <c r="Q3" s="6"/>
      <c r="R3" s="6"/>
      <c r="S3" s="6"/>
      <c r="T3" s="6"/>
      <c r="U3" s="6"/>
      <c r="V3" s="6"/>
      <c r="W3" s="6"/>
      <c r="X3" s="6"/>
      <c r="Y3" s="6"/>
      <c r="Z3" s="6"/>
      <c r="AA3" s="6"/>
      <c r="AB3" s="6"/>
      <c r="AC3" s="6"/>
      <c r="AD3" s="6"/>
      <c r="AE3" s="9"/>
      <c r="AF3" s="6"/>
      <c r="AG3" s="9"/>
      <c r="AH3" s="9"/>
      <c r="AI3" s="9"/>
      <c r="AJ3" s="9"/>
      <c r="AK3" s="9"/>
      <c r="AL3" s="9"/>
      <c r="AM3" s="9"/>
      <c r="AN3" s="9"/>
      <c r="AO3" s="9"/>
      <c r="AP3" s="9"/>
      <c r="AQ3" s="10" t="s">
        <v>199</v>
      </c>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row>
    <row r="4" spans="1:83" s="2" customFormat="1" ht="18" customHeight="1" thickBot="1" x14ac:dyDescent="0.25">
      <c r="A4" s="6"/>
      <c r="B4" s="4"/>
      <c r="C4" s="4"/>
      <c r="D4" s="4"/>
      <c r="E4" s="4"/>
      <c r="F4" s="4"/>
      <c r="G4" s="5"/>
      <c r="H4" s="5"/>
      <c r="I4" s="6"/>
      <c r="J4" s="85">
        <v>0.65010000000000001</v>
      </c>
      <c r="K4" s="85">
        <v>0.85</v>
      </c>
      <c r="L4" s="87" t="s">
        <v>2</v>
      </c>
      <c r="M4" s="9"/>
      <c r="N4" s="9"/>
      <c r="O4" s="6"/>
      <c r="P4" s="6"/>
      <c r="Q4" s="6"/>
      <c r="R4" s="6"/>
      <c r="S4" s="6"/>
      <c r="T4" s="6"/>
      <c r="U4" s="6"/>
      <c r="V4" s="6"/>
      <c r="W4" s="6"/>
      <c r="X4" s="6"/>
      <c r="Y4" s="6"/>
      <c r="Z4" s="6"/>
      <c r="AA4" s="6"/>
      <c r="AB4" s="6"/>
      <c r="AC4" s="6"/>
      <c r="AD4" s="6"/>
      <c r="AE4" s="9"/>
      <c r="AF4" s="6"/>
      <c r="AG4" s="9"/>
      <c r="AH4" s="9"/>
      <c r="AI4" s="9"/>
      <c r="AJ4" s="9"/>
      <c r="AK4" s="9"/>
      <c r="AL4" s="9"/>
      <c r="AM4" s="9"/>
      <c r="AN4" s="9"/>
      <c r="AO4" s="9"/>
      <c r="AP4" s="9"/>
      <c r="AQ4" s="10" t="s">
        <v>22</v>
      </c>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row>
    <row r="5" spans="1:83" s="2" customFormat="1" ht="28.5" customHeight="1" thickBot="1" x14ac:dyDescent="0.25">
      <c r="A5" s="6"/>
      <c r="B5" s="4"/>
      <c r="C5" s="4"/>
      <c r="D5" s="4"/>
      <c r="E5" s="4"/>
      <c r="F5" s="4"/>
      <c r="G5" s="5"/>
      <c r="H5" s="5"/>
      <c r="I5" s="6"/>
      <c r="J5" s="88">
        <v>0.85009999999999997</v>
      </c>
      <c r="K5" s="89">
        <v>1</v>
      </c>
      <c r="L5" s="87" t="s">
        <v>3</v>
      </c>
      <c r="M5" s="9"/>
      <c r="N5" s="9"/>
      <c r="O5" s="192"/>
      <c r="P5" s="211" t="s">
        <v>670</v>
      </c>
      <c r="Q5" s="212"/>
      <c r="R5" s="212"/>
      <c r="S5" s="212"/>
      <c r="T5" s="212"/>
      <c r="U5" s="212"/>
      <c r="V5" s="212"/>
      <c r="W5" s="212"/>
      <c r="X5" s="212"/>
      <c r="Y5" s="212"/>
      <c r="Z5" s="212"/>
      <c r="AA5" s="212"/>
      <c r="AB5" s="212"/>
      <c r="AC5" s="213"/>
      <c r="AD5" s="207" t="s">
        <v>164</v>
      </c>
      <c r="AE5" s="208"/>
      <c r="AF5" s="209" t="s">
        <v>748</v>
      </c>
      <c r="AG5" s="210"/>
      <c r="AH5" s="214" t="s">
        <v>165</v>
      </c>
      <c r="AI5" s="210"/>
      <c r="AJ5" s="207" t="s">
        <v>166</v>
      </c>
      <c r="AK5" s="208"/>
      <c r="AL5" s="9"/>
      <c r="AM5" s="9"/>
      <c r="AN5" s="9"/>
      <c r="AO5" s="9"/>
      <c r="AP5" s="9"/>
      <c r="AQ5" s="10" t="s">
        <v>46</v>
      </c>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row>
    <row r="6" spans="1:83" s="13" customFormat="1" ht="53.25" customHeight="1" x14ac:dyDescent="0.25">
      <c r="A6" s="72" t="s">
        <v>4</v>
      </c>
      <c r="B6" s="30" t="s">
        <v>656</v>
      </c>
      <c r="C6" s="32" t="s">
        <v>657</v>
      </c>
      <c r="D6" s="32" t="s">
        <v>658</v>
      </c>
      <c r="E6" s="32" t="s">
        <v>659</v>
      </c>
      <c r="F6" s="31" t="s">
        <v>660</v>
      </c>
      <c r="G6" s="33" t="s">
        <v>661</v>
      </c>
      <c r="H6" s="33" t="s">
        <v>662</v>
      </c>
      <c r="I6" s="31" t="s">
        <v>663</v>
      </c>
      <c r="J6" s="31" t="s">
        <v>664</v>
      </c>
      <c r="K6" s="31" t="s">
        <v>665</v>
      </c>
      <c r="L6" s="31" t="s">
        <v>666</v>
      </c>
      <c r="M6" s="31" t="s">
        <v>667</v>
      </c>
      <c r="N6" s="31" t="s">
        <v>668</v>
      </c>
      <c r="O6" s="31" t="s">
        <v>669</v>
      </c>
      <c r="P6" s="31" t="s">
        <v>153</v>
      </c>
      <c r="Q6" s="74" t="s">
        <v>1071</v>
      </c>
      <c r="R6" s="34" t="s">
        <v>154</v>
      </c>
      <c r="S6" s="74" t="s">
        <v>155</v>
      </c>
      <c r="T6" s="31" t="s">
        <v>156</v>
      </c>
      <c r="U6" s="37" t="s">
        <v>157</v>
      </c>
      <c r="V6" s="31" t="s">
        <v>184</v>
      </c>
      <c r="W6" s="37" t="s">
        <v>185</v>
      </c>
      <c r="X6" s="31" t="s">
        <v>158</v>
      </c>
      <c r="Y6" s="31" t="s">
        <v>159</v>
      </c>
      <c r="Z6" s="31" t="s">
        <v>160</v>
      </c>
      <c r="AA6" s="31" t="s">
        <v>161</v>
      </c>
      <c r="AB6" s="31" t="s">
        <v>162</v>
      </c>
      <c r="AC6" s="31" t="s">
        <v>163</v>
      </c>
      <c r="AD6" s="31" t="s">
        <v>151</v>
      </c>
      <c r="AE6" s="34" t="s">
        <v>152</v>
      </c>
      <c r="AF6" s="31" t="s">
        <v>151</v>
      </c>
      <c r="AG6" s="34" t="s">
        <v>152</v>
      </c>
      <c r="AH6" s="31" t="s">
        <v>151</v>
      </c>
      <c r="AI6" s="34" t="s">
        <v>152</v>
      </c>
      <c r="AJ6" s="31" t="s">
        <v>151</v>
      </c>
      <c r="AK6" s="34" t="s">
        <v>152</v>
      </c>
      <c r="AL6" s="11"/>
      <c r="AM6" s="11"/>
      <c r="AN6" s="11"/>
      <c r="AO6" s="11"/>
      <c r="AP6" s="11"/>
      <c r="AQ6" s="12" t="s">
        <v>5</v>
      </c>
      <c r="AR6" s="12"/>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row>
    <row r="7" spans="1:83" s="13" customFormat="1" ht="53.25" hidden="1" customHeight="1" thickBot="1" x14ac:dyDescent="0.2">
      <c r="A7" s="23" t="s">
        <v>697</v>
      </c>
      <c r="B7" s="18" t="s">
        <v>729</v>
      </c>
      <c r="C7" s="18" t="s">
        <v>671</v>
      </c>
      <c r="D7" s="18" t="s">
        <v>672</v>
      </c>
      <c r="E7" s="18" t="s">
        <v>721</v>
      </c>
      <c r="F7" s="73" t="s">
        <v>751</v>
      </c>
      <c r="G7" s="41">
        <v>43101</v>
      </c>
      <c r="H7" s="56">
        <v>43465</v>
      </c>
      <c r="I7" s="16" t="s">
        <v>1384</v>
      </c>
      <c r="J7" s="16" t="s">
        <v>1088</v>
      </c>
      <c r="K7" s="16" t="s">
        <v>1088</v>
      </c>
      <c r="L7" s="16" t="s">
        <v>1089</v>
      </c>
      <c r="M7" s="16" t="s">
        <v>867</v>
      </c>
      <c r="N7" s="16" t="s">
        <v>868</v>
      </c>
      <c r="O7" s="57">
        <v>1</v>
      </c>
      <c r="P7" s="16">
        <v>0</v>
      </c>
      <c r="Q7" s="16">
        <v>0</v>
      </c>
      <c r="R7" s="42">
        <v>0</v>
      </c>
      <c r="S7" s="16">
        <v>0</v>
      </c>
      <c r="T7" s="16">
        <v>0</v>
      </c>
      <c r="U7" s="42">
        <v>0</v>
      </c>
      <c r="V7" s="16">
        <f t="shared" ref="V7:V18" si="0">+T7+Q7</f>
        <v>0</v>
      </c>
      <c r="W7" s="43">
        <f t="shared" ref="W7:W18" si="1">+(U7+R7)/2</f>
        <v>0</v>
      </c>
      <c r="X7" s="42">
        <v>1</v>
      </c>
      <c r="Y7" s="42">
        <v>1</v>
      </c>
      <c r="Z7" s="43">
        <f t="shared" ref="Z7:Z11" si="2">+Y7/X7</f>
        <v>1</v>
      </c>
      <c r="AA7" s="16">
        <v>0</v>
      </c>
      <c r="AB7" s="16">
        <v>1</v>
      </c>
      <c r="AC7" s="16">
        <v>100</v>
      </c>
      <c r="AD7" s="16"/>
      <c r="AE7" s="21" t="s">
        <v>869</v>
      </c>
      <c r="AF7" s="21"/>
      <c r="AG7" s="21"/>
      <c r="AH7" s="124" t="s">
        <v>1138</v>
      </c>
      <c r="AI7" s="124" t="s">
        <v>1386</v>
      </c>
      <c r="AJ7" s="21" t="s">
        <v>1497</v>
      </c>
      <c r="AK7" s="125" t="s">
        <v>1496</v>
      </c>
      <c r="AL7" s="11"/>
      <c r="AM7" s="11"/>
      <c r="AN7" s="11"/>
      <c r="AO7" s="11"/>
      <c r="AP7" s="11"/>
      <c r="AQ7" s="12"/>
      <c r="AR7" s="12"/>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row>
    <row r="8" spans="1:83" ht="135.75" hidden="1" customHeight="1" x14ac:dyDescent="0.2">
      <c r="A8" s="23" t="s">
        <v>697</v>
      </c>
      <c r="B8" s="18" t="s">
        <v>729</v>
      </c>
      <c r="C8" s="18" t="s">
        <v>671</v>
      </c>
      <c r="D8" s="18" t="s">
        <v>672</v>
      </c>
      <c r="E8" s="18" t="s">
        <v>721</v>
      </c>
      <c r="F8" s="73" t="s">
        <v>768</v>
      </c>
      <c r="G8" s="41">
        <v>43101</v>
      </c>
      <c r="H8" s="60">
        <v>43465</v>
      </c>
      <c r="I8" s="16" t="s">
        <v>1384</v>
      </c>
      <c r="J8" s="16" t="s">
        <v>1090</v>
      </c>
      <c r="K8" s="16" t="s">
        <v>1090</v>
      </c>
      <c r="L8" s="16" t="s">
        <v>1090</v>
      </c>
      <c r="M8" s="16" t="s">
        <v>883</v>
      </c>
      <c r="N8" s="16" t="s">
        <v>884</v>
      </c>
      <c r="O8" s="62">
        <v>1</v>
      </c>
      <c r="P8" s="42">
        <v>0.33</v>
      </c>
      <c r="Q8" s="42">
        <v>0.3</v>
      </c>
      <c r="R8" s="42">
        <f t="shared" ref="R8" si="3">+Q8/P8</f>
        <v>0.90909090909090906</v>
      </c>
      <c r="S8" s="6">
        <v>0</v>
      </c>
      <c r="T8" s="75">
        <v>0</v>
      </c>
      <c r="U8" s="42">
        <f>+Y8/X8</f>
        <v>2.0303030303030303</v>
      </c>
      <c r="V8" s="16">
        <f>+Y8+Q8</f>
        <v>0.97</v>
      </c>
      <c r="W8" s="14">
        <f t="shared" ref="W8" si="4">+V8/(S8+P8)</f>
        <v>2.939393939393939</v>
      </c>
      <c r="X8" s="42">
        <v>0.33</v>
      </c>
      <c r="Y8" s="42">
        <v>0.67</v>
      </c>
      <c r="Z8" s="43">
        <f t="shared" si="2"/>
        <v>2.0303030303030303</v>
      </c>
      <c r="AA8" s="42">
        <v>0.33</v>
      </c>
      <c r="AB8" s="42">
        <v>0.33</v>
      </c>
      <c r="AC8" s="43">
        <f t="shared" ref="AC8:AC18" si="5">+AB8/AA8</f>
        <v>1</v>
      </c>
      <c r="AD8" s="58" t="s">
        <v>1035</v>
      </c>
      <c r="AE8" s="21" t="s">
        <v>881</v>
      </c>
      <c r="AF8" s="21"/>
      <c r="AG8" s="21"/>
      <c r="AH8" s="124" t="s">
        <v>1139</v>
      </c>
      <c r="AI8" s="124" t="s">
        <v>1111</v>
      </c>
      <c r="AJ8" s="17" t="s">
        <v>1499</v>
      </c>
      <c r="AK8" s="125" t="s">
        <v>1498</v>
      </c>
      <c r="AM8" s="10" t="s">
        <v>200</v>
      </c>
    </row>
    <row r="9" spans="1:83" ht="106.5" hidden="1" customHeight="1" x14ac:dyDescent="0.2">
      <c r="A9" s="23" t="s">
        <v>697</v>
      </c>
      <c r="B9" s="18" t="s">
        <v>729</v>
      </c>
      <c r="C9" s="18" t="s">
        <v>671</v>
      </c>
      <c r="D9" s="18" t="s">
        <v>672</v>
      </c>
      <c r="E9" s="18" t="s">
        <v>721</v>
      </c>
      <c r="F9" s="79" t="s">
        <v>777</v>
      </c>
      <c r="G9" s="41">
        <v>43101</v>
      </c>
      <c r="H9" s="61">
        <v>43404</v>
      </c>
      <c r="I9" s="16" t="s">
        <v>1381</v>
      </c>
      <c r="J9" s="16" t="s">
        <v>1091</v>
      </c>
      <c r="K9" s="16" t="s">
        <v>1091</v>
      </c>
      <c r="L9" s="16" t="s">
        <v>1091</v>
      </c>
      <c r="M9" s="16" t="s">
        <v>939</v>
      </c>
      <c r="N9" s="16" t="s">
        <v>940</v>
      </c>
      <c r="O9" s="45">
        <v>1</v>
      </c>
      <c r="P9" s="16">
        <v>0</v>
      </c>
      <c r="Q9" s="16">
        <v>0</v>
      </c>
      <c r="R9" s="42">
        <v>0</v>
      </c>
      <c r="S9" s="16">
        <v>0</v>
      </c>
      <c r="T9" s="16">
        <v>0</v>
      </c>
      <c r="U9" s="42">
        <v>0</v>
      </c>
      <c r="V9" s="16">
        <f t="shared" si="0"/>
        <v>0</v>
      </c>
      <c r="W9" s="43">
        <f t="shared" si="1"/>
        <v>0</v>
      </c>
      <c r="X9" s="16">
        <v>0</v>
      </c>
      <c r="Y9" s="42">
        <v>1</v>
      </c>
      <c r="Z9" s="43">
        <v>1</v>
      </c>
      <c r="AA9" s="16">
        <v>1</v>
      </c>
      <c r="AB9" s="45">
        <v>1</v>
      </c>
      <c r="AC9" s="43">
        <f t="shared" si="5"/>
        <v>1</v>
      </c>
      <c r="AD9" s="16"/>
      <c r="AE9" s="21" t="s">
        <v>938</v>
      </c>
      <c r="AF9" s="21"/>
      <c r="AG9" s="21"/>
      <c r="AH9" s="124" t="s">
        <v>1140</v>
      </c>
      <c r="AI9" s="124" t="s">
        <v>1112</v>
      </c>
      <c r="AJ9" s="17" t="s">
        <v>1465</v>
      </c>
      <c r="AK9" s="126" t="s">
        <v>1464</v>
      </c>
      <c r="AM9" s="10" t="s">
        <v>7</v>
      </c>
    </row>
    <row r="10" spans="1:83" ht="63" hidden="1" customHeight="1" thickBot="1" x14ac:dyDescent="0.2">
      <c r="A10" s="23" t="s">
        <v>697</v>
      </c>
      <c r="B10" s="18" t="s">
        <v>729</v>
      </c>
      <c r="C10" s="18" t="s">
        <v>671</v>
      </c>
      <c r="D10" s="18" t="s">
        <v>672</v>
      </c>
      <c r="E10" s="18" t="s">
        <v>721</v>
      </c>
      <c r="F10" s="73" t="s">
        <v>766</v>
      </c>
      <c r="G10" s="41">
        <v>43101</v>
      </c>
      <c r="H10" s="60">
        <v>43465</v>
      </c>
      <c r="I10" s="16" t="s">
        <v>1381</v>
      </c>
      <c r="J10" s="16" t="s">
        <v>1092</v>
      </c>
      <c r="K10" s="18" t="s">
        <v>1092</v>
      </c>
      <c r="L10" s="16" t="s">
        <v>1092</v>
      </c>
      <c r="M10" s="16" t="s">
        <v>926</v>
      </c>
      <c r="N10" s="16" t="s">
        <v>923</v>
      </c>
      <c r="O10" s="45">
        <v>2</v>
      </c>
      <c r="P10" s="16">
        <v>0</v>
      </c>
      <c r="Q10" s="16">
        <v>0</v>
      </c>
      <c r="R10" s="42">
        <v>0</v>
      </c>
      <c r="S10" s="16">
        <v>0</v>
      </c>
      <c r="T10" s="16">
        <v>0</v>
      </c>
      <c r="U10" s="42">
        <v>0</v>
      </c>
      <c r="V10" s="16">
        <f t="shared" si="0"/>
        <v>0</v>
      </c>
      <c r="W10" s="43">
        <f t="shared" si="1"/>
        <v>0</v>
      </c>
      <c r="X10" s="16">
        <v>1</v>
      </c>
      <c r="Y10" s="42">
        <v>0.5</v>
      </c>
      <c r="Z10" s="43">
        <f t="shared" si="2"/>
        <v>0.5</v>
      </c>
      <c r="AA10" s="16">
        <v>1</v>
      </c>
      <c r="AB10" s="45">
        <v>1</v>
      </c>
      <c r="AC10" s="43">
        <f t="shared" si="5"/>
        <v>1</v>
      </c>
      <c r="AD10" s="16"/>
      <c r="AE10" s="21" t="s">
        <v>924</v>
      </c>
      <c r="AF10" s="75"/>
      <c r="AG10" s="78"/>
      <c r="AH10" s="124" t="s">
        <v>1047</v>
      </c>
      <c r="AI10" s="124" t="s">
        <v>1032</v>
      </c>
      <c r="AJ10" s="17" t="s">
        <v>1467</v>
      </c>
      <c r="AK10" s="125" t="s">
        <v>1466</v>
      </c>
    </row>
    <row r="11" spans="1:83" ht="87.75" hidden="1" customHeight="1" x14ac:dyDescent="0.2">
      <c r="A11" s="23" t="s">
        <v>697</v>
      </c>
      <c r="B11" s="18" t="s">
        <v>729</v>
      </c>
      <c r="C11" s="18" t="s">
        <v>671</v>
      </c>
      <c r="D11" s="18" t="s">
        <v>672</v>
      </c>
      <c r="E11" s="18" t="s">
        <v>721</v>
      </c>
      <c r="F11" s="80" t="s">
        <v>767</v>
      </c>
      <c r="G11" s="41">
        <v>43101</v>
      </c>
      <c r="H11" s="60">
        <v>43465</v>
      </c>
      <c r="I11" s="16" t="s">
        <v>1381</v>
      </c>
      <c r="J11" s="16" t="s">
        <v>1092</v>
      </c>
      <c r="K11" s="18" t="s">
        <v>1092</v>
      </c>
      <c r="L11" s="16" t="s">
        <v>1092</v>
      </c>
      <c r="M11" s="16" t="s">
        <v>927</v>
      </c>
      <c r="N11" s="16" t="s">
        <v>928</v>
      </c>
      <c r="O11" s="45">
        <v>2</v>
      </c>
      <c r="P11" s="16">
        <v>0</v>
      </c>
      <c r="Q11" s="16">
        <v>0</v>
      </c>
      <c r="R11" s="42">
        <v>0</v>
      </c>
      <c r="S11" s="6">
        <v>0</v>
      </c>
      <c r="T11" s="6">
        <v>0</v>
      </c>
      <c r="U11" s="42">
        <f>+Y11/X11</f>
        <v>0.5</v>
      </c>
      <c r="V11" s="16">
        <f>+Y11+Q11</f>
        <v>0.5</v>
      </c>
      <c r="W11" s="14" t="e">
        <f t="shared" ref="W11" si="6">+V11/(S11+P11)</f>
        <v>#DIV/0!</v>
      </c>
      <c r="X11" s="16">
        <v>1</v>
      </c>
      <c r="Y11" s="42">
        <v>0.5</v>
      </c>
      <c r="Z11" s="43">
        <f t="shared" si="2"/>
        <v>0.5</v>
      </c>
      <c r="AA11" s="16">
        <v>1</v>
      </c>
      <c r="AB11" s="16">
        <v>1</v>
      </c>
      <c r="AC11" s="43">
        <f t="shared" si="5"/>
        <v>1</v>
      </c>
      <c r="AD11" s="16"/>
      <c r="AE11" s="21" t="s">
        <v>925</v>
      </c>
      <c r="AF11" s="75"/>
      <c r="AG11" s="78"/>
      <c r="AH11" s="124" t="s">
        <v>1033</v>
      </c>
      <c r="AI11" s="124" t="s">
        <v>1034</v>
      </c>
      <c r="AJ11" s="17" t="s">
        <v>1469</v>
      </c>
      <c r="AK11" s="126" t="s">
        <v>1468</v>
      </c>
    </row>
    <row r="12" spans="1:83" ht="141" hidden="1" customHeight="1" x14ac:dyDescent="0.2">
      <c r="A12" s="23" t="s">
        <v>697</v>
      </c>
      <c r="B12" s="18" t="s">
        <v>729</v>
      </c>
      <c r="C12" s="18" t="s">
        <v>671</v>
      </c>
      <c r="D12" s="18" t="s">
        <v>672</v>
      </c>
      <c r="E12" s="18" t="s">
        <v>721</v>
      </c>
      <c r="F12" s="73" t="s">
        <v>769</v>
      </c>
      <c r="G12" s="41">
        <v>43101</v>
      </c>
      <c r="H12" s="60">
        <v>43465</v>
      </c>
      <c r="I12" s="16" t="s">
        <v>1384</v>
      </c>
      <c r="J12" s="16" t="s">
        <v>1093</v>
      </c>
      <c r="K12" s="18" t="s">
        <v>1093</v>
      </c>
      <c r="L12" s="16" t="s">
        <v>1093</v>
      </c>
      <c r="M12" s="16" t="s">
        <v>1007</v>
      </c>
      <c r="N12" s="16" t="s">
        <v>1006</v>
      </c>
      <c r="O12" s="42">
        <v>1</v>
      </c>
      <c r="P12" s="16">
        <v>0</v>
      </c>
      <c r="Q12" s="16">
        <v>0</v>
      </c>
      <c r="R12" s="42">
        <v>0</v>
      </c>
      <c r="S12" s="16">
        <v>0</v>
      </c>
      <c r="T12" s="16">
        <v>0</v>
      </c>
      <c r="U12" s="42">
        <v>0</v>
      </c>
      <c r="V12" s="16">
        <f t="shared" si="0"/>
        <v>0</v>
      </c>
      <c r="W12" s="43">
        <f t="shared" si="1"/>
        <v>0</v>
      </c>
      <c r="X12" s="16">
        <v>0</v>
      </c>
      <c r="Y12" s="42">
        <v>0.67</v>
      </c>
      <c r="Z12" s="43">
        <v>1</v>
      </c>
      <c r="AA12" s="16">
        <f ca="1">+AA12:AAA17</f>
        <v>0</v>
      </c>
      <c r="AB12" s="16">
        <v>1</v>
      </c>
      <c r="AC12" s="43">
        <v>1</v>
      </c>
      <c r="AD12" s="16"/>
      <c r="AE12" s="21" t="s">
        <v>979</v>
      </c>
      <c r="AF12" s="21"/>
      <c r="AG12" s="21"/>
      <c r="AH12" s="124" t="s">
        <v>1141</v>
      </c>
      <c r="AI12" s="124" t="s">
        <v>1113</v>
      </c>
      <c r="AJ12" s="17" t="s">
        <v>1500</v>
      </c>
      <c r="AK12" s="125" t="s">
        <v>1501</v>
      </c>
    </row>
    <row r="13" spans="1:83" ht="152.25" hidden="1" customHeight="1" x14ac:dyDescent="0.2">
      <c r="A13" s="23" t="s">
        <v>697</v>
      </c>
      <c r="B13" s="18" t="s">
        <v>729</v>
      </c>
      <c r="C13" s="18" t="s">
        <v>671</v>
      </c>
      <c r="D13" s="18" t="s">
        <v>672</v>
      </c>
      <c r="E13" s="18" t="s">
        <v>721</v>
      </c>
      <c r="F13" s="73" t="s">
        <v>770</v>
      </c>
      <c r="G13" s="41">
        <v>43101</v>
      </c>
      <c r="H13" s="60">
        <v>43465</v>
      </c>
      <c r="I13" s="16" t="s">
        <v>1384</v>
      </c>
      <c r="J13" s="16" t="s">
        <v>1093</v>
      </c>
      <c r="K13" s="18" t="s">
        <v>1093</v>
      </c>
      <c r="L13" s="16" t="s">
        <v>833</v>
      </c>
      <c r="M13" s="16" t="s">
        <v>1008</v>
      </c>
      <c r="N13" s="16" t="s">
        <v>1006</v>
      </c>
      <c r="O13" s="42">
        <v>1</v>
      </c>
      <c r="P13" s="16">
        <v>0</v>
      </c>
      <c r="Q13" s="16">
        <v>0</v>
      </c>
      <c r="R13" s="42">
        <v>0</v>
      </c>
      <c r="S13" s="16">
        <v>0</v>
      </c>
      <c r="T13" s="16">
        <v>0</v>
      </c>
      <c r="U13" s="42">
        <v>0</v>
      </c>
      <c r="V13" s="16">
        <f t="shared" si="0"/>
        <v>0</v>
      </c>
      <c r="W13" s="43">
        <f t="shared" si="1"/>
        <v>0</v>
      </c>
      <c r="X13" s="16">
        <v>0</v>
      </c>
      <c r="Y13" s="42">
        <v>0.67</v>
      </c>
      <c r="Z13" s="43">
        <v>1</v>
      </c>
      <c r="AA13" s="16">
        <f ca="1">+AA13:AAA17</f>
        <v>0</v>
      </c>
      <c r="AB13" s="16">
        <v>1</v>
      </c>
      <c r="AC13" s="43">
        <v>1</v>
      </c>
      <c r="AD13" s="16"/>
      <c r="AE13" s="21" t="s">
        <v>980</v>
      </c>
      <c r="AF13" s="21"/>
      <c r="AG13" s="21"/>
      <c r="AH13" s="124" t="s">
        <v>1141</v>
      </c>
      <c r="AI13" s="124" t="s">
        <v>1114</v>
      </c>
      <c r="AJ13" s="17" t="s">
        <v>1503</v>
      </c>
      <c r="AK13" s="125" t="s">
        <v>1502</v>
      </c>
    </row>
    <row r="14" spans="1:83" ht="75" hidden="1" customHeight="1" x14ac:dyDescent="0.2">
      <c r="A14" s="23" t="s">
        <v>697</v>
      </c>
      <c r="B14" s="18" t="s">
        <v>729</v>
      </c>
      <c r="C14" s="18" t="s">
        <v>671</v>
      </c>
      <c r="D14" s="18" t="s">
        <v>672</v>
      </c>
      <c r="E14" s="18" t="s">
        <v>721</v>
      </c>
      <c r="F14" s="79" t="s">
        <v>774</v>
      </c>
      <c r="G14" s="41">
        <v>43101</v>
      </c>
      <c r="H14" s="61">
        <v>43404</v>
      </c>
      <c r="I14" s="16" t="s">
        <v>1381</v>
      </c>
      <c r="J14" s="16" t="s">
        <v>1094</v>
      </c>
      <c r="K14" s="18" t="s">
        <v>1094</v>
      </c>
      <c r="L14" s="16" t="s">
        <v>1094</v>
      </c>
      <c r="M14" s="16" t="s">
        <v>932</v>
      </c>
      <c r="N14" s="16" t="s">
        <v>933</v>
      </c>
      <c r="O14" s="45">
        <v>1</v>
      </c>
      <c r="P14" s="16">
        <v>0</v>
      </c>
      <c r="Q14" s="16">
        <v>0</v>
      </c>
      <c r="R14" s="42">
        <v>0</v>
      </c>
      <c r="S14" s="16">
        <v>0</v>
      </c>
      <c r="T14" s="16">
        <v>0</v>
      </c>
      <c r="U14" s="42">
        <v>0</v>
      </c>
      <c r="V14" s="16">
        <f t="shared" si="0"/>
        <v>0</v>
      </c>
      <c r="W14" s="43">
        <f t="shared" si="1"/>
        <v>0</v>
      </c>
      <c r="X14" s="16">
        <v>0</v>
      </c>
      <c r="Y14" s="42">
        <v>0</v>
      </c>
      <c r="Z14" s="43">
        <v>0</v>
      </c>
      <c r="AA14" s="16">
        <v>1</v>
      </c>
      <c r="AB14" s="16">
        <v>1</v>
      </c>
      <c r="AC14" s="43">
        <f t="shared" si="5"/>
        <v>1</v>
      </c>
      <c r="AD14" s="16"/>
      <c r="AE14" s="21" t="s">
        <v>931</v>
      </c>
      <c r="AF14" s="21"/>
      <c r="AG14" s="21"/>
      <c r="AH14" s="124"/>
      <c r="AI14" s="124" t="s">
        <v>1115</v>
      </c>
      <c r="AJ14" s="17" t="s">
        <v>1470</v>
      </c>
      <c r="AK14" s="126" t="s">
        <v>1471</v>
      </c>
    </row>
    <row r="15" spans="1:83" ht="140.25" hidden="1" customHeight="1" x14ac:dyDescent="0.2">
      <c r="A15" s="23" t="s">
        <v>697</v>
      </c>
      <c r="B15" s="18" t="s">
        <v>729</v>
      </c>
      <c r="C15" s="18" t="s">
        <v>671</v>
      </c>
      <c r="D15" s="18" t="s">
        <v>672</v>
      </c>
      <c r="E15" s="18" t="s">
        <v>721</v>
      </c>
      <c r="F15" s="79" t="s">
        <v>775</v>
      </c>
      <c r="G15" s="41">
        <v>43101</v>
      </c>
      <c r="H15" s="63">
        <v>43449</v>
      </c>
      <c r="I15" s="16" t="s">
        <v>1381</v>
      </c>
      <c r="J15" s="16" t="s">
        <v>1094</v>
      </c>
      <c r="K15" s="18" t="s">
        <v>1094</v>
      </c>
      <c r="L15" s="16" t="s">
        <v>1094</v>
      </c>
      <c r="M15" s="16" t="s">
        <v>934</v>
      </c>
      <c r="N15" s="16" t="s">
        <v>935</v>
      </c>
      <c r="O15" s="45">
        <v>1</v>
      </c>
      <c r="P15" s="16">
        <v>0</v>
      </c>
      <c r="Q15" s="16">
        <v>0</v>
      </c>
      <c r="R15" s="42">
        <v>0</v>
      </c>
      <c r="S15" s="16">
        <v>0</v>
      </c>
      <c r="T15" s="16">
        <v>0</v>
      </c>
      <c r="U15" s="42">
        <v>0</v>
      </c>
      <c r="V15" s="16">
        <f t="shared" si="0"/>
        <v>0</v>
      </c>
      <c r="W15" s="43">
        <f t="shared" si="1"/>
        <v>0</v>
      </c>
      <c r="X15" s="16">
        <v>0</v>
      </c>
      <c r="Y15" s="42">
        <v>0</v>
      </c>
      <c r="Z15" s="43">
        <v>0</v>
      </c>
      <c r="AA15" s="16">
        <v>1</v>
      </c>
      <c r="AB15" s="16">
        <v>1</v>
      </c>
      <c r="AC15" s="43">
        <f t="shared" si="5"/>
        <v>1</v>
      </c>
      <c r="AD15" s="16"/>
      <c r="AE15" s="17" t="s">
        <v>931</v>
      </c>
      <c r="AF15" s="21"/>
      <c r="AG15" s="21"/>
      <c r="AH15" s="124"/>
      <c r="AI15" s="124" t="s">
        <v>1115</v>
      </c>
      <c r="AJ15" s="17" t="s">
        <v>1473</v>
      </c>
      <c r="AK15" s="126" t="s">
        <v>1472</v>
      </c>
    </row>
    <row r="16" spans="1:83" ht="84.75" hidden="1" customHeight="1" x14ac:dyDescent="0.2">
      <c r="A16" s="23" t="s">
        <v>697</v>
      </c>
      <c r="B16" s="18" t="s">
        <v>729</v>
      </c>
      <c r="C16" s="18" t="s">
        <v>671</v>
      </c>
      <c r="D16" s="18" t="s">
        <v>672</v>
      </c>
      <c r="E16" s="18" t="s">
        <v>721</v>
      </c>
      <c r="F16" s="73" t="s">
        <v>794</v>
      </c>
      <c r="G16" s="41">
        <v>43101</v>
      </c>
      <c r="H16" s="64">
        <v>42978</v>
      </c>
      <c r="I16" s="16" t="s">
        <v>1381</v>
      </c>
      <c r="J16" s="16" t="s">
        <v>1096</v>
      </c>
      <c r="K16" s="18" t="s">
        <v>1096</v>
      </c>
      <c r="L16" s="16" t="s">
        <v>1096</v>
      </c>
      <c r="M16" s="16" t="s">
        <v>957</v>
      </c>
      <c r="N16" s="16" t="s">
        <v>1043</v>
      </c>
      <c r="O16" s="42">
        <v>1</v>
      </c>
      <c r="P16" s="16">
        <v>0</v>
      </c>
      <c r="Q16" s="16">
        <v>0</v>
      </c>
      <c r="R16" s="42">
        <v>0</v>
      </c>
      <c r="S16" s="16">
        <v>0</v>
      </c>
      <c r="T16" s="16">
        <v>0</v>
      </c>
      <c r="U16" s="42">
        <v>0</v>
      </c>
      <c r="V16" s="16">
        <f t="shared" si="0"/>
        <v>0</v>
      </c>
      <c r="W16" s="43">
        <f t="shared" si="1"/>
        <v>0</v>
      </c>
      <c r="X16" s="16">
        <v>0</v>
      </c>
      <c r="Y16" s="42">
        <v>1</v>
      </c>
      <c r="Z16" s="43">
        <v>1</v>
      </c>
      <c r="AA16" s="16">
        <v>1</v>
      </c>
      <c r="AB16" s="16">
        <v>1</v>
      </c>
      <c r="AC16" s="43">
        <f t="shared" si="5"/>
        <v>1</v>
      </c>
      <c r="AD16" s="58" t="s">
        <v>1044</v>
      </c>
      <c r="AE16" s="21" t="s">
        <v>956</v>
      </c>
      <c r="AF16" s="21"/>
      <c r="AG16" s="21"/>
      <c r="AH16" s="124" t="s">
        <v>1142</v>
      </c>
      <c r="AI16" s="124" t="s">
        <v>1116</v>
      </c>
      <c r="AJ16" s="17" t="s">
        <v>1116</v>
      </c>
      <c r="AK16" s="126" t="s">
        <v>1116</v>
      </c>
    </row>
    <row r="17" spans="1:83" ht="96" hidden="1" customHeight="1" x14ac:dyDescent="0.2">
      <c r="A17" s="23" t="s">
        <v>697</v>
      </c>
      <c r="B17" s="18" t="s">
        <v>729</v>
      </c>
      <c r="C17" s="18" t="s">
        <v>671</v>
      </c>
      <c r="D17" s="18" t="s">
        <v>672</v>
      </c>
      <c r="E17" s="18" t="s">
        <v>721</v>
      </c>
      <c r="F17" s="79" t="s">
        <v>763</v>
      </c>
      <c r="G17" s="41">
        <v>43101</v>
      </c>
      <c r="H17" s="61">
        <v>43281</v>
      </c>
      <c r="I17" s="16" t="s">
        <v>1384</v>
      </c>
      <c r="J17" s="16" t="s">
        <v>1095</v>
      </c>
      <c r="K17" s="18" t="s">
        <v>1095</v>
      </c>
      <c r="L17" s="16" t="s">
        <v>833</v>
      </c>
      <c r="M17" s="16" t="s">
        <v>873</v>
      </c>
      <c r="N17" s="16" t="s">
        <v>874</v>
      </c>
      <c r="O17" s="42">
        <v>1</v>
      </c>
      <c r="P17" s="16">
        <v>0</v>
      </c>
      <c r="Q17" s="16">
        <v>0</v>
      </c>
      <c r="R17" s="42">
        <v>0</v>
      </c>
      <c r="S17" s="16">
        <v>0</v>
      </c>
      <c r="T17" s="16">
        <v>0</v>
      </c>
      <c r="U17" s="42">
        <v>0</v>
      </c>
      <c r="V17" s="16">
        <f t="shared" si="0"/>
        <v>0</v>
      </c>
      <c r="W17" s="43">
        <f t="shared" si="1"/>
        <v>0</v>
      </c>
      <c r="X17" s="16">
        <v>0</v>
      </c>
      <c r="Y17" s="42">
        <v>0.67</v>
      </c>
      <c r="Z17" s="43">
        <v>1</v>
      </c>
      <c r="AA17" s="16">
        <v>0</v>
      </c>
      <c r="AB17" s="16">
        <v>1</v>
      </c>
      <c r="AC17" s="43">
        <v>1</v>
      </c>
      <c r="AD17" s="16"/>
      <c r="AE17" s="21" t="s">
        <v>978</v>
      </c>
      <c r="AF17" s="21"/>
      <c r="AG17" s="21"/>
      <c r="AH17" s="124" t="s">
        <v>1143</v>
      </c>
      <c r="AI17" s="124" t="s">
        <v>1117</v>
      </c>
      <c r="AJ17" s="17" t="s">
        <v>1475</v>
      </c>
      <c r="AK17" s="126" t="s">
        <v>1474</v>
      </c>
    </row>
    <row r="18" spans="1:83" ht="105.75" customHeight="1" x14ac:dyDescent="0.2">
      <c r="A18" s="23" t="s">
        <v>697</v>
      </c>
      <c r="B18" s="18" t="s">
        <v>729</v>
      </c>
      <c r="C18" s="18" t="s">
        <v>671</v>
      </c>
      <c r="D18" s="18" t="s">
        <v>672</v>
      </c>
      <c r="E18" s="18" t="s">
        <v>721</v>
      </c>
      <c r="F18" s="79" t="s">
        <v>776</v>
      </c>
      <c r="G18" s="41">
        <v>43101</v>
      </c>
      <c r="H18" s="61">
        <v>43342</v>
      </c>
      <c r="I18" s="16" t="s">
        <v>46</v>
      </c>
      <c r="J18" s="16" t="s">
        <v>1097</v>
      </c>
      <c r="K18" s="16" t="s">
        <v>1097</v>
      </c>
      <c r="L18" s="16" t="s">
        <v>1097</v>
      </c>
      <c r="M18" s="16" t="s">
        <v>936</v>
      </c>
      <c r="N18" s="16" t="s">
        <v>937</v>
      </c>
      <c r="O18" s="45">
        <v>1</v>
      </c>
      <c r="P18" s="16">
        <v>0</v>
      </c>
      <c r="Q18" s="16">
        <v>0</v>
      </c>
      <c r="R18" s="42">
        <v>0</v>
      </c>
      <c r="S18" s="16">
        <v>0</v>
      </c>
      <c r="T18" s="16">
        <v>0</v>
      </c>
      <c r="U18" s="42">
        <v>0</v>
      </c>
      <c r="V18" s="16">
        <f t="shared" si="0"/>
        <v>0</v>
      </c>
      <c r="W18" s="43">
        <f t="shared" si="1"/>
        <v>0</v>
      </c>
      <c r="X18" s="16">
        <v>0</v>
      </c>
      <c r="Y18" s="42">
        <v>0</v>
      </c>
      <c r="Z18" s="43">
        <v>0</v>
      </c>
      <c r="AA18" s="16">
        <v>1</v>
      </c>
      <c r="AB18" s="16">
        <v>1</v>
      </c>
      <c r="AC18" s="43">
        <f t="shared" si="5"/>
        <v>1</v>
      </c>
      <c r="AD18" s="16"/>
      <c r="AE18" s="17" t="s">
        <v>931</v>
      </c>
      <c r="AF18" s="21"/>
      <c r="AG18" s="21"/>
      <c r="AH18" s="124"/>
      <c r="AI18" s="124" t="s">
        <v>1115</v>
      </c>
      <c r="AJ18" s="17" t="s">
        <v>1477</v>
      </c>
      <c r="AK18" s="125" t="s">
        <v>1476</v>
      </c>
    </row>
    <row r="19" spans="1:83" ht="71.25" hidden="1" customHeight="1" thickBot="1" x14ac:dyDescent="0.2">
      <c r="A19" s="23" t="s">
        <v>694</v>
      </c>
      <c r="B19" s="18" t="s">
        <v>712</v>
      </c>
      <c r="C19" s="18" t="s">
        <v>680</v>
      </c>
      <c r="D19" s="18" t="s">
        <v>681</v>
      </c>
      <c r="E19" s="18" t="s">
        <v>673</v>
      </c>
      <c r="F19" s="18" t="s">
        <v>39</v>
      </c>
      <c r="G19" s="41">
        <v>43101</v>
      </c>
      <c r="H19" s="41">
        <v>43464</v>
      </c>
      <c r="I19" s="16" t="s">
        <v>1376</v>
      </c>
      <c r="J19" s="16" t="s">
        <v>40</v>
      </c>
      <c r="K19" s="18" t="s">
        <v>135</v>
      </c>
      <c r="L19" s="18" t="s">
        <v>123</v>
      </c>
      <c r="M19" s="16" t="s">
        <v>41</v>
      </c>
      <c r="N19" s="16" t="s">
        <v>42</v>
      </c>
      <c r="O19" s="16">
        <v>1</v>
      </c>
      <c r="P19" s="16">
        <v>0</v>
      </c>
      <c r="Q19" s="16">
        <v>1</v>
      </c>
      <c r="R19" s="42">
        <v>1</v>
      </c>
      <c r="S19" s="16">
        <v>0</v>
      </c>
      <c r="T19" s="16">
        <v>0</v>
      </c>
      <c r="U19" s="42">
        <v>0</v>
      </c>
      <c r="V19" s="16">
        <f t="shared" ref="V19:V36" si="7">+T19+Q19</f>
        <v>1</v>
      </c>
      <c r="W19" s="14" t="e">
        <f t="shared" ref="W19:W33" si="8">+V19/(S19+P19)</f>
        <v>#DIV/0!</v>
      </c>
      <c r="X19" s="16">
        <v>0</v>
      </c>
      <c r="Y19" s="16">
        <v>0</v>
      </c>
      <c r="Z19" s="43">
        <v>0</v>
      </c>
      <c r="AA19" s="16">
        <v>1</v>
      </c>
      <c r="AB19" s="16">
        <v>0</v>
      </c>
      <c r="AC19" s="16">
        <f t="shared" ref="AC19:AC35" si="9">+AB19/AA19</f>
        <v>0</v>
      </c>
      <c r="AD19" s="16" t="s">
        <v>401</v>
      </c>
      <c r="AE19" s="17" t="s">
        <v>402</v>
      </c>
      <c r="AF19" s="17" t="s">
        <v>533</v>
      </c>
      <c r="AG19" s="17" t="s">
        <v>533</v>
      </c>
      <c r="AH19" s="124"/>
      <c r="AI19" s="124"/>
      <c r="AJ19" s="127"/>
      <c r="AK19" s="109"/>
    </row>
    <row r="20" spans="1:83" ht="111" hidden="1" customHeight="1" thickBot="1" x14ac:dyDescent="0.2">
      <c r="A20" s="23" t="s">
        <v>694</v>
      </c>
      <c r="B20" s="18" t="s">
        <v>712</v>
      </c>
      <c r="C20" s="18" t="s">
        <v>674</v>
      </c>
      <c r="D20" s="18" t="s">
        <v>682</v>
      </c>
      <c r="E20" s="18" t="s">
        <v>673</v>
      </c>
      <c r="F20" s="18" t="s">
        <v>43</v>
      </c>
      <c r="G20" s="41">
        <v>43101</v>
      </c>
      <c r="H20" s="41">
        <v>43464</v>
      </c>
      <c r="I20" s="16" t="s">
        <v>1376</v>
      </c>
      <c r="J20" s="16" t="s">
        <v>40</v>
      </c>
      <c r="K20" s="18" t="s">
        <v>135</v>
      </c>
      <c r="L20" s="18" t="s">
        <v>123</v>
      </c>
      <c r="M20" s="16" t="s">
        <v>44</v>
      </c>
      <c r="N20" s="16" t="s">
        <v>45</v>
      </c>
      <c r="O20" s="16">
        <v>1</v>
      </c>
      <c r="P20" s="16">
        <v>0</v>
      </c>
      <c r="Q20" s="16">
        <v>1</v>
      </c>
      <c r="R20" s="42">
        <v>1</v>
      </c>
      <c r="S20" s="16">
        <v>0</v>
      </c>
      <c r="T20" s="16">
        <v>1</v>
      </c>
      <c r="U20" s="42">
        <v>1</v>
      </c>
      <c r="V20" s="16">
        <f t="shared" si="7"/>
        <v>2</v>
      </c>
      <c r="W20" s="14" t="e">
        <f t="shared" si="8"/>
        <v>#DIV/0!</v>
      </c>
      <c r="X20" s="16">
        <v>0</v>
      </c>
      <c r="Y20" s="16">
        <v>0</v>
      </c>
      <c r="Z20" s="43">
        <v>0</v>
      </c>
      <c r="AA20" s="16">
        <v>1</v>
      </c>
      <c r="AB20" s="16">
        <v>0</v>
      </c>
      <c r="AC20" s="16">
        <f t="shared" si="9"/>
        <v>0</v>
      </c>
      <c r="AD20" s="16" t="s">
        <v>403</v>
      </c>
      <c r="AE20" s="124" t="s">
        <v>496</v>
      </c>
      <c r="AF20" s="17"/>
      <c r="AG20" s="17"/>
      <c r="AH20" s="124"/>
      <c r="AI20" s="124"/>
      <c r="AJ20" s="127"/>
      <c r="AK20" s="128"/>
    </row>
    <row r="21" spans="1:83" ht="72" hidden="1" customHeight="1" thickBot="1" x14ac:dyDescent="0.2">
      <c r="A21" s="23" t="s">
        <v>694</v>
      </c>
      <c r="B21" s="18" t="s">
        <v>702</v>
      </c>
      <c r="C21" s="18" t="s">
        <v>674</v>
      </c>
      <c r="D21" s="18" t="s">
        <v>685</v>
      </c>
      <c r="E21" s="18" t="s">
        <v>673</v>
      </c>
      <c r="F21" s="18" t="s">
        <v>95</v>
      </c>
      <c r="G21" s="41">
        <v>43101</v>
      </c>
      <c r="H21" s="41">
        <v>43464</v>
      </c>
      <c r="I21" s="16" t="s">
        <v>1376</v>
      </c>
      <c r="J21" s="16" t="s">
        <v>40</v>
      </c>
      <c r="K21" s="18" t="s">
        <v>135</v>
      </c>
      <c r="L21" s="18" t="s">
        <v>123</v>
      </c>
      <c r="M21" s="16" t="s">
        <v>96</v>
      </c>
      <c r="N21" s="16" t="s">
        <v>97</v>
      </c>
      <c r="O21" s="16">
        <v>3</v>
      </c>
      <c r="P21" s="16">
        <v>0</v>
      </c>
      <c r="Q21" s="16">
        <v>1</v>
      </c>
      <c r="R21" s="42">
        <v>1</v>
      </c>
      <c r="S21" s="16">
        <v>1</v>
      </c>
      <c r="T21" s="16">
        <v>1</v>
      </c>
      <c r="U21" s="42">
        <f>+T21/S21</f>
        <v>1</v>
      </c>
      <c r="V21" s="16">
        <f t="shared" si="7"/>
        <v>2</v>
      </c>
      <c r="W21" s="14">
        <f t="shared" si="8"/>
        <v>2</v>
      </c>
      <c r="X21" s="16">
        <v>1</v>
      </c>
      <c r="Y21" s="16">
        <v>1</v>
      </c>
      <c r="Z21" s="43">
        <f t="shared" ref="Z21:Z33" si="10">+Y21/X21</f>
        <v>1</v>
      </c>
      <c r="AA21" s="16">
        <v>1</v>
      </c>
      <c r="AB21" s="16">
        <v>1</v>
      </c>
      <c r="AC21" s="43">
        <f t="shared" si="9"/>
        <v>1</v>
      </c>
      <c r="AD21" s="16" t="s">
        <v>404</v>
      </c>
      <c r="AE21" s="17" t="s">
        <v>405</v>
      </c>
      <c r="AF21" s="17" t="s">
        <v>615</v>
      </c>
      <c r="AG21" s="17" t="s">
        <v>616</v>
      </c>
      <c r="AH21" s="129" t="s">
        <v>1205</v>
      </c>
      <c r="AI21" s="130" t="s">
        <v>1206</v>
      </c>
      <c r="AJ21" s="127" t="s">
        <v>1556</v>
      </c>
      <c r="AK21" s="131" t="s">
        <v>1557</v>
      </c>
    </row>
    <row r="22" spans="1:83" ht="88.5" hidden="1" customHeight="1" thickBot="1" x14ac:dyDescent="0.2">
      <c r="A22" s="23" t="s">
        <v>694</v>
      </c>
      <c r="B22" s="18" t="s">
        <v>718</v>
      </c>
      <c r="C22" s="18" t="s">
        <v>674</v>
      </c>
      <c r="D22" s="18" t="s">
        <v>679</v>
      </c>
      <c r="E22" s="18" t="s">
        <v>673</v>
      </c>
      <c r="F22" s="18" t="s">
        <v>101</v>
      </c>
      <c r="G22" s="41">
        <v>43101</v>
      </c>
      <c r="H22" s="41">
        <v>43464</v>
      </c>
      <c r="I22" s="16" t="s">
        <v>1376</v>
      </c>
      <c r="J22" s="16" t="s">
        <v>40</v>
      </c>
      <c r="K22" s="18" t="s">
        <v>135</v>
      </c>
      <c r="L22" s="18" t="s">
        <v>126</v>
      </c>
      <c r="M22" s="16" t="s">
        <v>102</v>
      </c>
      <c r="N22" s="16" t="s">
        <v>183</v>
      </c>
      <c r="O22" s="16">
        <v>5</v>
      </c>
      <c r="P22" s="16">
        <v>1</v>
      </c>
      <c r="Q22" s="16">
        <v>1</v>
      </c>
      <c r="R22" s="42">
        <f>+Q22/P22</f>
        <v>1</v>
      </c>
      <c r="S22" s="16">
        <v>1</v>
      </c>
      <c r="T22" s="16">
        <v>2</v>
      </c>
      <c r="U22" s="42">
        <f>+T22/S22</f>
        <v>2</v>
      </c>
      <c r="V22" s="16">
        <f t="shared" si="7"/>
        <v>3</v>
      </c>
      <c r="W22" s="14">
        <f t="shared" si="8"/>
        <v>1.5</v>
      </c>
      <c r="X22" s="16">
        <v>1</v>
      </c>
      <c r="Y22" s="16">
        <v>1</v>
      </c>
      <c r="Z22" s="43">
        <f t="shared" si="10"/>
        <v>1</v>
      </c>
      <c r="AA22" s="16">
        <v>2</v>
      </c>
      <c r="AB22" s="16">
        <v>0</v>
      </c>
      <c r="AC22" s="16">
        <f t="shared" si="9"/>
        <v>0</v>
      </c>
      <c r="AD22" s="16" t="s">
        <v>408</v>
      </c>
      <c r="AE22" s="17" t="s">
        <v>409</v>
      </c>
      <c r="AF22" s="17" t="s">
        <v>621</v>
      </c>
      <c r="AG22" s="17" t="s">
        <v>534</v>
      </c>
      <c r="AH22" s="132" t="s">
        <v>1207</v>
      </c>
      <c r="AI22" s="133" t="s">
        <v>1208</v>
      </c>
      <c r="AJ22" s="134"/>
      <c r="AK22" s="134"/>
    </row>
    <row r="23" spans="1:83" ht="75.75" hidden="1" customHeight="1" thickBot="1" x14ac:dyDescent="0.2">
      <c r="A23" s="24" t="s">
        <v>705</v>
      </c>
      <c r="B23" s="18" t="s">
        <v>738</v>
      </c>
      <c r="C23" s="18" t="s">
        <v>674</v>
      </c>
      <c r="D23" s="18" t="s">
        <v>685</v>
      </c>
      <c r="E23" s="18" t="s">
        <v>673</v>
      </c>
      <c r="F23" s="18" t="s">
        <v>251</v>
      </c>
      <c r="G23" s="41">
        <v>43101</v>
      </c>
      <c r="H23" s="41">
        <v>43464</v>
      </c>
      <c r="I23" s="16" t="s">
        <v>1376</v>
      </c>
      <c r="J23" s="16" t="s">
        <v>40</v>
      </c>
      <c r="K23" s="16" t="s">
        <v>135</v>
      </c>
      <c r="L23" s="16" t="s">
        <v>197</v>
      </c>
      <c r="M23" s="16" t="s">
        <v>115</v>
      </c>
      <c r="N23" s="16" t="s">
        <v>116</v>
      </c>
      <c r="O23" s="42">
        <v>1</v>
      </c>
      <c r="P23" s="16">
        <v>0</v>
      </c>
      <c r="Q23" s="16">
        <v>0</v>
      </c>
      <c r="R23" s="42">
        <v>0</v>
      </c>
      <c r="S23" s="16">
        <v>1</v>
      </c>
      <c r="T23" s="16">
        <v>1</v>
      </c>
      <c r="U23" s="42">
        <f>+T23/S23</f>
        <v>1</v>
      </c>
      <c r="V23" s="16">
        <f t="shared" si="7"/>
        <v>1</v>
      </c>
      <c r="W23" s="14">
        <f t="shared" si="8"/>
        <v>1</v>
      </c>
      <c r="X23" s="16">
        <v>0</v>
      </c>
      <c r="Y23" s="16">
        <v>0</v>
      </c>
      <c r="Z23" s="43">
        <v>0</v>
      </c>
      <c r="AA23" s="16">
        <v>0</v>
      </c>
      <c r="AB23" s="16">
        <v>0</v>
      </c>
      <c r="AC23" s="16">
        <v>0</v>
      </c>
      <c r="AD23" s="16"/>
      <c r="AE23" s="17"/>
      <c r="AF23" s="17" t="s">
        <v>635</v>
      </c>
      <c r="AG23" s="17" t="s">
        <v>636</v>
      </c>
      <c r="AH23" s="124"/>
      <c r="AI23" s="124"/>
      <c r="AJ23" s="109"/>
      <c r="AK23" s="131"/>
    </row>
    <row r="24" spans="1:83" ht="58.5" hidden="1" customHeight="1" thickBot="1" x14ac:dyDescent="0.2">
      <c r="A24" s="24" t="s">
        <v>705</v>
      </c>
      <c r="B24" s="18" t="s">
        <v>740</v>
      </c>
      <c r="C24" s="17" t="s">
        <v>671</v>
      </c>
      <c r="D24" s="18" t="s">
        <v>687</v>
      </c>
      <c r="E24" s="18" t="s">
        <v>673</v>
      </c>
      <c r="F24" s="20" t="s">
        <v>117</v>
      </c>
      <c r="G24" s="41">
        <v>43101</v>
      </c>
      <c r="H24" s="41">
        <v>43464</v>
      </c>
      <c r="I24" s="16" t="s">
        <v>1376</v>
      </c>
      <c r="J24" s="16" t="s">
        <v>40</v>
      </c>
      <c r="K24" s="18" t="s">
        <v>144</v>
      </c>
      <c r="L24" s="18" t="s">
        <v>129</v>
      </c>
      <c r="M24" s="16" t="s">
        <v>115</v>
      </c>
      <c r="N24" s="16" t="s">
        <v>116</v>
      </c>
      <c r="O24" s="42">
        <v>1</v>
      </c>
      <c r="P24" s="16">
        <v>2</v>
      </c>
      <c r="Q24" s="16">
        <v>2</v>
      </c>
      <c r="R24" s="42">
        <f t="shared" ref="R24:R31" si="11">+Q24/P24</f>
        <v>1</v>
      </c>
      <c r="S24" s="16">
        <v>2</v>
      </c>
      <c r="T24" s="16">
        <v>2</v>
      </c>
      <c r="U24" s="42">
        <f>+T24/S24</f>
        <v>1</v>
      </c>
      <c r="V24" s="16">
        <f t="shared" si="7"/>
        <v>4</v>
      </c>
      <c r="W24" s="14">
        <f t="shared" si="8"/>
        <v>1</v>
      </c>
      <c r="X24" s="16">
        <v>0</v>
      </c>
      <c r="Y24" s="16">
        <v>0</v>
      </c>
      <c r="Z24" s="43">
        <v>0</v>
      </c>
      <c r="AA24" s="16">
        <v>2</v>
      </c>
      <c r="AB24" s="16">
        <v>2</v>
      </c>
      <c r="AC24" s="43">
        <f t="shared" si="9"/>
        <v>1</v>
      </c>
      <c r="AD24" s="16" t="s">
        <v>498</v>
      </c>
      <c r="AE24" s="124" t="s">
        <v>499</v>
      </c>
      <c r="AF24" s="16" t="s">
        <v>629</v>
      </c>
      <c r="AG24" s="124" t="s">
        <v>630</v>
      </c>
      <c r="AH24" s="124"/>
      <c r="AI24" s="124"/>
      <c r="AJ24" s="202" t="s">
        <v>1731</v>
      </c>
      <c r="AK24" s="202" t="s">
        <v>1732</v>
      </c>
    </row>
    <row r="25" spans="1:83" ht="78" hidden="1" customHeight="1" thickBot="1" x14ac:dyDescent="0.2">
      <c r="A25" s="23" t="s">
        <v>694</v>
      </c>
      <c r="B25" s="18" t="s">
        <v>712</v>
      </c>
      <c r="C25" s="18" t="s">
        <v>680</v>
      </c>
      <c r="D25" s="18" t="s">
        <v>681</v>
      </c>
      <c r="E25" s="18" t="s">
        <v>673</v>
      </c>
      <c r="F25" s="18" t="s">
        <v>39</v>
      </c>
      <c r="G25" s="41">
        <v>43101</v>
      </c>
      <c r="H25" s="41">
        <v>43465</v>
      </c>
      <c r="I25" s="16" t="s">
        <v>1377</v>
      </c>
      <c r="J25" s="16" t="s">
        <v>40</v>
      </c>
      <c r="K25" s="18" t="s">
        <v>132</v>
      </c>
      <c r="L25" s="18" t="s">
        <v>131</v>
      </c>
      <c r="M25" s="16" t="s">
        <v>41</v>
      </c>
      <c r="N25" s="16" t="s">
        <v>42</v>
      </c>
      <c r="O25" s="42">
        <v>1</v>
      </c>
      <c r="P25" s="42">
        <v>1</v>
      </c>
      <c r="Q25" s="42">
        <v>1</v>
      </c>
      <c r="R25" s="42">
        <f t="shared" si="11"/>
        <v>1</v>
      </c>
      <c r="S25" s="16">
        <v>0</v>
      </c>
      <c r="T25" s="16">
        <v>0</v>
      </c>
      <c r="U25" s="42">
        <v>0</v>
      </c>
      <c r="V25" s="16">
        <f t="shared" si="7"/>
        <v>1</v>
      </c>
      <c r="W25" s="14">
        <f t="shared" si="8"/>
        <v>1</v>
      </c>
      <c r="X25" s="42">
        <v>0</v>
      </c>
      <c r="Y25" s="16">
        <v>0</v>
      </c>
      <c r="Z25" s="43">
        <v>0</v>
      </c>
      <c r="AA25" s="42">
        <v>0</v>
      </c>
      <c r="AB25" s="16">
        <v>0</v>
      </c>
      <c r="AC25" s="16">
        <v>0</v>
      </c>
      <c r="AD25" s="16" t="s">
        <v>417</v>
      </c>
      <c r="AE25" s="17" t="s">
        <v>418</v>
      </c>
      <c r="AF25" s="17" t="s">
        <v>411</v>
      </c>
      <c r="AG25" s="17" t="s">
        <v>601</v>
      </c>
      <c r="AH25" s="133" t="s">
        <v>411</v>
      </c>
      <c r="AI25" s="133" t="s">
        <v>1339</v>
      </c>
      <c r="AJ25" s="103" t="s">
        <v>411</v>
      </c>
      <c r="AK25" s="104" t="s">
        <v>1339</v>
      </c>
    </row>
    <row r="26" spans="1:83" s="1" customFormat="1" ht="60" hidden="1" customHeight="1" thickBot="1" x14ac:dyDescent="0.25">
      <c r="A26" s="23" t="s">
        <v>694</v>
      </c>
      <c r="B26" s="18" t="s">
        <v>709</v>
      </c>
      <c r="C26" s="18" t="s">
        <v>674</v>
      </c>
      <c r="D26" s="18" t="s">
        <v>682</v>
      </c>
      <c r="E26" s="18" t="s">
        <v>673</v>
      </c>
      <c r="F26" s="18" t="s">
        <v>272</v>
      </c>
      <c r="G26" s="41">
        <v>43101</v>
      </c>
      <c r="H26" s="41">
        <v>43464</v>
      </c>
      <c r="I26" s="16" t="s">
        <v>1376</v>
      </c>
      <c r="J26" s="16" t="s">
        <v>40</v>
      </c>
      <c r="K26" s="16" t="s">
        <v>273</v>
      </c>
      <c r="L26" s="16" t="s">
        <v>274</v>
      </c>
      <c r="M26" s="16" t="s">
        <v>275</v>
      </c>
      <c r="N26" s="16" t="s">
        <v>500</v>
      </c>
      <c r="O26" s="16">
        <v>109</v>
      </c>
      <c r="P26" s="16">
        <v>25</v>
      </c>
      <c r="Q26" s="16">
        <v>72</v>
      </c>
      <c r="R26" s="42">
        <f t="shared" si="11"/>
        <v>2.88</v>
      </c>
      <c r="S26" s="16">
        <v>30</v>
      </c>
      <c r="T26" s="16">
        <v>22</v>
      </c>
      <c r="U26" s="42">
        <f>+T26/S26</f>
        <v>0.73333333333333328</v>
      </c>
      <c r="V26" s="16">
        <f t="shared" si="7"/>
        <v>94</v>
      </c>
      <c r="W26" s="14">
        <f t="shared" si="8"/>
        <v>1.709090909090909</v>
      </c>
      <c r="X26" s="16">
        <v>30</v>
      </c>
      <c r="Y26" s="16">
        <v>42</v>
      </c>
      <c r="Z26" s="43">
        <f t="shared" si="10"/>
        <v>1.4</v>
      </c>
      <c r="AA26" s="16">
        <v>24</v>
      </c>
      <c r="AB26" s="16">
        <v>2</v>
      </c>
      <c r="AC26" s="43">
        <f t="shared" si="9"/>
        <v>8.3333333333333329E-2</v>
      </c>
      <c r="AD26" s="16" t="s">
        <v>410</v>
      </c>
      <c r="AE26" s="17" t="s">
        <v>501</v>
      </c>
      <c r="AF26" s="17" t="s">
        <v>535</v>
      </c>
      <c r="AG26" s="17" t="s">
        <v>643</v>
      </c>
      <c r="AH26" s="133" t="s">
        <v>1209</v>
      </c>
      <c r="AI26" s="133" t="s">
        <v>1210</v>
      </c>
      <c r="AJ26" s="135" t="s">
        <v>1209</v>
      </c>
      <c r="AK26" s="135" t="s">
        <v>1558</v>
      </c>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row>
    <row r="27" spans="1:83" s="1" customFormat="1" ht="132.75" hidden="1" customHeight="1" thickBot="1" x14ac:dyDescent="0.25">
      <c r="A27" s="23" t="s">
        <v>694</v>
      </c>
      <c r="B27" s="18" t="s">
        <v>712</v>
      </c>
      <c r="C27" s="18" t="s">
        <v>680</v>
      </c>
      <c r="D27" s="18" t="s">
        <v>681</v>
      </c>
      <c r="E27" s="18" t="s">
        <v>673</v>
      </c>
      <c r="F27" s="18" t="s">
        <v>39</v>
      </c>
      <c r="G27" s="41">
        <v>43101</v>
      </c>
      <c r="H27" s="41">
        <v>43464</v>
      </c>
      <c r="I27" s="16" t="s">
        <v>1375</v>
      </c>
      <c r="J27" s="16" t="s">
        <v>40</v>
      </c>
      <c r="K27" s="18" t="s">
        <v>134</v>
      </c>
      <c r="L27" s="18" t="s">
        <v>299</v>
      </c>
      <c r="M27" s="16" t="s">
        <v>41</v>
      </c>
      <c r="N27" s="16" t="s">
        <v>42</v>
      </c>
      <c r="O27" s="42">
        <v>1</v>
      </c>
      <c r="P27" s="42">
        <v>1</v>
      </c>
      <c r="Q27" s="16">
        <v>3</v>
      </c>
      <c r="R27" s="42">
        <f t="shared" si="11"/>
        <v>3</v>
      </c>
      <c r="S27" s="16">
        <v>0</v>
      </c>
      <c r="T27" s="16">
        <v>3</v>
      </c>
      <c r="U27" s="42">
        <v>1</v>
      </c>
      <c r="V27" s="16">
        <f t="shared" si="7"/>
        <v>6</v>
      </c>
      <c r="W27" s="14">
        <f t="shared" si="8"/>
        <v>6</v>
      </c>
      <c r="X27" s="16">
        <v>0</v>
      </c>
      <c r="Y27" s="16">
        <v>0</v>
      </c>
      <c r="Z27" s="43">
        <v>0</v>
      </c>
      <c r="AA27" s="16">
        <v>0</v>
      </c>
      <c r="AB27" s="16">
        <v>0</v>
      </c>
      <c r="AC27" s="16">
        <v>0</v>
      </c>
      <c r="AD27" s="16" t="s">
        <v>387</v>
      </c>
      <c r="AE27" s="18" t="s">
        <v>388</v>
      </c>
      <c r="AF27" s="17" t="s">
        <v>644</v>
      </c>
      <c r="AG27" s="18" t="s">
        <v>645</v>
      </c>
      <c r="AH27" s="136" t="s">
        <v>644</v>
      </c>
      <c r="AI27" s="137" t="s">
        <v>645</v>
      </c>
      <c r="AJ27" s="138" t="s">
        <v>1549</v>
      </c>
      <c r="AK27" s="139" t="s">
        <v>1550</v>
      </c>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row>
    <row r="28" spans="1:83" ht="77.25" hidden="1" customHeight="1" thickBot="1" x14ac:dyDescent="0.2">
      <c r="A28" s="23" t="s">
        <v>694</v>
      </c>
      <c r="B28" s="18" t="s">
        <v>712</v>
      </c>
      <c r="C28" s="18" t="s">
        <v>674</v>
      </c>
      <c r="D28" s="18" t="s">
        <v>682</v>
      </c>
      <c r="E28" s="18" t="s">
        <v>673</v>
      </c>
      <c r="F28" s="18" t="s">
        <v>43</v>
      </c>
      <c r="G28" s="41">
        <v>43101</v>
      </c>
      <c r="H28" s="41">
        <v>43464</v>
      </c>
      <c r="I28" s="16" t="s">
        <v>1375</v>
      </c>
      <c r="J28" s="16" t="s">
        <v>40</v>
      </c>
      <c r="K28" s="18" t="s">
        <v>134</v>
      </c>
      <c r="L28" s="18" t="s">
        <v>300</v>
      </c>
      <c r="M28" s="16" t="s">
        <v>44</v>
      </c>
      <c r="N28" s="16" t="s">
        <v>45</v>
      </c>
      <c r="O28" s="16">
        <v>1</v>
      </c>
      <c r="P28" s="16">
        <v>1</v>
      </c>
      <c r="Q28" s="16">
        <v>1</v>
      </c>
      <c r="R28" s="42">
        <f t="shared" si="11"/>
        <v>1</v>
      </c>
      <c r="S28" s="16">
        <v>0</v>
      </c>
      <c r="T28" s="16">
        <v>0</v>
      </c>
      <c r="U28" s="42">
        <v>0</v>
      </c>
      <c r="V28" s="16">
        <f t="shared" si="7"/>
        <v>1</v>
      </c>
      <c r="W28" s="14">
        <f t="shared" si="8"/>
        <v>1</v>
      </c>
      <c r="X28" s="16">
        <v>0</v>
      </c>
      <c r="Y28" s="16">
        <v>0</v>
      </c>
      <c r="Z28" s="43">
        <v>0</v>
      </c>
      <c r="AA28" s="16">
        <v>0</v>
      </c>
      <c r="AB28" s="16">
        <v>0</v>
      </c>
      <c r="AC28" s="16">
        <v>0</v>
      </c>
      <c r="AD28" s="16" t="s">
        <v>389</v>
      </c>
      <c r="AE28" s="18" t="s">
        <v>390</v>
      </c>
      <c r="AF28" s="17" t="s">
        <v>524</v>
      </c>
      <c r="AG28" s="18" t="s">
        <v>646</v>
      </c>
      <c r="AH28" s="136" t="s">
        <v>524</v>
      </c>
      <c r="AI28" s="137" t="s">
        <v>646</v>
      </c>
      <c r="AJ28" s="138" t="s">
        <v>524</v>
      </c>
      <c r="AK28" s="139" t="s">
        <v>646</v>
      </c>
    </row>
    <row r="29" spans="1:83" ht="96" hidden="1" customHeight="1" thickBot="1" x14ac:dyDescent="0.2">
      <c r="A29" s="24" t="s">
        <v>705</v>
      </c>
      <c r="B29" s="18" t="s">
        <v>740</v>
      </c>
      <c r="C29" s="17" t="s">
        <v>671</v>
      </c>
      <c r="D29" s="18" t="s">
        <v>687</v>
      </c>
      <c r="E29" s="18" t="s">
        <v>673</v>
      </c>
      <c r="F29" s="18" t="s">
        <v>117</v>
      </c>
      <c r="G29" s="41">
        <v>43101</v>
      </c>
      <c r="H29" s="41">
        <v>43464</v>
      </c>
      <c r="I29" s="16" t="s">
        <v>1375</v>
      </c>
      <c r="J29" s="16" t="s">
        <v>40</v>
      </c>
      <c r="K29" s="16" t="s">
        <v>134</v>
      </c>
      <c r="L29" s="16" t="s">
        <v>301</v>
      </c>
      <c r="M29" s="16" t="s">
        <v>115</v>
      </c>
      <c r="N29" s="16" t="s">
        <v>116</v>
      </c>
      <c r="O29" s="16">
        <v>100</v>
      </c>
      <c r="P29" s="45">
        <v>25</v>
      </c>
      <c r="Q29" s="16">
        <v>25</v>
      </c>
      <c r="R29" s="42">
        <f t="shared" si="11"/>
        <v>1</v>
      </c>
      <c r="S29" s="46">
        <v>25</v>
      </c>
      <c r="T29" s="16">
        <v>25</v>
      </c>
      <c r="U29" s="42">
        <f>+T29/S29</f>
        <v>1</v>
      </c>
      <c r="V29" s="16">
        <f t="shared" si="7"/>
        <v>50</v>
      </c>
      <c r="W29" s="14">
        <f t="shared" si="8"/>
        <v>1</v>
      </c>
      <c r="X29" s="16">
        <v>25</v>
      </c>
      <c r="Y29" s="16">
        <v>25</v>
      </c>
      <c r="Z29" s="43">
        <f t="shared" si="10"/>
        <v>1</v>
      </c>
      <c r="AA29" s="16">
        <v>25</v>
      </c>
      <c r="AB29" s="16">
        <v>25</v>
      </c>
      <c r="AC29" s="43">
        <f t="shared" si="9"/>
        <v>1</v>
      </c>
      <c r="AD29" s="16" t="s">
        <v>468</v>
      </c>
      <c r="AE29" s="18" t="s">
        <v>493</v>
      </c>
      <c r="AF29" s="17" t="s">
        <v>525</v>
      </c>
      <c r="AG29" s="18" t="s">
        <v>647</v>
      </c>
      <c r="AH29" s="133" t="s">
        <v>1334</v>
      </c>
      <c r="AI29" s="137" t="s">
        <v>1335</v>
      </c>
      <c r="AJ29" s="138" t="s">
        <v>1551</v>
      </c>
      <c r="AK29" s="140" t="s">
        <v>1552</v>
      </c>
    </row>
    <row r="30" spans="1:83" ht="61.5" hidden="1" customHeight="1" thickBot="1" x14ac:dyDescent="0.2">
      <c r="A30" s="24" t="s">
        <v>705</v>
      </c>
      <c r="B30" s="18" t="s">
        <v>738</v>
      </c>
      <c r="C30" s="18" t="s">
        <v>674</v>
      </c>
      <c r="D30" s="18" t="s">
        <v>685</v>
      </c>
      <c r="E30" s="18" t="s">
        <v>673</v>
      </c>
      <c r="F30" s="18" t="s">
        <v>251</v>
      </c>
      <c r="G30" s="41">
        <v>43101</v>
      </c>
      <c r="H30" s="41">
        <v>43464</v>
      </c>
      <c r="I30" s="16" t="s">
        <v>1375</v>
      </c>
      <c r="J30" s="16" t="s">
        <v>188</v>
      </c>
      <c r="K30" s="16" t="s">
        <v>134</v>
      </c>
      <c r="L30" s="18" t="s">
        <v>299</v>
      </c>
      <c r="M30" s="16" t="s">
        <v>115</v>
      </c>
      <c r="N30" s="16" t="s">
        <v>116</v>
      </c>
      <c r="O30" s="42">
        <v>1</v>
      </c>
      <c r="P30" s="42">
        <v>0.9</v>
      </c>
      <c r="Q30" s="43">
        <v>0</v>
      </c>
      <c r="R30" s="42">
        <f t="shared" si="11"/>
        <v>0</v>
      </c>
      <c r="S30" s="16">
        <v>0</v>
      </c>
      <c r="T30" s="16">
        <v>1</v>
      </c>
      <c r="U30" s="42">
        <v>1</v>
      </c>
      <c r="V30" s="16">
        <f t="shared" si="7"/>
        <v>1</v>
      </c>
      <c r="W30" s="14">
        <f t="shared" si="8"/>
        <v>1.1111111111111112</v>
      </c>
      <c r="X30" s="16">
        <v>6</v>
      </c>
      <c r="Y30" s="16">
        <v>6</v>
      </c>
      <c r="Z30" s="43">
        <f t="shared" si="10"/>
        <v>1</v>
      </c>
      <c r="AA30" s="16">
        <v>0</v>
      </c>
      <c r="AB30" s="16">
        <v>0</v>
      </c>
      <c r="AC30" s="16">
        <v>0</v>
      </c>
      <c r="AD30" s="16"/>
      <c r="AE30" s="17"/>
      <c r="AF30" s="16" t="s">
        <v>526</v>
      </c>
      <c r="AG30" s="17" t="s">
        <v>527</v>
      </c>
      <c r="AH30" s="133" t="s">
        <v>1336</v>
      </c>
      <c r="AI30" s="137" t="s">
        <v>1338</v>
      </c>
      <c r="AJ30" s="138" t="s">
        <v>524</v>
      </c>
      <c r="AK30" s="139" t="s">
        <v>1553</v>
      </c>
    </row>
    <row r="31" spans="1:83" ht="60.75" hidden="1" customHeight="1" thickBot="1" x14ac:dyDescent="0.2">
      <c r="A31" s="23" t="s">
        <v>694</v>
      </c>
      <c r="B31" s="18" t="s">
        <v>712</v>
      </c>
      <c r="C31" s="18" t="s">
        <v>674</v>
      </c>
      <c r="D31" s="18" t="s">
        <v>682</v>
      </c>
      <c r="E31" s="18" t="s">
        <v>673</v>
      </c>
      <c r="F31" s="18" t="s">
        <v>43</v>
      </c>
      <c r="G31" s="41">
        <v>43101</v>
      </c>
      <c r="H31" s="41">
        <v>43465</v>
      </c>
      <c r="I31" s="16" t="s">
        <v>1377</v>
      </c>
      <c r="J31" s="16" t="s">
        <v>40</v>
      </c>
      <c r="K31" s="16" t="s">
        <v>34</v>
      </c>
      <c r="L31" s="16" t="s">
        <v>124</v>
      </c>
      <c r="M31" s="16" t="s">
        <v>44</v>
      </c>
      <c r="N31" s="16" t="s">
        <v>45</v>
      </c>
      <c r="O31" s="42">
        <v>1</v>
      </c>
      <c r="P31" s="16">
        <v>2</v>
      </c>
      <c r="Q31" s="16">
        <v>2</v>
      </c>
      <c r="R31" s="42">
        <f t="shared" si="11"/>
        <v>1</v>
      </c>
      <c r="S31" s="16">
        <v>1</v>
      </c>
      <c r="T31" s="16">
        <v>2</v>
      </c>
      <c r="U31" s="42">
        <f>+T31/S31</f>
        <v>2</v>
      </c>
      <c r="V31" s="16">
        <f t="shared" si="7"/>
        <v>4</v>
      </c>
      <c r="W31" s="14">
        <f t="shared" si="8"/>
        <v>1.3333333333333333</v>
      </c>
      <c r="X31" s="16">
        <v>0</v>
      </c>
      <c r="Y31" s="16">
        <v>1</v>
      </c>
      <c r="Z31" s="43">
        <v>1</v>
      </c>
      <c r="AA31" s="16">
        <v>0</v>
      </c>
      <c r="AB31" s="16">
        <v>0</v>
      </c>
      <c r="AC31" s="16">
        <v>0</v>
      </c>
      <c r="AD31" s="16" t="s">
        <v>419</v>
      </c>
      <c r="AE31" s="17" t="s">
        <v>420</v>
      </c>
      <c r="AF31" s="17" t="s">
        <v>602</v>
      </c>
      <c r="AG31" s="17" t="s">
        <v>546</v>
      </c>
      <c r="AH31" s="133" t="s">
        <v>1340</v>
      </c>
      <c r="AI31" s="133" t="s">
        <v>1341</v>
      </c>
      <c r="AJ31" s="17"/>
      <c r="AK31" s="126"/>
    </row>
    <row r="32" spans="1:83" ht="68.25" hidden="1" customHeight="1" thickBot="1" x14ac:dyDescent="0.2">
      <c r="A32" s="24" t="s">
        <v>705</v>
      </c>
      <c r="B32" s="18" t="s">
        <v>738</v>
      </c>
      <c r="C32" s="17" t="s">
        <v>671</v>
      </c>
      <c r="D32" s="18" t="s">
        <v>687</v>
      </c>
      <c r="E32" s="18" t="s">
        <v>673</v>
      </c>
      <c r="F32" s="18" t="s">
        <v>251</v>
      </c>
      <c r="G32" s="41">
        <v>43101</v>
      </c>
      <c r="H32" s="41">
        <v>43465</v>
      </c>
      <c r="I32" s="16" t="s">
        <v>1377</v>
      </c>
      <c r="J32" s="16" t="s">
        <v>188</v>
      </c>
      <c r="K32" s="16" t="s">
        <v>34</v>
      </c>
      <c r="L32" s="16" t="s">
        <v>196</v>
      </c>
      <c r="M32" s="16" t="s">
        <v>115</v>
      </c>
      <c r="N32" s="16" t="s">
        <v>116</v>
      </c>
      <c r="O32" s="42">
        <v>1</v>
      </c>
      <c r="P32" s="16">
        <v>0</v>
      </c>
      <c r="Q32" s="16">
        <v>0</v>
      </c>
      <c r="R32" s="42">
        <v>0</v>
      </c>
      <c r="S32" s="16">
        <v>5</v>
      </c>
      <c r="T32" s="16">
        <v>5</v>
      </c>
      <c r="U32" s="42">
        <f>+T32/S32</f>
        <v>1</v>
      </c>
      <c r="V32" s="16">
        <f t="shared" si="7"/>
        <v>5</v>
      </c>
      <c r="W32" s="14">
        <f t="shared" si="8"/>
        <v>1</v>
      </c>
      <c r="X32" s="16">
        <v>7</v>
      </c>
      <c r="Y32" s="16">
        <v>7</v>
      </c>
      <c r="Z32" s="43">
        <f t="shared" si="10"/>
        <v>1</v>
      </c>
      <c r="AA32" s="16">
        <v>10</v>
      </c>
      <c r="AB32" s="16">
        <v>10</v>
      </c>
      <c r="AC32" s="43">
        <f t="shared" si="9"/>
        <v>1</v>
      </c>
      <c r="AD32" s="16" t="s">
        <v>426</v>
      </c>
      <c r="AE32" s="21" t="s">
        <v>427</v>
      </c>
      <c r="AF32" s="17" t="s">
        <v>426</v>
      </c>
      <c r="AG32" s="21" t="s">
        <v>640</v>
      </c>
      <c r="AH32" s="133" t="s">
        <v>426</v>
      </c>
      <c r="AI32" s="133" t="s">
        <v>1342</v>
      </c>
      <c r="AJ32" s="141" t="s">
        <v>426</v>
      </c>
      <c r="AK32" s="142" t="s">
        <v>1559</v>
      </c>
    </row>
    <row r="33" spans="1:83" ht="63" hidden="1" customHeight="1" x14ac:dyDescent="0.2">
      <c r="A33" s="24" t="s">
        <v>705</v>
      </c>
      <c r="B33" s="18" t="s">
        <v>740</v>
      </c>
      <c r="C33" s="17" t="s">
        <v>671</v>
      </c>
      <c r="D33" s="18" t="s">
        <v>687</v>
      </c>
      <c r="E33" s="18" t="s">
        <v>673</v>
      </c>
      <c r="F33" s="20" t="s">
        <v>117</v>
      </c>
      <c r="G33" s="41">
        <v>43101</v>
      </c>
      <c r="H33" s="41">
        <v>43465</v>
      </c>
      <c r="I33" s="16" t="s">
        <v>1377</v>
      </c>
      <c r="J33" s="16" t="s">
        <v>188</v>
      </c>
      <c r="K33" s="16" t="s">
        <v>189</v>
      </c>
      <c r="L33" s="16" t="s">
        <v>186</v>
      </c>
      <c r="M33" s="16" t="s">
        <v>115</v>
      </c>
      <c r="N33" s="16" t="s">
        <v>116</v>
      </c>
      <c r="O33" s="42">
        <v>1</v>
      </c>
      <c r="P33" s="16">
        <v>0</v>
      </c>
      <c r="Q33" s="16">
        <v>0</v>
      </c>
      <c r="R33" s="42">
        <v>0</v>
      </c>
      <c r="S33" s="16">
        <v>22771</v>
      </c>
      <c r="T33" s="16">
        <v>22771</v>
      </c>
      <c r="U33" s="42">
        <f>+T33/S33</f>
        <v>1</v>
      </c>
      <c r="V33" s="16">
        <f t="shared" si="7"/>
        <v>22771</v>
      </c>
      <c r="W33" s="14">
        <f t="shared" si="8"/>
        <v>1</v>
      </c>
      <c r="X33" s="16">
        <v>20930</v>
      </c>
      <c r="Y33" s="16">
        <v>20930</v>
      </c>
      <c r="Z33" s="43">
        <f t="shared" si="10"/>
        <v>1</v>
      </c>
      <c r="AA33" s="16">
        <v>20344</v>
      </c>
      <c r="AB33" s="16">
        <v>20344</v>
      </c>
      <c r="AC33" s="43">
        <f t="shared" si="9"/>
        <v>1</v>
      </c>
      <c r="AD33" s="16" t="s">
        <v>424</v>
      </c>
      <c r="AE33" s="21" t="s">
        <v>425</v>
      </c>
      <c r="AF33" s="17" t="s">
        <v>547</v>
      </c>
      <c r="AG33" s="124" t="s">
        <v>639</v>
      </c>
      <c r="AH33" s="133" t="s">
        <v>547</v>
      </c>
      <c r="AI33" s="133" t="s">
        <v>1343</v>
      </c>
      <c r="AJ33" s="112" t="s">
        <v>547</v>
      </c>
      <c r="AK33" s="112" t="s">
        <v>1560</v>
      </c>
    </row>
    <row r="34" spans="1:83" ht="71.25" hidden="1" customHeight="1" x14ac:dyDescent="0.2">
      <c r="A34" s="23" t="s">
        <v>697</v>
      </c>
      <c r="B34" s="18" t="s">
        <v>729</v>
      </c>
      <c r="C34" s="18" t="s">
        <v>671</v>
      </c>
      <c r="D34" s="18" t="s">
        <v>672</v>
      </c>
      <c r="E34" s="18" t="s">
        <v>721</v>
      </c>
      <c r="F34" s="79" t="s">
        <v>779</v>
      </c>
      <c r="G34" s="41">
        <v>43101</v>
      </c>
      <c r="H34" s="61">
        <v>43404</v>
      </c>
      <c r="I34" s="16" t="s">
        <v>1381</v>
      </c>
      <c r="J34" s="16" t="s">
        <v>1091</v>
      </c>
      <c r="K34" s="16" t="s">
        <v>1091</v>
      </c>
      <c r="L34" s="16" t="s">
        <v>1091</v>
      </c>
      <c r="M34" s="16" t="s">
        <v>939</v>
      </c>
      <c r="N34" s="16" t="s">
        <v>940</v>
      </c>
      <c r="O34" s="42">
        <v>1</v>
      </c>
      <c r="P34" s="16">
        <v>0</v>
      </c>
      <c r="Q34" s="16">
        <v>0</v>
      </c>
      <c r="R34" s="42">
        <v>0</v>
      </c>
      <c r="S34" s="16">
        <v>0</v>
      </c>
      <c r="T34" s="16">
        <v>0</v>
      </c>
      <c r="U34" s="42">
        <v>0</v>
      </c>
      <c r="V34" s="16">
        <f t="shared" si="7"/>
        <v>0</v>
      </c>
      <c r="W34" s="43">
        <f t="shared" ref="W34:W36" si="12">+(U34+R34)/2</f>
        <v>0</v>
      </c>
      <c r="X34" s="16">
        <v>0</v>
      </c>
      <c r="Y34" s="42">
        <v>1</v>
      </c>
      <c r="Z34" s="43">
        <v>1</v>
      </c>
      <c r="AA34" s="16">
        <v>1</v>
      </c>
      <c r="AB34" s="16">
        <v>1</v>
      </c>
      <c r="AC34" s="43">
        <f t="shared" si="9"/>
        <v>1</v>
      </c>
      <c r="AD34" s="16"/>
      <c r="AE34" s="21"/>
      <c r="AF34" s="21"/>
      <c r="AG34" s="21"/>
      <c r="AH34" s="124" t="s">
        <v>1144</v>
      </c>
      <c r="AI34" s="124" t="s">
        <v>1118</v>
      </c>
      <c r="AJ34" s="17" t="s">
        <v>1479</v>
      </c>
      <c r="AK34" s="126" t="s">
        <v>1478</v>
      </c>
    </row>
    <row r="35" spans="1:83" ht="66" hidden="1" customHeight="1" x14ac:dyDescent="0.2">
      <c r="A35" s="23" t="s">
        <v>697</v>
      </c>
      <c r="B35" s="18" t="s">
        <v>729</v>
      </c>
      <c r="C35" s="18" t="s">
        <v>671</v>
      </c>
      <c r="D35" s="18" t="s">
        <v>672</v>
      </c>
      <c r="E35" s="18" t="s">
        <v>721</v>
      </c>
      <c r="F35" s="79" t="s">
        <v>780</v>
      </c>
      <c r="G35" s="41">
        <v>43101</v>
      </c>
      <c r="H35" s="61">
        <v>43434</v>
      </c>
      <c r="I35" s="16" t="s">
        <v>1381</v>
      </c>
      <c r="J35" s="16" t="s">
        <v>1091</v>
      </c>
      <c r="K35" s="16" t="s">
        <v>1091</v>
      </c>
      <c r="L35" s="16" t="s">
        <v>1091</v>
      </c>
      <c r="M35" s="16" t="s">
        <v>943</v>
      </c>
      <c r="N35" s="16" t="s">
        <v>1037</v>
      </c>
      <c r="O35" s="45">
        <v>1</v>
      </c>
      <c r="P35" s="16">
        <v>0</v>
      </c>
      <c r="Q35" s="16">
        <v>0</v>
      </c>
      <c r="R35" s="42">
        <v>0</v>
      </c>
      <c r="S35" s="16">
        <v>0</v>
      </c>
      <c r="T35" s="16">
        <v>0</v>
      </c>
      <c r="U35" s="42">
        <v>0</v>
      </c>
      <c r="V35" s="16">
        <f t="shared" si="7"/>
        <v>0</v>
      </c>
      <c r="W35" s="43">
        <f t="shared" si="12"/>
        <v>0</v>
      </c>
      <c r="X35" s="16">
        <v>0</v>
      </c>
      <c r="Y35" s="42">
        <v>0</v>
      </c>
      <c r="Z35" s="43">
        <v>0</v>
      </c>
      <c r="AA35" s="16">
        <v>1</v>
      </c>
      <c r="AB35" s="16">
        <v>1</v>
      </c>
      <c r="AC35" s="43">
        <f t="shared" si="9"/>
        <v>1</v>
      </c>
      <c r="AD35" s="16"/>
      <c r="AE35" s="21"/>
      <c r="AF35" s="21"/>
      <c r="AG35" s="21"/>
      <c r="AH35" s="124"/>
      <c r="AI35" s="124" t="s">
        <v>1115</v>
      </c>
      <c r="AJ35" s="17" t="s">
        <v>1481</v>
      </c>
      <c r="AK35" s="126" t="s">
        <v>1480</v>
      </c>
    </row>
    <row r="36" spans="1:83" ht="141" customHeight="1" x14ac:dyDescent="0.2">
      <c r="A36" s="23" t="s">
        <v>697</v>
      </c>
      <c r="B36" s="18" t="s">
        <v>729</v>
      </c>
      <c r="C36" s="18" t="s">
        <v>671</v>
      </c>
      <c r="D36" s="18" t="s">
        <v>672</v>
      </c>
      <c r="E36" s="18" t="s">
        <v>721</v>
      </c>
      <c r="F36" s="79" t="s">
        <v>785</v>
      </c>
      <c r="G36" s="41">
        <v>43101</v>
      </c>
      <c r="H36" s="56">
        <v>43465</v>
      </c>
      <c r="I36" s="16" t="s">
        <v>46</v>
      </c>
      <c r="J36" s="16" t="s">
        <v>1098</v>
      </c>
      <c r="K36" s="16" t="s">
        <v>1098</v>
      </c>
      <c r="L36" s="16" t="s">
        <v>1098</v>
      </c>
      <c r="M36" s="16" t="s">
        <v>1012</v>
      </c>
      <c r="N36" s="16" t="s">
        <v>1006</v>
      </c>
      <c r="O36" s="42">
        <v>1</v>
      </c>
      <c r="P36" s="16">
        <v>0</v>
      </c>
      <c r="Q36" s="16">
        <v>0</v>
      </c>
      <c r="R36" s="42">
        <v>0</v>
      </c>
      <c r="S36" s="16">
        <v>0</v>
      </c>
      <c r="T36" s="16">
        <v>0</v>
      </c>
      <c r="U36" s="42">
        <v>0</v>
      </c>
      <c r="V36" s="16">
        <f t="shared" si="7"/>
        <v>0</v>
      </c>
      <c r="W36" s="43">
        <f t="shared" si="12"/>
        <v>0</v>
      </c>
      <c r="X36" s="16">
        <v>0</v>
      </c>
      <c r="Y36" s="42">
        <v>0.67</v>
      </c>
      <c r="Z36" s="43">
        <v>1</v>
      </c>
      <c r="AA36" s="16">
        <v>0</v>
      </c>
      <c r="AB36" s="16">
        <v>1</v>
      </c>
      <c r="AC36" s="42">
        <v>1</v>
      </c>
      <c r="AD36" s="16"/>
      <c r="AE36" s="21" t="s">
        <v>1002</v>
      </c>
      <c r="AF36" s="21"/>
      <c r="AG36" s="21"/>
      <c r="AH36" s="124" t="s">
        <v>1145</v>
      </c>
      <c r="AI36" s="124" t="s">
        <v>1119</v>
      </c>
      <c r="AJ36" s="17" t="s">
        <v>1505</v>
      </c>
      <c r="AK36" s="126" t="s">
        <v>1504</v>
      </c>
    </row>
    <row r="37" spans="1:83" ht="140.25" hidden="1" customHeight="1" x14ac:dyDescent="0.2">
      <c r="A37" s="23" t="s">
        <v>697</v>
      </c>
      <c r="B37" s="18" t="s">
        <v>729</v>
      </c>
      <c r="C37" s="18" t="s">
        <v>671</v>
      </c>
      <c r="D37" s="18" t="s">
        <v>672</v>
      </c>
      <c r="E37" s="18" t="s">
        <v>721</v>
      </c>
      <c r="F37" s="79" t="s">
        <v>791</v>
      </c>
      <c r="G37" s="41">
        <v>43101</v>
      </c>
      <c r="H37" s="64">
        <v>43281</v>
      </c>
      <c r="I37" s="16" t="s">
        <v>1381</v>
      </c>
      <c r="J37" s="16" t="s">
        <v>23</v>
      </c>
      <c r="K37" s="16" t="s">
        <v>1099</v>
      </c>
      <c r="L37" s="16" t="s">
        <v>1099</v>
      </c>
      <c r="M37" s="16" t="s">
        <v>955</v>
      </c>
      <c r="N37" s="16" t="s">
        <v>1042</v>
      </c>
      <c r="O37" s="45">
        <v>1</v>
      </c>
      <c r="P37" s="16">
        <v>0</v>
      </c>
      <c r="Q37" s="16">
        <v>0</v>
      </c>
      <c r="R37" s="42">
        <v>0</v>
      </c>
      <c r="S37" s="6">
        <v>0</v>
      </c>
      <c r="T37" s="75">
        <v>0</v>
      </c>
      <c r="U37" s="42">
        <f>+Y37/X37</f>
        <v>1</v>
      </c>
      <c r="V37" s="16">
        <f>+Y37+Q37</f>
        <v>1</v>
      </c>
      <c r="W37" s="14" t="e">
        <f>+V37/(S37+P37)</f>
        <v>#DIV/0!</v>
      </c>
      <c r="X37" s="16">
        <v>1</v>
      </c>
      <c r="Y37" s="42">
        <v>1</v>
      </c>
      <c r="Z37" s="43">
        <v>1</v>
      </c>
      <c r="AA37" s="16">
        <v>0</v>
      </c>
      <c r="AB37" s="16">
        <v>0</v>
      </c>
      <c r="AC37" s="16">
        <v>0</v>
      </c>
      <c r="AD37" s="16"/>
      <c r="AE37" s="21" t="s">
        <v>954</v>
      </c>
      <c r="AF37" s="21"/>
      <c r="AG37" s="21"/>
      <c r="AH37" s="124" t="s">
        <v>1147</v>
      </c>
      <c r="AI37" s="124" t="s">
        <v>1146</v>
      </c>
      <c r="AJ37" s="17" t="s">
        <v>1482</v>
      </c>
      <c r="AK37" s="126" t="s">
        <v>1478</v>
      </c>
    </row>
    <row r="38" spans="1:83" ht="137.25" customHeight="1" x14ac:dyDescent="0.2">
      <c r="A38" s="23" t="s">
        <v>697</v>
      </c>
      <c r="B38" s="18" t="s">
        <v>729</v>
      </c>
      <c r="C38" s="18" t="s">
        <v>671</v>
      </c>
      <c r="D38" s="18" t="s">
        <v>672</v>
      </c>
      <c r="E38" s="18" t="s">
        <v>721</v>
      </c>
      <c r="F38" s="73" t="s">
        <v>793</v>
      </c>
      <c r="G38" s="41">
        <v>43101</v>
      </c>
      <c r="H38" s="64">
        <v>42978</v>
      </c>
      <c r="I38" s="16" t="s">
        <v>46</v>
      </c>
      <c r="J38" s="16" t="s">
        <v>1100</v>
      </c>
      <c r="K38" s="16" t="s">
        <v>1100</v>
      </c>
      <c r="L38" s="16" t="s">
        <v>1100</v>
      </c>
      <c r="M38" s="16" t="s">
        <v>1017</v>
      </c>
      <c r="N38" s="16" t="s">
        <v>937</v>
      </c>
      <c r="O38" s="42">
        <v>1</v>
      </c>
      <c r="P38" s="16">
        <v>0</v>
      </c>
      <c r="Q38" s="16">
        <v>0</v>
      </c>
      <c r="R38" s="42">
        <v>0</v>
      </c>
      <c r="S38" s="16">
        <v>0</v>
      </c>
      <c r="T38" s="16">
        <v>0</v>
      </c>
      <c r="U38" s="42">
        <v>0</v>
      </c>
      <c r="V38" s="16">
        <f t="shared" ref="V38:V66" si="13">+T38+Q38</f>
        <v>0</v>
      </c>
      <c r="W38" s="43">
        <f t="shared" ref="W38:W60" si="14">+(U38+R38)/2</f>
        <v>0</v>
      </c>
      <c r="X38" s="16">
        <v>0</v>
      </c>
      <c r="Y38" s="42">
        <v>1</v>
      </c>
      <c r="Z38" s="43">
        <v>1</v>
      </c>
      <c r="AA38" s="16">
        <v>0</v>
      </c>
      <c r="AB38" s="16">
        <v>0</v>
      </c>
      <c r="AC38" s="16">
        <v>0</v>
      </c>
      <c r="AD38" s="16"/>
      <c r="AE38" s="21" t="s">
        <v>982</v>
      </c>
      <c r="AF38" s="21"/>
      <c r="AG38" s="21"/>
      <c r="AH38" s="124" t="s">
        <v>1148</v>
      </c>
      <c r="AI38" s="124" t="s">
        <v>1120</v>
      </c>
      <c r="AJ38" s="17" t="s">
        <v>1482</v>
      </c>
      <c r="AK38" s="126" t="s">
        <v>1478</v>
      </c>
    </row>
    <row r="39" spans="1:83" ht="138.75" customHeight="1" x14ac:dyDescent="0.2">
      <c r="A39" s="23" t="s">
        <v>697</v>
      </c>
      <c r="B39" s="18" t="s">
        <v>729</v>
      </c>
      <c r="C39" s="18" t="s">
        <v>671</v>
      </c>
      <c r="D39" s="18" t="s">
        <v>672</v>
      </c>
      <c r="E39" s="18" t="s">
        <v>721</v>
      </c>
      <c r="F39" s="73" t="s">
        <v>799</v>
      </c>
      <c r="G39" s="41">
        <v>43101</v>
      </c>
      <c r="H39" s="65">
        <v>43465</v>
      </c>
      <c r="I39" s="16" t="s">
        <v>46</v>
      </c>
      <c r="J39" s="16" t="s">
        <v>1101</v>
      </c>
      <c r="K39" s="16" t="s">
        <v>1101</v>
      </c>
      <c r="L39" s="16" t="s">
        <v>1101</v>
      </c>
      <c r="M39" s="16" t="s">
        <v>1018</v>
      </c>
      <c r="N39" s="16" t="s">
        <v>893</v>
      </c>
      <c r="O39" s="42">
        <v>1</v>
      </c>
      <c r="P39" s="16">
        <v>0</v>
      </c>
      <c r="Q39" s="16">
        <v>0</v>
      </c>
      <c r="R39" s="42">
        <v>0</v>
      </c>
      <c r="S39" s="16">
        <v>0</v>
      </c>
      <c r="T39" s="16">
        <v>0</v>
      </c>
      <c r="U39" s="42">
        <v>0</v>
      </c>
      <c r="V39" s="16">
        <f t="shared" si="13"/>
        <v>0</v>
      </c>
      <c r="W39" s="43">
        <f t="shared" si="14"/>
        <v>0</v>
      </c>
      <c r="X39" s="16">
        <v>0</v>
      </c>
      <c r="Y39" s="42">
        <v>1</v>
      </c>
      <c r="Z39" s="43">
        <v>1</v>
      </c>
      <c r="AA39" s="16">
        <v>0</v>
      </c>
      <c r="AB39" s="16">
        <v>1</v>
      </c>
      <c r="AC39" s="42">
        <v>1</v>
      </c>
      <c r="AD39" s="16"/>
      <c r="AE39" s="21" t="s">
        <v>885</v>
      </c>
      <c r="AF39" s="21"/>
      <c r="AG39" s="21"/>
      <c r="AH39" s="124" t="s">
        <v>1149</v>
      </c>
      <c r="AI39" s="124" t="s">
        <v>1121</v>
      </c>
      <c r="AJ39" s="17" t="s">
        <v>1464</v>
      </c>
      <c r="AK39" s="126" t="s">
        <v>1464</v>
      </c>
    </row>
    <row r="40" spans="1:83" ht="157.5" customHeight="1" x14ac:dyDescent="0.2">
      <c r="A40" s="23" t="s">
        <v>697</v>
      </c>
      <c r="B40" s="18" t="s">
        <v>729</v>
      </c>
      <c r="C40" s="18" t="s">
        <v>671</v>
      </c>
      <c r="D40" s="18" t="s">
        <v>672</v>
      </c>
      <c r="E40" s="18" t="s">
        <v>721</v>
      </c>
      <c r="F40" s="73" t="s">
        <v>800</v>
      </c>
      <c r="G40" s="41">
        <v>43101</v>
      </c>
      <c r="H40" s="65">
        <v>43465</v>
      </c>
      <c r="I40" s="16" t="s">
        <v>46</v>
      </c>
      <c r="J40" s="16" t="s">
        <v>1098</v>
      </c>
      <c r="K40" s="16" t="s">
        <v>1098</v>
      </c>
      <c r="L40" s="16" t="s">
        <v>1098</v>
      </c>
      <c r="M40" s="16" t="s">
        <v>1019</v>
      </c>
      <c r="N40" s="16" t="s">
        <v>893</v>
      </c>
      <c r="O40" s="42">
        <v>1</v>
      </c>
      <c r="P40" s="16">
        <v>0</v>
      </c>
      <c r="Q40" s="16">
        <v>0</v>
      </c>
      <c r="R40" s="42">
        <v>0</v>
      </c>
      <c r="S40" s="16">
        <v>0</v>
      </c>
      <c r="T40" s="16">
        <v>0</v>
      </c>
      <c r="U40" s="42">
        <v>0</v>
      </c>
      <c r="V40" s="16">
        <f t="shared" si="13"/>
        <v>0</v>
      </c>
      <c r="W40" s="43">
        <f t="shared" si="14"/>
        <v>0</v>
      </c>
      <c r="X40" s="16">
        <v>0</v>
      </c>
      <c r="Y40" s="42">
        <v>0.9</v>
      </c>
      <c r="Z40" s="43">
        <v>1</v>
      </c>
      <c r="AA40" s="16">
        <v>0</v>
      </c>
      <c r="AB40" s="16">
        <v>1</v>
      </c>
      <c r="AC40" s="42">
        <v>1</v>
      </c>
      <c r="AD40" s="16"/>
      <c r="AE40" s="21" t="s">
        <v>885</v>
      </c>
      <c r="AF40" s="21"/>
      <c r="AG40" s="21"/>
      <c r="AH40" s="124" t="s">
        <v>1150</v>
      </c>
      <c r="AI40" s="124" t="s">
        <v>1151</v>
      </c>
      <c r="AJ40" s="17" t="s">
        <v>1507</v>
      </c>
      <c r="AK40" s="126" t="s">
        <v>1506</v>
      </c>
    </row>
    <row r="41" spans="1:83" ht="153.75" customHeight="1" thickBot="1" x14ac:dyDescent="0.25">
      <c r="A41" s="23" t="s">
        <v>697</v>
      </c>
      <c r="B41" s="18" t="s">
        <v>729</v>
      </c>
      <c r="C41" s="18" t="s">
        <v>671</v>
      </c>
      <c r="D41" s="18" t="s">
        <v>672</v>
      </c>
      <c r="E41" s="18" t="s">
        <v>721</v>
      </c>
      <c r="F41" s="73" t="s">
        <v>801</v>
      </c>
      <c r="G41" s="41">
        <v>43101</v>
      </c>
      <c r="H41" s="65">
        <v>43465</v>
      </c>
      <c r="I41" s="16" t="s">
        <v>46</v>
      </c>
      <c r="J41" s="16" t="s">
        <v>1098</v>
      </c>
      <c r="K41" s="16" t="s">
        <v>1098</v>
      </c>
      <c r="L41" s="16" t="s">
        <v>1098</v>
      </c>
      <c r="M41" s="16" t="s">
        <v>1019</v>
      </c>
      <c r="N41" s="16" t="s">
        <v>893</v>
      </c>
      <c r="O41" s="42">
        <v>1</v>
      </c>
      <c r="P41" s="16">
        <v>0</v>
      </c>
      <c r="Q41" s="16">
        <v>0</v>
      </c>
      <c r="R41" s="42">
        <v>0</v>
      </c>
      <c r="S41" s="16">
        <v>0</v>
      </c>
      <c r="T41" s="16">
        <v>0</v>
      </c>
      <c r="U41" s="42">
        <v>0</v>
      </c>
      <c r="V41" s="16">
        <f t="shared" si="13"/>
        <v>0</v>
      </c>
      <c r="W41" s="43">
        <f t="shared" si="14"/>
        <v>0</v>
      </c>
      <c r="X41" s="16">
        <v>0</v>
      </c>
      <c r="Y41" s="42">
        <v>1</v>
      </c>
      <c r="Z41" s="43">
        <v>1</v>
      </c>
      <c r="AA41" s="16">
        <v>0</v>
      </c>
      <c r="AB41" s="16">
        <v>1</v>
      </c>
      <c r="AC41" s="42">
        <v>1</v>
      </c>
      <c r="AD41" s="16"/>
      <c r="AE41" s="21" t="s">
        <v>885</v>
      </c>
      <c r="AF41" s="21"/>
      <c r="AG41" s="21"/>
      <c r="AH41" s="124" t="s">
        <v>1152</v>
      </c>
      <c r="AI41" s="124" t="s">
        <v>1152</v>
      </c>
      <c r="AJ41" s="17" t="s">
        <v>1509</v>
      </c>
      <c r="AK41" s="126" t="s">
        <v>1508</v>
      </c>
    </row>
    <row r="42" spans="1:83" ht="90.75" hidden="1" customHeight="1" thickBot="1" x14ac:dyDescent="0.25">
      <c r="A42" s="23" t="s">
        <v>694</v>
      </c>
      <c r="B42" s="18" t="s">
        <v>718</v>
      </c>
      <c r="C42" s="18" t="s">
        <v>680</v>
      </c>
      <c r="D42" s="18" t="s">
        <v>681</v>
      </c>
      <c r="E42" s="18" t="s">
        <v>673</v>
      </c>
      <c r="F42" s="18" t="s">
        <v>178</v>
      </c>
      <c r="G42" s="41">
        <v>43101</v>
      </c>
      <c r="H42" s="41">
        <v>43464</v>
      </c>
      <c r="I42" s="16" t="s">
        <v>9</v>
      </c>
      <c r="J42" s="16" t="s">
        <v>10</v>
      </c>
      <c r="K42" s="16" t="s">
        <v>141</v>
      </c>
      <c r="L42" s="115" t="s">
        <v>1644</v>
      </c>
      <c r="M42" s="16" t="s">
        <v>176</v>
      </c>
      <c r="N42" s="50" t="s">
        <v>171</v>
      </c>
      <c r="O42" s="42">
        <v>1</v>
      </c>
      <c r="P42" s="16">
        <v>5</v>
      </c>
      <c r="Q42" s="16">
        <v>5</v>
      </c>
      <c r="R42" s="42">
        <f t="shared" ref="R42:R51" si="15">+Q42/P42</f>
        <v>1</v>
      </c>
      <c r="S42" s="16">
        <v>3</v>
      </c>
      <c r="T42" s="16">
        <v>3</v>
      </c>
      <c r="U42" s="42">
        <f t="shared" ref="U42:U51" si="16">+T42/S42</f>
        <v>1</v>
      </c>
      <c r="V42" s="16">
        <f t="shared" si="13"/>
        <v>8</v>
      </c>
      <c r="W42" s="14">
        <f t="shared" ref="W42:W51" si="17">+V42/(S42+P42)</f>
        <v>1</v>
      </c>
      <c r="X42" s="16">
        <v>1</v>
      </c>
      <c r="Y42" s="16">
        <v>1</v>
      </c>
      <c r="Z42" s="43">
        <f t="shared" ref="Z42:Z59" si="18">+Y42/X42</f>
        <v>1</v>
      </c>
      <c r="AA42" s="16">
        <v>25</v>
      </c>
      <c r="AB42" s="16">
        <v>25</v>
      </c>
      <c r="AC42" s="43">
        <f t="shared" ref="AC42:AC59" si="19">+AB42/AA42</f>
        <v>1</v>
      </c>
      <c r="AD42" s="16" t="s">
        <v>448</v>
      </c>
      <c r="AE42" s="17" t="s">
        <v>450</v>
      </c>
      <c r="AF42" s="17" t="s">
        <v>520</v>
      </c>
      <c r="AG42" s="17" t="s">
        <v>521</v>
      </c>
      <c r="AH42" s="136" t="s">
        <v>520</v>
      </c>
      <c r="AI42" s="136" t="s">
        <v>1323</v>
      </c>
      <c r="AJ42" s="143" t="s">
        <v>1645</v>
      </c>
      <c r="AK42" s="144" t="s">
        <v>1646</v>
      </c>
    </row>
    <row r="43" spans="1:83" ht="99.75" hidden="1" customHeight="1" thickBot="1" x14ac:dyDescent="0.25">
      <c r="A43" s="23" t="s">
        <v>694</v>
      </c>
      <c r="B43" s="18" t="s">
        <v>718</v>
      </c>
      <c r="C43" s="18" t="s">
        <v>680</v>
      </c>
      <c r="D43" s="18" t="s">
        <v>681</v>
      </c>
      <c r="E43" s="18" t="s">
        <v>673</v>
      </c>
      <c r="F43" s="18" t="s">
        <v>178</v>
      </c>
      <c r="G43" s="41">
        <v>43101</v>
      </c>
      <c r="H43" s="41">
        <v>43464</v>
      </c>
      <c r="I43" s="16" t="s">
        <v>9</v>
      </c>
      <c r="J43" s="16" t="s">
        <v>10</v>
      </c>
      <c r="K43" s="16" t="s">
        <v>141</v>
      </c>
      <c r="L43" s="16" t="s">
        <v>169</v>
      </c>
      <c r="M43" s="16" t="s">
        <v>176</v>
      </c>
      <c r="N43" s="50" t="s">
        <v>171</v>
      </c>
      <c r="O43" s="42">
        <v>1</v>
      </c>
      <c r="P43" s="16">
        <v>870</v>
      </c>
      <c r="Q43" s="16">
        <v>870</v>
      </c>
      <c r="R43" s="42">
        <f t="shared" si="15"/>
        <v>1</v>
      </c>
      <c r="S43" s="16">
        <v>973</v>
      </c>
      <c r="T43" s="16">
        <v>973</v>
      </c>
      <c r="U43" s="42">
        <f t="shared" si="16"/>
        <v>1</v>
      </c>
      <c r="V43" s="16">
        <f t="shared" si="13"/>
        <v>1843</v>
      </c>
      <c r="W43" s="14">
        <f t="shared" si="17"/>
        <v>1</v>
      </c>
      <c r="X43" s="16">
        <v>1173</v>
      </c>
      <c r="Y43" s="16">
        <v>1173</v>
      </c>
      <c r="Z43" s="43">
        <f t="shared" si="18"/>
        <v>1</v>
      </c>
      <c r="AA43" s="16">
        <v>1002</v>
      </c>
      <c r="AB43" s="16">
        <v>1002</v>
      </c>
      <c r="AC43" s="43">
        <f t="shared" si="19"/>
        <v>1</v>
      </c>
      <c r="AD43" s="16" t="s">
        <v>446</v>
      </c>
      <c r="AE43" s="17" t="s">
        <v>447</v>
      </c>
      <c r="AF43" s="145" t="s">
        <v>503</v>
      </c>
      <c r="AG43" s="145" t="s">
        <v>502</v>
      </c>
      <c r="AH43" s="146" t="s">
        <v>446</v>
      </c>
      <c r="AI43" s="146" t="s">
        <v>1316</v>
      </c>
      <c r="AJ43" s="116" t="s">
        <v>1647</v>
      </c>
      <c r="AK43" s="116" t="s">
        <v>1648</v>
      </c>
    </row>
    <row r="44" spans="1:83" ht="104.25" hidden="1" customHeight="1" thickBot="1" x14ac:dyDescent="0.25">
      <c r="A44" s="23" t="s">
        <v>694</v>
      </c>
      <c r="B44" s="18" t="s">
        <v>718</v>
      </c>
      <c r="C44" s="18" t="s">
        <v>680</v>
      </c>
      <c r="D44" s="18" t="s">
        <v>681</v>
      </c>
      <c r="E44" s="18" t="s">
        <v>673</v>
      </c>
      <c r="F44" s="18" t="s">
        <v>178</v>
      </c>
      <c r="G44" s="41">
        <v>43101</v>
      </c>
      <c r="H44" s="41">
        <v>43464</v>
      </c>
      <c r="I44" s="16" t="s">
        <v>9</v>
      </c>
      <c r="J44" s="16" t="s">
        <v>10</v>
      </c>
      <c r="K44" s="16" t="s">
        <v>141</v>
      </c>
      <c r="L44" s="16" t="s">
        <v>355</v>
      </c>
      <c r="M44" s="16" t="s">
        <v>176</v>
      </c>
      <c r="N44" s="50" t="s">
        <v>171</v>
      </c>
      <c r="O44" s="42">
        <v>1</v>
      </c>
      <c r="P44" s="16">
        <v>17</v>
      </c>
      <c r="Q44" s="16">
        <v>16</v>
      </c>
      <c r="R44" s="42">
        <f t="shared" si="15"/>
        <v>0.94117647058823528</v>
      </c>
      <c r="S44" s="16">
        <v>21</v>
      </c>
      <c r="T44" s="16">
        <v>22</v>
      </c>
      <c r="U44" s="42">
        <f t="shared" si="16"/>
        <v>1.0476190476190477</v>
      </c>
      <c r="V44" s="16">
        <f t="shared" si="13"/>
        <v>38</v>
      </c>
      <c r="W44" s="14">
        <f t="shared" si="17"/>
        <v>1</v>
      </c>
      <c r="X44" s="16">
        <v>26</v>
      </c>
      <c r="Y44" s="16">
        <v>26</v>
      </c>
      <c r="Z44" s="43">
        <f t="shared" si="18"/>
        <v>1</v>
      </c>
      <c r="AA44" s="16">
        <v>10</v>
      </c>
      <c r="AB44" s="16">
        <v>10</v>
      </c>
      <c r="AC44" s="43">
        <f t="shared" si="19"/>
        <v>1</v>
      </c>
      <c r="AD44" s="16" t="s">
        <v>438</v>
      </c>
      <c r="AE44" s="17" t="s">
        <v>439</v>
      </c>
      <c r="AF44" s="145" t="s">
        <v>654</v>
      </c>
      <c r="AG44" s="145" t="s">
        <v>655</v>
      </c>
      <c r="AH44" s="147" t="s">
        <v>1321</v>
      </c>
      <c r="AI44" s="148" t="s">
        <v>1322</v>
      </c>
      <c r="AJ44" s="149" t="s">
        <v>1649</v>
      </c>
      <c r="AK44" s="117" t="s">
        <v>1650</v>
      </c>
    </row>
    <row r="45" spans="1:83" ht="105.75" hidden="1" customHeight="1" thickBot="1" x14ac:dyDescent="0.25">
      <c r="A45" s="23" t="s">
        <v>694</v>
      </c>
      <c r="B45" s="18" t="s">
        <v>718</v>
      </c>
      <c r="C45" s="18" t="s">
        <v>680</v>
      </c>
      <c r="D45" s="18" t="s">
        <v>681</v>
      </c>
      <c r="E45" s="18" t="s">
        <v>673</v>
      </c>
      <c r="F45" s="18" t="s">
        <v>178</v>
      </c>
      <c r="G45" s="41">
        <v>43101</v>
      </c>
      <c r="H45" s="41">
        <v>43464</v>
      </c>
      <c r="I45" s="16" t="s">
        <v>9</v>
      </c>
      <c r="J45" s="16" t="s">
        <v>10</v>
      </c>
      <c r="K45" s="16" t="s">
        <v>141</v>
      </c>
      <c r="L45" s="115" t="s">
        <v>1651</v>
      </c>
      <c r="M45" s="16" t="s">
        <v>176</v>
      </c>
      <c r="N45" s="50" t="s">
        <v>171</v>
      </c>
      <c r="O45" s="42">
        <v>1</v>
      </c>
      <c r="P45" s="16">
        <v>28</v>
      </c>
      <c r="Q45" s="16">
        <v>28</v>
      </c>
      <c r="R45" s="42">
        <f t="shared" si="15"/>
        <v>1</v>
      </c>
      <c r="S45" s="16">
        <v>28</v>
      </c>
      <c r="T45" s="16">
        <v>28</v>
      </c>
      <c r="U45" s="42">
        <f t="shared" si="16"/>
        <v>1</v>
      </c>
      <c r="V45" s="16">
        <f t="shared" si="13"/>
        <v>56</v>
      </c>
      <c r="W45" s="14">
        <f t="shared" si="17"/>
        <v>1</v>
      </c>
      <c r="X45" s="16">
        <v>28</v>
      </c>
      <c r="Y45" s="16">
        <v>28</v>
      </c>
      <c r="Z45" s="43">
        <f t="shared" si="18"/>
        <v>1</v>
      </c>
      <c r="AA45" s="16">
        <v>9</v>
      </c>
      <c r="AB45" s="16">
        <v>9</v>
      </c>
      <c r="AC45" s="43">
        <f t="shared" si="19"/>
        <v>1</v>
      </c>
      <c r="AD45" s="16" t="s">
        <v>356</v>
      </c>
      <c r="AE45" s="17" t="s">
        <v>357</v>
      </c>
      <c r="AF45" s="17" t="s">
        <v>356</v>
      </c>
      <c r="AG45" s="17" t="s">
        <v>529</v>
      </c>
      <c r="AH45" s="17" t="s">
        <v>356</v>
      </c>
      <c r="AI45" s="17" t="s">
        <v>1333</v>
      </c>
      <c r="AJ45" s="150" t="s">
        <v>1672</v>
      </c>
      <c r="AK45" s="123" t="s">
        <v>1673</v>
      </c>
    </row>
    <row r="46" spans="1:83" s="120" customFormat="1" ht="105.75" hidden="1" customHeight="1" thickBot="1" x14ac:dyDescent="0.25">
      <c r="A46" s="23" t="s">
        <v>694</v>
      </c>
      <c r="B46" s="18" t="s">
        <v>718</v>
      </c>
      <c r="C46" s="18" t="s">
        <v>680</v>
      </c>
      <c r="D46" s="18" t="s">
        <v>681</v>
      </c>
      <c r="E46" s="18" t="s">
        <v>673</v>
      </c>
      <c r="F46" s="18" t="s">
        <v>178</v>
      </c>
      <c r="G46" s="41">
        <v>43101</v>
      </c>
      <c r="H46" s="41">
        <v>43464</v>
      </c>
      <c r="I46" s="16" t="s">
        <v>9</v>
      </c>
      <c r="J46" s="16" t="s">
        <v>10</v>
      </c>
      <c r="K46" s="16" t="s">
        <v>141</v>
      </c>
      <c r="L46" s="115" t="s">
        <v>1659</v>
      </c>
      <c r="M46" s="16" t="s">
        <v>176</v>
      </c>
      <c r="N46" s="50" t="s">
        <v>171</v>
      </c>
      <c r="O46" s="118"/>
      <c r="P46" s="115"/>
      <c r="Q46" s="115"/>
      <c r="R46" s="118"/>
      <c r="S46" s="115"/>
      <c r="T46" s="115"/>
      <c r="U46" s="118"/>
      <c r="V46" s="115"/>
      <c r="W46" s="14"/>
      <c r="X46" s="115"/>
      <c r="Y46" s="115"/>
      <c r="Z46" s="119"/>
      <c r="AA46" s="115">
        <v>22</v>
      </c>
      <c r="AB46" s="115">
        <v>22</v>
      </c>
      <c r="AC46" s="43">
        <f t="shared" si="19"/>
        <v>1</v>
      </c>
      <c r="AD46" s="115"/>
      <c r="AE46" s="143"/>
      <c r="AF46" s="143"/>
      <c r="AG46" s="143"/>
      <c r="AH46" s="143"/>
      <c r="AI46" s="143"/>
      <c r="AJ46" s="120" t="s">
        <v>1657</v>
      </c>
      <c r="AK46" s="151" t="s">
        <v>1658</v>
      </c>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row>
    <row r="47" spans="1:83" ht="97.5" hidden="1" customHeight="1" thickBot="1" x14ac:dyDescent="0.25">
      <c r="A47" s="23" t="s">
        <v>694</v>
      </c>
      <c r="B47" s="18" t="s">
        <v>718</v>
      </c>
      <c r="C47" s="18" t="s">
        <v>680</v>
      </c>
      <c r="D47" s="18" t="s">
        <v>681</v>
      </c>
      <c r="E47" s="18" t="s">
        <v>673</v>
      </c>
      <c r="F47" s="18" t="s">
        <v>177</v>
      </c>
      <c r="G47" s="41">
        <v>43101</v>
      </c>
      <c r="H47" s="41">
        <v>43464</v>
      </c>
      <c r="I47" s="16" t="s">
        <v>9</v>
      </c>
      <c r="J47" s="16" t="s">
        <v>10</v>
      </c>
      <c r="K47" s="16" t="s">
        <v>141</v>
      </c>
      <c r="L47" s="16" t="s">
        <v>170</v>
      </c>
      <c r="M47" s="16" t="s">
        <v>172</v>
      </c>
      <c r="N47" s="50" t="s">
        <v>173</v>
      </c>
      <c r="O47" s="42">
        <v>1</v>
      </c>
      <c r="P47" s="16">
        <v>2371</v>
      </c>
      <c r="Q47" s="16">
        <v>2371</v>
      </c>
      <c r="R47" s="42">
        <f t="shared" si="15"/>
        <v>1</v>
      </c>
      <c r="S47" s="16">
        <v>1466</v>
      </c>
      <c r="T47" s="16">
        <v>1466</v>
      </c>
      <c r="U47" s="42">
        <f t="shared" si="16"/>
        <v>1</v>
      </c>
      <c r="V47" s="16">
        <f t="shared" si="13"/>
        <v>3837</v>
      </c>
      <c r="W47" s="14">
        <f t="shared" si="17"/>
        <v>1</v>
      </c>
      <c r="X47" s="16">
        <v>1060</v>
      </c>
      <c r="Y47" s="16">
        <v>1060</v>
      </c>
      <c r="Z47" s="43">
        <f t="shared" si="18"/>
        <v>1</v>
      </c>
      <c r="AA47" s="16">
        <v>0</v>
      </c>
      <c r="AB47" s="16">
        <v>0</v>
      </c>
      <c r="AC47" s="43">
        <v>0</v>
      </c>
      <c r="AD47" s="16" t="s">
        <v>350</v>
      </c>
      <c r="AE47" s="17" t="s">
        <v>351</v>
      </c>
      <c r="AF47" s="17" t="s">
        <v>1051</v>
      </c>
      <c r="AG47" s="17" t="s">
        <v>528</v>
      </c>
      <c r="AH47" s="133" t="s">
        <v>1317</v>
      </c>
      <c r="AI47" s="133" t="s">
        <v>351</v>
      </c>
      <c r="AJ47" s="17" t="s">
        <v>1656</v>
      </c>
      <c r="AK47" s="126" t="s">
        <v>1656</v>
      </c>
    </row>
    <row r="48" spans="1:83" ht="102" hidden="1" customHeight="1" thickBot="1" x14ac:dyDescent="0.25">
      <c r="A48" s="23" t="s">
        <v>694</v>
      </c>
      <c r="B48" s="18" t="s">
        <v>716</v>
      </c>
      <c r="C48" s="18" t="s">
        <v>671</v>
      </c>
      <c r="D48" s="18" t="s">
        <v>672</v>
      </c>
      <c r="E48" s="18" t="s">
        <v>673</v>
      </c>
      <c r="F48" s="18" t="s">
        <v>8</v>
      </c>
      <c r="G48" s="41">
        <v>43101</v>
      </c>
      <c r="H48" s="41">
        <v>43464</v>
      </c>
      <c r="I48" s="16" t="s">
        <v>9</v>
      </c>
      <c r="J48" s="16" t="s">
        <v>10</v>
      </c>
      <c r="K48" s="16" t="s">
        <v>142</v>
      </c>
      <c r="L48" s="115" t="s">
        <v>1654</v>
      </c>
      <c r="M48" s="16" t="s">
        <v>181</v>
      </c>
      <c r="N48" s="16" t="s">
        <v>182</v>
      </c>
      <c r="O48" s="42">
        <v>1</v>
      </c>
      <c r="P48" s="16">
        <v>66</v>
      </c>
      <c r="Q48" s="16">
        <v>66</v>
      </c>
      <c r="R48" s="42">
        <f t="shared" si="15"/>
        <v>1</v>
      </c>
      <c r="S48" s="16">
        <v>99</v>
      </c>
      <c r="T48" s="16">
        <v>99</v>
      </c>
      <c r="U48" s="42">
        <f t="shared" si="16"/>
        <v>1</v>
      </c>
      <c r="V48" s="16">
        <f t="shared" si="13"/>
        <v>165</v>
      </c>
      <c r="W48" s="14">
        <f t="shared" si="17"/>
        <v>1</v>
      </c>
      <c r="X48" s="16">
        <v>1</v>
      </c>
      <c r="Y48" s="16">
        <v>1</v>
      </c>
      <c r="Z48" s="43">
        <f t="shared" si="18"/>
        <v>1</v>
      </c>
      <c r="AA48" s="16">
        <v>6</v>
      </c>
      <c r="AB48" s="16">
        <v>6</v>
      </c>
      <c r="AC48" s="43">
        <f t="shared" si="19"/>
        <v>1</v>
      </c>
      <c r="AD48" s="16" t="s">
        <v>449</v>
      </c>
      <c r="AE48" s="17" t="s">
        <v>835</v>
      </c>
      <c r="AF48" s="17" t="s">
        <v>449</v>
      </c>
      <c r="AG48" s="17" t="s">
        <v>519</v>
      </c>
      <c r="AH48" s="133" t="s">
        <v>449</v>
      </c>
      <c r="AI48" s="133" t="s">
        <v>1318</v>
      </c>
      <c r="AJ48" s="143" t="s">
        <v>1652</v>
      </c>
      <c r="AK48" s="144" t="s">
        <v>1653</v>
      </c>
    </row>
    <row r="49" spans="1:83" ht="101.25" hidden="1" customHeight="1" thickBot="1" x14ac:dyDescent="0.25">
      <c r="A49" s="24" t="s">
        <v>705</v>
      </c>
      <c r="B49" s="18" t="s">
        <v>740</v>
      </c>
      <c r="C49" s="17" t="s">
        <v>671</v>
      </c>
      <c r="D49" s="18" t="s">
        <v>687</v>
      </c>
      <c r="E49" s="18" t="s">
        <v>673</v>
      </c>
      <c r="F49" s="20" t="s">
        <v>117</v>
      </c>
      <c r="G49" s="41">
        <v>43101</v>
      </c>
      <c r="H49" s="41">
        <v>43464</v>
      </c>
      <c r="I49" s="16" t="s">
        <v>9</v>
      </c>
      <c r="J49" s="16" t="s">
        <v>10</v>
      </c>
      <c r="K49" s="16" t="s">
        <v>142</v>
      </c>
      <c r="L49" s="115" t="s">
        <v>1655</v>
      </c>
      <c r="M49" s="16" t="s">
        <v>115</v>
      </c>
      <c r="N49" s="16" t="s">
        <v>180</v>
      </c>
      <c r="O49" s="42">
        <v>1</v>
      </c>
      <c r="P49" s="16">
        <v>2202</v>
      </c>
      <c r="Q49" s="16">
        <v>2202</v>
      </c>
      <c r="R49" s="42">
        <f t="shared" si="15"/>
        <v>1</v>
      </c>
      <c r="S49" s="16">
        <v>2543</v>
      </c>
      <c r="T49" s="16">
        <v>2543</v>
      </c>
      <c r="U49" s="42">
        <f t="shared" si="16"/>
        <v>1</v>
      </c>
      <c r="V49" s="16">
        <f t="shared" si="13"/>
        <v>4745</v>
      </c>
      <c r="W49" s="14">
        <f t="shared" si="17"/>
        <v>1</v>
      </c>
      <c r="X49" s="16">
        <v>1521</v>
      </c>
      <c r="Y49" s="16">
        <v>1521</v>
      </c>
      <c r="Z49" s="43">
        <f t="shared" si="18"/>
        <v>1</v>
      </c>
      <c r="AA49" s="16">
        <v>234</v>
      </c>
      <c r="AB49" s="16">
        <v>210</v>
      </c>
      <c r="AC49" s="43">
        <f t="shared" si="19"/>
        <v>0.89743589743589747</v>
      </c>
      <c r="AD49" s="16" t="s">
        <v>341</v>
      </c>
      <c r="AE49" s="17" t="s">
        <v>342</v>
      </c>
      <c r="AF49" s="17" t="s">
        <v>504</v>
      </c>
      <c r="AG49" s="17" t="s">
        <v>505</v>
      </c>
      <c r="AH49" s="133" t="s">
        <v>504</v>
      </c>
      <c r="AI49" s="133" t="s">
        <v>505</v>
      </c>
      <c r="AJ49" s="122" t="s">
        <v>1660</v>
      </c>
      <c r="AK49" s="123" t="s">
        <v>1661</v>
      </c>
    </row>
    <row r="50" spans="1:83" ht="103.5" hidden="1" customHeight="1" thickBot="1" x14ac:dyDescent="0.25">
      <c r="A50" s="24" t="s">
        <v>705</v>
      </c>
      <c r="B50" s="18" t="s">
        <v>738</v>
      </c>
      <c r="C50" s="18" t="s">
        <v>674</v>
      </c>
      <c r="D50" s="18" t="s">
        <v>685</v>
      </c>
      <c r="E50" s="18" t="s">
        <v>673</v>
      </c>
      <c r="F50" s="18" t="s">
        <v>251</v>
      </c>
      <c r="G50" s="41">
        <v>43101</v>
      </c>
      <c r="H50" s="41">
        <v>43464</v>
      </c>
      <c r="I50" s="16" t="s">
        <v>9</v>
      </c>
      <c r="J50" s="16" t="s">
        <v>10</v>
      </c>
      <c r="K50" s="16" t="s">
        <v>142</v>
      </c>
      <c r="L50" s="16" t="s">
        <v>145</v>
      </c>
      <c r="M50" s="16" t="s">
        <v>115</v>
      </c>
      <c r="N50" s="16" t="s">
        <v>116</v>
      </c>
      <c r="O50" s="42">
        <v>1</v>
      </c>
      <c r="P50" s="16">
        <v>5</v>
      </c>
      <c r="Q50" s="16">
        <v>5</v>
      </c>
      <c r="R50" s="42">
        <f t="shared" si="15"/>
        <v>1</v>
      </c>
      <c r="S50" s="16">
        <v>7</v>
      </c>
      <c r="T50" s="16">
        <v>7</v>
      </c>
      <c r="U50" s="42">
        <f t="shared" si="16"/>
        <v>1</v>
      </c>
      <c r="V50" s="16">
        <f t="shared" si="13"/>
        <v>12</v>
      </c>
      <c r="W50" s="14">
        <f t="shared" si="17"/>
        <v>1</v>
      </c>
      <c r="X50" s="16">
        <v>6</v>
      </c>
      <c r="Y50" s="16">
        <v>6</v>
      </c>
      <c r="Z50" s="43">
        <f t="shared" si="18"/>
        <v>1</v>
      </c>
      <c r="AA50" s="16">
        <v>0</v>
      </c>
      <c r="AB50" s="16">
        <v>0</v>
      </c>
      <c r="AC50" s="43">
        <v>0</v>
      </c>
      <c r="AD50" s="16" t="s">
        <v>353</v>
      </c>
      <c r="AE50" s="17" t="s">
        <v>354</v>
      </c>
      <c r="AF50" s="17" t="s">
        <v>530</v>
      </c>
      <c r="AG50" s="17" t="s">
        <v>531</v>
      </c>
      <c r="AH50" s="133" t="s">
        <v>1319</v>
      </c>
      <c r="AI50" s="133" t="s">
        <v>1320</v>
      </c>
      <c r="AJ50" s="17" t="s">
        <v>1656</v>
      </c>
      <c r="AK50" s="126" t="s">
        <v>1656</v>
      </c>
    </row>
    <row r="51" spans="1:83" ht="104.25" customHeight="1" thickBot="1" x14ac:dyDescent="0.25">
      <c r="A51" s="24" t="s">
        <v>705</v>
      </c>
      <c r="B51" s="18" t="s">
        <v>737</v>
      </c>
      <c r="C51" s="18" t="s">
        <v>674</v>
      </c>
      <c r="D51" s="18" t="s">
        <v>685</v>
      </c>
      <c r="E51" s="18" t="s">
        <v>673</v>
      </c>
      <c r="F51" s="18" t="s">
        <v>251</v>
      </c>
      <c r="G51" s="41">
        <v>43102</v>
      </c>
      <c r="H51" s="41">
        <v>43465</v>
      </c>
      <c r="I51" s="16" t="s">
        <v>46</v>
      </c>
      <c r="J51" s="16" t="s">
        <v>66</v>
      </c>
      <c r="K51" s="16" t="s">
        <v>1077</v>
      </c>
      <c r="L51" s="16" t="s">
        <v>140</v>
      </c>
      <c r="M51" s="16" t="s">
        <v>73</v>
      </c>
      <c r="N51" s="16" t="s">
        <v>74</v>
      </c>
      <c r="O51" s="43">
        <v>1</v>
      </c>
      <c r="P51" s="43">
        <v>0.25</v>
      </c>
      <c r="Q51" s="42">
        <v>0.25</v>
      </c>
      <c r="R51" s="42">
        <f t="shared" si="15"/>
        <v>1</v>
      </c>
      <c r="S51" s="43">
        <v>0.25</v>
      </c>
      <c r="T51" s="42">
        <v>0.25</v>
      </c>
      <c r="U51" s="42">
        <f t="shared" si="16"/>
        <v>1</v>
      </c>
      <c r="V51" s="16">
        <f t="shared" si="13"/>
        <v>0.5</v>
      </c>
      <c r="W51" s="14">
        <f t="shared" si="17"/>
        <v>1</v>
      </c>
      <c r="X51" s="43">
        <v>0.25</v>
      </c>
      <c r="Y51" s="42">
        <v>0.25</v>
      </c>
      <c r="Z51" s="43">
        <f t="shared" si="18"/>
        <v>1</v>
      </c>
      <c r="AA51" s="43">
        <v>0.25</v>
      </c>
      <c r="AB51" s="42">
        <v>0.25</v>
      </c>
      <c r="AC51" s="43">
        <f t="shared" si="19"/>
        <v>1</v>
      </c>
      <c r="AD51" s="16" t="s">
        <v>347</v>
      </c>
      <c r="AE51" s="17" t="s">
        <v>348</v>
      </c>
      <c r="AF51" s="17" t="s">
        <v>347</v>
      </c>
      <c r="AG51" s="17" t="s">
        <v>348</v>
      </c>
      <c r="AH51" s="146" t="s">
        <v>1269</v>
      </c>
      <c r="AI51" s="146" t="s">
        <v>1270</v>
      </c>
      <c r="AJ51" s="114" t="s">
        <v>1611</v>
      </c>
      <c r="AK51" s="114" t="s">
        <v>1612</v>
      </c>
    </row>
    <row r="52" spans="1:83" ht="81" customHeight="1" thickBot="1" x14ac:dyDescent="0.25">
      <c r="A52" s="24" t="s">
        <v>701</v>
      </c>
      <c r="B52" s="18" t="s">
        <v>734</v>
      </c>
      <c r="C52" s="18" t="s">
        <v>683</v>
      </c>
      <c r="D52" s="18" t="s">
        <v>684</v>
      </c>
      <c r="E52" s="18" t="s">
        <v>673</v>
      </c>
      <c r="F52" s="18" t="s">
        <v>65</v>
      </c>
      <c r="G52" s="41">
        <v>43102</v>
      </c>
      <c r="H52" s="41">
        <v>43465</v>
      </c>
      <c r="I52" s="16" t="s">
        <v>46</v>
      </c>
      <c r="J52" s="16" t="s">
        <v>66</v>
      </c>
      <c r="K52" s="16" t="s">
        <v>67</v>
      </c>
      <c r="L52" s="16" t="s">
        <v>140</v>
      </c>
      <c r="M52" s="16" t="s">
        <v>68</v>
      </c>
      <c r="N52" s="16" t="s">
        <v>69</v>
      </c>
      <c r="O52" s="16">
        <v>4</v>
      </c>
      <c r="P52" s="16">
        <v>1</v>
      </c>
      <c r="Q52" s="16">
        <v>1</v>
      </c>
      <c r="R52" s="42">
        <f>+Q52/P52</f>
        <v>1</v>
      </c>
      <c r="S52" s="16">
        <v>1</v>
      </c>
      <c r="T52" s="16">
        <v>1</v>
      </c>
      <c r="U52" s="42">
        <f>+T52/S52</f>
        <v>1</v>
      </c>
      <c r="V52" s="16">
        <f t="shared" si="13"/>
        <v>2</v>
      </c>
      <c r="W52" s="14">
        <f t="shared" ref="W52:W53" si="20">+V52/(S52+P52)</f>
        <v>1</v>
      </c>
      <c r="X52" s="16">
        <v>1</v>
      </c>
      <c r="Y52" s="16">
        <v>1</v>
      </c>
      <c r="Z52" s="43">
        <f t="shared" si="18"/>
        <v>1</v>
      </c>
      <c r="AA52" s="16">
        <v>1</v>
      </c>
      <c r="AB52" s="16">
        <v>9</v>
      </c>
      <c r="AC52" s="43">
        <f t="shared" si="19"/>
        <v>9</v>
      </c>
      <c r="AD52" s="16" t="s">
        <v>345</v>
      </c>
      <c r="AE52" s="152" t="s">
        <v>346</v>
      </c>
      <c r="AF52" s="152" t="s">
        <v>345</v>
      </c>
      <c r="AG52" s="152" t="s">
        <v>346</v>
      </c>
      <c r="AH52" s="146" t="s">
        <v>1271</v>
      </c>
      <c r="AI52" s="146" t="s">
        <v>1272</v>
      </c>
      <c r="AJ52" s="114" t="s">
        <v>1613</v>
      </c>
      <c r="AK52" s="114" t="s">
        <v>1614</v>
      </c>
    </row>
    <row r="53" spans="1:83" ht="48.75" customHeight="1" thickBot="1" x14ac:dyDescent="0.25">
      <c r="A53" s="24" t="s">
        <v>705</v>
      </c>
      <c r="B53" s="18" t="s">
        <v>737</v>
      </c>
      <c r="C53" s="18" t="s">
        <v>671</v>
      </c>
      <c r="D53" s="18" t="s">
        <v>687</v>
      </c>
      <c r="E53" s="18" t="s">
        <v>673</v>
      </c>
      <c r="F53" s="20" t="s">
        <v>117</v>
      </c>
      <c r="G53" s="41">
        <v>43102</v>
      </c>
      <c r="H53" s="41">
        <v>43465</v>
      </c>
      <c r="I53" s="16" t="s">
        <v>46</v>
      </c>
      <c r="J53" s="16" t="s">
        <v>66</v>
      </c>
      <c r="K53" s="16" t="s">
        <v>67</v>
      </c>
      <c r="L53" s="16" t="s">
        <v>140</v>
      </c>
      <c r="M53" s="16" t="s">
        <v>115</v>
      </c>
      <c r="N53" s="16" t="s">
        <v>116</v>
      </c>
      <c r="O53" s="42">
        <v>1</v>
      </c>
      <c r="P53" s="16">
        <v>71</v>
      </c>
      <c r="Q53" s="16">
        <v>71</v>
      </c>
      <c r="R53" s="42">
        <f>+Q53/P53</f>
        <v>1</v>
      </c>
      <c r="S53" s="16">
        <v>50</v>
      </c>
      <c r="T53" s="16">
        <v>50</v>
      </c>
      <c r="U53" s="42">
        <f>+T53/S53</f>
        <v>1</v>
      </c>
      <c r="V53" s="16">
        <f t="shared" si="13"/>
        <v>121</v>
      </c>
      <c r="W53" s="14">
        <f t="shared" si="20"/>
        <v>1</v>
      </c>
      <c r="X53" s="42">
        <v>0.25</v>
      </c>
      <c r="Y53" s="42">
        <v>0.25</v>
      </c>
      <c r="Z53" s="43">
        <f t="shared" si="18"/>
        <v>1</v>
      </c>
      <c r="AA53" s="16">
        <v>0</v>
      </c>
      <c r="AB53" s="42">
        <v>0.25</v>
      </c>
      <c r="AC53" s="43">
        <v>1</v>
      </c>
      <c r="AD53" s="16" t="s">
        <v>349</v>
      </c>
      <c r="AE53" s="17" t="s">
        <v>352</v>
      </c>
      <c r="AF53" s="17" t="s">
        <v>568</v>
      </c>
      <c r="AG53" s="17" t="s">
        <v>611</v>
      </c>
      <c r="AH53" s="146" t="s">
        <v>568</v>
      </c>
      <c r="AI53" s="146" t="s">
        <v>1273</v>
      </c>
      <c r="AJ53" s="114" t="s">
        <v>568</v>
      </c>
      <c r="AK53" s="114" t="s">
        <v>1615</v>
      </c>
    </row>
    <row r="54" spans="1:83" ht="155.25" hidden="1" customHeight="1" thickBot="1" x14ac:dyDescent="0.25">
      <c r="A54" s="23" t="s">
        <v>697</v>
      </c>
      <c r="B54" s="18" t="s">
        <v>729</v>
      </c>
      <c r="C54" s="18" t="s">
        <v>671</v>
      </c>
      <c r="D54" s="18" t="s">
        <v>672</v>
      </c>
      <c r="E54" s="18" t="s">
        <v>721</v>
      </c>
      <c r="F54" s="73" t="s">
        <v>752</v>
      </c>
      <c r="G54" s="41">
        <v>43101</v>
      </c>
      <c r="H54" s="56">
        <v>43465</v>
      </c>
      <c r="I54" s="16" t="s">
        <v>1382</v>
      </c>
      <c r="J54" s="16" t="s">
        <v>18</v>
      </c>
      <c r="K54" s="16" t="s">
        <v>834</v>
      </c>
      <c r="L54" s="16" t="s">
        <v>1103</v>
      </c>
      <c r="M54" s="16" t="s">
        <v>965</v>
      </c>
      <c r="N54" s="16" t="s">
        <v>966</v>
      </c>
      <c r="O54" s="42">
        <v>1</v>
      </c>
      <c r="P54" s="16">
        <v>0</v>
      </c>
      <c r="Q54" s="16">
        <v>0</v>
      </c>
      <c r="R54" s="42">
        <v>0</v>
      </c>
      <c r="S54" s="16">
        <v>0</v>
      </c>
      <c r="T54" s="16">
        <v>0</v>
      </c>
      <c r="U54" s="42">
        <v>0</v>
      </c>
      <c r="V54" s="16">
        <f t="shared" si="13"/>
        <v>0</v>
      </c>
      <c r="W54" s="43">
        <f t="shared" si="14"/>
        <v>0</v>
      </c>
      <c r="X54" s="16">
        <v>0</v>
      </c>
      <c r="Y54" s="42">
        <v>0.67</v>
      </c>
      <c r="Z54" s="43">
        <v>1</v>
      </c>
      <c r="AA54" s="16">
        <v>0</v>
      </c>
      <c r="AB54" s="16">
        <v>0</v>
      </c>
      <c r="AC54" s="43">
        <v>0</v>
      </c>
      <c r="AD54" s="16"/>
      <c r="AE54" s="21"/>
      <c r="AF54" s="21"/>
      <c r="AG54" s="21"/>
      <c r="AH54" s="124" t="s">
        <v>1153</v>
      </c>
      <c r="AI54" s="124" t="s">
        <v>1122</v>
      </c>
      <c r="AJ54" s="17" t="s">
        <v>1511</v>
      </c>
      <c r="AK54" s="126" t="s">
        <v>1510</v>
      </c>
      <c r="BN54" s="8"/>
      <c r="BO54" s="8"/>
      <c r="BP54" s="8"/>
      <c r="BQ54" s="8"/>
      <c r="BR54" s="8"/>
      <c r="BS54" s="8"/>
      <c r="BT54" s="8"/>
      <c r="BU54" s="8"/>
      <c r="BV54" s="8"/>
      <c r="BW54" s="8"/>
      <c r="BX54" s="8"/>
      <c r="BY54" s="8"/>
      <c r="BZ54" s="8"/>
      <c r="CA54" s="8"/>
      <c r="CB54" s="8"/>
      <c r="CC54" s="8"/>
      <c r="CD54" s="8"/>
      <c r="CE54" s="8"/>
    </row>
    <row r="55" spans="1:83" ht="102" hidden="1" customHeight="1" thickBot="1" x14ac:dyDescent="0.25">
      <c r="A55" s="24" t="s">
        <v>705</v>
      </c>
      <c r="B55" s="18" t="s">
        <v>740</v>
      </c>
      <c r="C55" s="18" t="s">
        <v>689</v>
      </c>
      <c r="D55" s="18" t="s">
        <v>690</v>
      </c>
      <c r="E55" s="18" t="s">
        <v>673</v>
      </c>
      <c r="F55" s="18" t="s">
        <v>289</v>
      </c>
      <c r="G55" s="54">
        <v>43101</v>
      </c>
      <c r="H55" s="54">
        <v>43465</v>
      </c>
      <c r="I55" s="16" t="s">
        <v>1382</v>
      </c>
      <c r="J55" s="16" t="s">
        <v>18</v>
      </c>
      <c r="K55" s="22" t="s">
        <v>194</v>
      </c>
      <c r="L55" s="22" t="s">
        <v>290</v>
      </c>
      <c r="M55" s="22" t="s">
        <v>291</v>
      </c>
      <c r="N55" s="22" t="s">
        <v>292</v>
      </c>
      <c r="O55" s="42">
        <v>1</v>
      </c>
      <c r="P55" s="42">
        <v>0.25</v>
      </c>
      <c r="Q55" s="42">
        <v>0.25</v>
      </c>
      <c r="R55" s="42">
        <f>+Q55/P55</f>
        <v>1</v>
      </c>
      <c r="S55" s="42">
        <v>0.25</v>
      </c>
      <c r="T55" s="42">
        <v>0.25</v>
      </c>
      <c r="U55" s="42">
        <f>+T55/S55</f>
        <v>1</v>
      </c>
      <c r="V55" s="16">
        <f t="shared" si="13"/>
        <v>0.5</v>
      </c>
      <c r="W55" s="14">
        <f t="shared" ref="W55:W59" si="21">+V55/(S55+P55)</f>
        <v>1</v>
      </c>
      <c r="X55" s="42">
        <v>0.25</v>
      </c>
      <c r="Y55" s="42">
        <v>0.25</v>
      </c>
      <c r="Z55" s="43">
        <f t="shared" si="18"/>
        <v>1</v>
      </c>
      <c r="AA55" s="42">
        <v>0.25</v>
      </c>
      <c r="AB55" s="42">
        <v>0.25</v>
      </c>
      <c r="AC55" s="43">
        <f t="shared" si="19"/>
        <v>1</v>
      </c>
      <c r="AD55" s="16" t="s">
        <v>338</v>
      </c>
      <c r="AE55" s="22" t="s">
        <v>487</v>
      </c>
      <c r="AF55" s="17" t="s">
        <v>517</v>
      </c>
      <c r="AG55" s="17" t="s">
        <v>517</v>
      </c>
      <c r="AH55" s="136" t="s">
        <v>1306</v>
      </c>
      <c r="AI55" s="136" t="s">
        <v>1307</v>
      </c>
      <c r="AJ55" s="101" t="s">
        <v>1565</v>
      </c>
      <c r="AK55" s="102" t="s">
        <v>1566</v>
      </c>
      <c r="BN55" s="8"/>
      <c r="BO55" s="8"/>
      <c r="BP55" s="8"/>
      <c r="BQ55" s="8"/>
      <c r="BR55" s="8"/>
      <c r="BS55" s="8"/>
      <c r="BT55" s="8"/>
      <c r="BU55" s="8"/>
      <c r="BV55" s="8"/>
      <c r="BW55" s="8"/>
      <c r="BX55" s="8"/>
      <c r="BY55" s="8"/>
      <c r="BZ55" s="8"/>
      <c r="CA55" s="8"/>
      <c r="CB55" s="8"/>
      <c r="CC55" s="8"/>
      <c r="CD55" s="8"/>
      <c r="CE55" s="8"/>
    </row>
    <row r="56" spans="1:83" ht="103.5" hidden="1" customHeight="1" thickBot="1" x14ac:dyDescent="0.25">
      <c r="A56" s="24" t="s">
        <v>705</v>
      </c>
      <c r="B56" s="18" t="s">
        <v>738</v>
      </c>
      <c r="C56" s="18" t="s">
        <v>689</v>
      </c>
      <c r="D56" s="18" t="s">
        <v>690</v>
      </c>
      <c r="E56" s="18" t="s">
        <v>673</v>
      </c>
      <c r="F56" s="18" t="s">
        <v>285</v>
      </c>
      <c r="G56" s="54">
        <v>43101</v>
      </c>
      <c r="H56" s="54">
        <v>43465</v>
      </c>
      <c r="I56" s="22" t="s">
        <v>1382</v>
      </c>
      <c r="J56" s="16" t="s">
        <v>1383</v>
      </c>
      <c r="K56" s="22" t="s">
        <v>193</v>
      </c>
      <c r="L56" s="22" t="s">
        <v>286</v>
      </c>
      <c r="M56" s="22" t="s">
        <v>287</v>
      </c>
      <c r="N56" s="22" t="s">
        <v>288</v>
      </c>
      <c r="O56" s="16">
        <v>2</v>
      </c>
      <c r="P56" s="16">
        <v>0</v>
      </c>
      <c r="Q56" s="16">
        <v>0</v>
      </c>
      <c r="R56" s="42">
        <v>0</v>
      </c>
      <c r="S56" s="45">
        <v>1</v>
      </c>
      <c r="T56" s="16">
        <v>1</v>
      </c>
      <c r="U56" s="42">
        <f>+T56/S56</f>
        <v>1</v>
      </c>
      <c r="V56" s="16">
        <f t="shared" si="13"/>
        <v>1</v>
      </c>
      <c r="W56" s="14">
        <f t="shared" si="21"/>
        <v>1</v>
      </c>
      <c r="X56" s="16">
        <v>1</v>
      </c>
      <c r="Y56" s="16">
        <v>1</v>
      </c>
      <c r="Z56" s="43">
        <f t="shared" si="18"/>
        <v>1</v>
      </c>
      <c r="AA56" s="45">
        <v>1</v>
      </c>
      <c r="AB56" s="16">
        <v>1</v>
      </c>
      <c r="AC56" s="43">
        <f t="shared" si="19"/>
        <v>1</v>
      </c>
      <c r="AD56" s="16" t="s">
        <v>336</v>
      </c>
      <c r="AE56" s="22" t="s">
        <v>337</v>
      </c>
      <c r="AF56" s="17" t="s">
        <v>516</v>
      </c>
      <c r="AG56" s="17" t="s">
        <v>516</v>
      </c>
      <c r="AH56" s="136" t="s">
        <v>1308</v>
      </c>
      <c r="AI56" s="136" t="s">
        <v>1309</v>
      </c>
      <c r="AJ56" s="103" t="s">
        <v>1567</v>
      </c>
      <c r="AK56" s="104" t="s">
        <v>1568</v>
      </c>
    </row>
    <row r="57" spans="1:83" ht="63.75" hidden="1" customHeight="1" thickBot="1" x14ac:dyDescent="0.25">
      <c r="A57" s="23" t="s">
        <v>694</v>
      </c>
      <c r="B57" s="18" t="s">
        <v>698</v>
      </c>
      <c r="C57" s="18" t="s">
        <v>689</v>
      </c>
      <c r="D57" s="18" t="s">
        <v>690</v>
      </c>
      <c r="E57" s="18" t="s">
        <v>673</v>
      </c>
      <c r="F57" s="18" t="s">
        <v>276</v>
      </c>
      <c r="G57" s="54">
        <v>43101</v>
      </c>
      <c r="H57" s="54">
        <v>43465</v>
      </c>
      <c r="I57" s="22" t="s">
        <v>1382</v>
      </c>
      <c r="J57" s="16" t="s">
        <v>18</v>
      </c>
      <c r="K57" s="22" t="s">
        <v>277</v>
      </c>
      <c r="L57" s="22" t="s">
        <v>278</v>
      </c>
      <c r="M57" s="22" t="s">
        <v>279</v>
      </c>
      <c r="N57" s="22" t="s">
        <v>280</v>
      </c>
      <c r="O57" s="42">
        <v>1</v>
      </c>
      <c r="P57" s="42">
        <v>0.25</v>
      </c>
      <c r="Q57" s="42">
        <v>0.25</v>
      </c>
      <c r="R57" s="42">
        <f>+Q57/P57</f>
        <v>1</v>
      </c>
      <c r="S57" s="42">
        <v>0.25</v>
      </c>
      <c r="T57" s="42">
        <v>0.25</v>
      </c>
      <c r="U57" s="42">
        <f>+T57/S57</f>
        <v>1</v>
      </c>
      <c r="V57" s="16">
        <f t="shared" si="13"/>
        <v>0.5</v>
      </c>
      <c r="W57" s="14">
        <f t="shared" si="21"/>
        <v>1</v>
      </c>
      <c r="X57" s="42">
        <v>0.25</v>
      </c>
      <c r="Y57" s="42">
        <v>0.25</v>
      </c>
      <c r="Z57" s="43">
        <f t="shared" si="18"/>
        <v>1</v>
      </c>
      <c r="AA57" s="42">
        <v>0.25</v>
      </c>
      <c r="AB57" s="42">
        <v>0.25</v>
      </c>
      <c r="AC57" s="43">
        <f t="shared" si="19"/>
        <v>1</v>
      </c>
      <c r="AD57" s="153" t="s">
        <v>333</v>
      </c>
      <c r="AE57" s="22" t="s">
        <v>334</v>
      </c>
      <c r="AF57" s="17" t="s">
        <v>513</v>
      </c>
      <c r="AG57" s="17" t="s">
        <v>514</v>
      </c>
      <c r="AH57" s="154" t="s">
        <v>1310</v>
      </c>
      <c r="AI57" s="136" t="s">
        <v>1311</v>
      </c>
      <c r="AJ57" s="105" t="s">
        <v>1569</v>
      </c>
      <c r="AK57" s="106" t="s">
        <v>1570</v>
      </c>
    </row>
    <row r="58" spans="1:83" ht="69.75" hidden="1" customHeight="1" thickBot="1" x14ac:dyDescent="0.25">
      <c r="A58" s="24" t="s">
        <v>705</v>
      </c>
      <c r="B58" s="18" t="s">
        <v>738</v>
      </c>
      <c r="C58" s="18" t="s">
        <v>689</v>
      </c>
      <c r="D58" s="18" t="s">
        <v>690</v>
      </c>
      <c r="E58" s="18" t="s">
        <v>673</v>
      </c>
      <c r="F58" s="18" t="s">
        <v>293</v>
      </c>
      <c r="G58" s="54">
        <v>43101</v>
      </c>
      <c r="H58" s="54">
        <v>43465</v>
      </c>
      <c r="I58" s="22" t="s">
        <v>1382</v>
      </c>
      <c r="J58" s="16" t="s">
        <v>18</v>
      </c>
      <c r="K58" s="22" t="s">
        <v>277</v>
      </c>
      <c r="L58" s="22" t="s">
        <v>294</v>
      </c>
      <c r="M58" s="22" t="s">
        <v>295</v>
      </c>
      <c r="N58" s="22" t="s">
        <v>292</v>
      </c>
      <c r="O58" s="42">
        <v>1</v>
      </c>
      <c r="P58" s="42">
        <v>0.25</v>
      </c>
      <c r="Q58" s="42">
        <v>0.25</v>
      </c>
      <c r="R58" s="42">
        <f>+Q58/P58</f>
        <v>1</v>
      </c>
      <c r="S58" s="42">
        <v>0.25</v>
      </c>
      <c r="T58" s="42">
        <v>0.25</v>
      </c>
      <c r="U58" s="42">
        <f>+T58/S58</f>
        <v>1</v>
      </c>
      <c r="V58" s="16">
        <f t="shared" si="13"/>
        <v>0.5</v>
      </c>
      <c r="W58" s="14">
        <f t="shared" si="21"/>
        <v>1</v>
      </c>
      <c r="X58" s="42">
        <v>0.25</v>
      </c>
      <c r="Y58" s="42">
        <v>0.25</v>
      </c>
      <c r="Z58" s="43">
        <f t="shared" si="18"/>
        <v>1</v>
      </c>
      <c r="AA58" s="42">
        <v>0.25</v>
      </c>
      <c r="AB58" s="42">
        <v>0.25</v>
      </c>
      <c r="AC58" s="43">
        <f t="shared" si="19"/>
        <v>1</v>
      </c>
      <c r="AD58" s="16" t="s">
        <v>339</v>
      </c>
      <c r="AE58" s="22" t="s">
        <v>340</v>
      </c>
      <c r="AF58" s="17" t="s">
        <v>518</v>
      </c>
      <c r="AG58" s="17" t="s">
        <v>518</v>
      </c>
      <c r="AH58" s="136" t="s">
        <v>1312</v>
      </c>
      <c r="AI58" s="136" t="s">
        <v>1313</v>
      </c>
      <c r="AJ58" s="103" t="s">
        <v>1571</v>
      </c>
      <c r="AK58" s="104" t="s">
        <v>1572</v>
      </c>
    </row>
    <row r="59" spans="1:83" ht="91.5" hidden="1" customHeight="1" thickBot="1" x14ac:dyDescent="0.25">
      <c r="A59" s="24" t="s">
        <v>705</v>
      </c>
      <c r="B59" s="18" t="s">
        <v>738</v>
      </c>
      <c r="C59" s="18" t="s">
        <v>689</v>
      </c>
      <c r="D59" s="18" t="s">
        <v>690</v>
      </c>
      <c r="E59" s="18" t="s">
        <v>673</v>
      </c>
      <c r="F59" s="18" t="s">
        <v>281</v>
      </c>
      <c r="G59" s="54">
        <v>43101</v>
      </c>
      <c r="H59" s="54">
        <v>43465</v>
      </c>
      <c r="I59" s="22" t="s">
        <v>1382</v>
      </c>
      <c r="J59" s="16" t="s">
        <v>18</v>
      </c>
      <c r="K59" s="22" t="s">
        <v>282</v>
      </c>
      <c r="L59" s="22" t="s">
        <v>278</v>
      </c>
      <c r="M59" s="22" t="s">
        <v>283</v>
      </c>
      <c r="N59" s="22" t="s">
        <v>284</v>
      </c>
      <c r="O59" s="42">
        <v>1</v>
      </c>
      <c r="P59" s="42">
        <v>0.25</v>
      </c>
      <c r="Q59" s="42">
        <v>0.25</v>
      </c>
      <c r="R59" s="42">
        <f>+Q59/P59</f>
        <v>1</v>
      </c>
      <c r="S59" s="42">
        <v>0.25</v>
      </c>
      <c r="T59" s="42">
        <v>0.25</v>
      </c>
      <c r="U59" s="42">
        <f>+T59/S59</f>
        <v>1</v>
      </c>
      <c r="V59" s="16">
        <f t="shared" si="13"/>
        <v>0.5</v>
      </c>
      <c r="W59" s="14">
        <f t="shared" si="21"/>
        <v>1</v>
      </c>
      <c r="X59" s="42">
        <v>0.25</v>
      </c>
      <c r="Y59" s="42">
        <v>0.25</v>
      </c>
      <c r="Z59" s="43">
        <f t="shared" si="18"/>
        <v>1</v>
      </c>
      <c r="AA59" s="42">
        <v>0.25</v>
      </c>
      <c r="AB59" s="42">
        <v>0.25</v>
      </c>
      <c r="AC59" s="43">
        <f t="shared" si="19"/>
        <v>1</v>
      </c>
      <c r="AD59" s="16" t="s">
        <v>486</v>
      </c>
      <c r="AE59" s="22" t="s">
        <v>335</v>
      </c>
      <c r="AF59" s="17" t="s">
        <v>515</v>
      </c>
      <c r="AG59" s="17" t="s">
        <v>515</v>
      </c>
      <c r="AH59" s="136" t="s">
        <v>1314</v>
      </c>
      <c r="AI59" s="136" t="s">
        <v>1315</v>
      </c>
      <c r="AJ59" s="107" t="s">
        <v>1573</v>
      </c>
      <c r="AK59" s="108" t="s">
        <v>1574</v>
      </c>
    </row>
    <row r="60" spans="1:83" ht="63" hidden="1" customHeight="1" thickBot="1" x14ac:dyDescent="0.25">
      <c r="A60" s="23" t="s">
        <v>697</v>
      </c>
      <c r="B60" s="18" t="s">
        <v>729</v>
      </c>
      <c r="C60" s="18" t="s">
        <v>671</v>
      </c>
      <c r="D60" s="18" t="s">
        <v>672</v>
      </c>
      <c r="E60" s="18" t="s">
        <v>721</v>
      </c>
      <c r="F60" s="73" t="s">
        <v>760</v>
      </c>
      <c r="G60" s="41">
        <v>43101</v>
      </c>
      <c r="H60" s="60">
        <v>43449</v>
      </c>
      <c r="I60" s="16" t="s">
        <v>9</v>
      </c>
      <c r="J60" s="16" t="s">
        <v>1102</v>
      </c>
      <c r="K60" s="16" t="s">
        <v>974</v>
      </c>
      <c r="L60" s="16" t="s">
        <v>1102</v>
      </c>
      <c r="M60" s="16" t="s">
        <v>907</v>
      </c>
      <c r="N60" s="16" t="s">
        <v>973</v>
      </c>
      <c r="O60" s="42">
        <v>1</v>
      </c>
      <c r="P60" s="16">
        <v>0</v>
      </c>
      <c r="Q60" s="16">
        <v>0</v>
      </c>
      <c r="R60" s="42">
        <v>0</v>
      </c>
      <c r="S60" s="16">
        <v>0</v>
      </c>
      <c r="T60" s="16">
        <v>0</v>
      </c>
      <c r="U60" s="42">
        <v>0</v>
      </c>
      <c r="V60" s="16">
        <f t="shared" si="13"/>
        <v>0</v>
      </c>
      <c r="W60" s="43">
        <f t="shared" si="14"/>
        <v>0</v>
      </c>
      <c r="X60" s="16">
        <v>0</v>
      </c>
      <c r="Y60" s="42">
        <v>0</v>
      </c>
      <c r="Z60" s="43">
        <v>0</v>
      </c>
      <c r="AA60" s="16">
        <v>0</v>
      </c>
      <c r="AB60" s="16">
        <v>1</v>
      </c>
      <c r="AC60" s="43">
        <v>1</v>
      </c>
      <c r="AD60" s="16"/>
      <c r="AE60" s="21"/>
      <c r="AF60" s="21"/>
      <c r="AG60" s="21"/>
      <c r="AH60" s="124"/>
      <c r="AI60" s="124" t="s">
        <v>1123</v>
      </c>
      <c r="AJ60" s="122" t="s">
        <v>1662</v>
      </c>
      <c r="AK60" s="155" t="s">
        <v>1663</v>
      </c>
    </row>
    <row r="61" spans="1:83" ht="141" hidden="1" customHeight="1" thickBot="1" x14ac:dyDescent="0.25">
      <c r="A61" s="23" t="s">
        <v>697</v>
      </c>
      <c r="B61" s="18" t="s">
        <v>729</v>
      </c>
      <c r="C61" s="18" t="s">
        <v>671</v>
      </c>
      <c r="D61" s="18" t="s">
        <v>672</v>
      </c>
      <c r="E61" s="18" t="s">
        <v>721</v>
      </c>
      <c r="F61" s="73" t="s">
        <v>755</v>
      </c>
      <c r="G61" s="41">
        <v>43101</v>
      </c>
      <c r="H61" s="60">
        <v>43465</v>
      </c>
      <c r="I61" s="16" t="s">
        <v>9</v>
      </c>
      <c r="J61" s="16" t="s">
        <v>1102</v>
      </c>
      <c r="K61" s="16" t="s">
        <v>974</v>
      </c>
      <c r="L61" s="16" t="s">
        <v>1102</v>
      </c>
      <c r="M61" s="16" t="s">
        <v>967</v>
      </c>
      <c r="N61" s="16" t="s">
        <v>968</v>
      </c>
      <c r="O61" s="42">
        <v>1</v>
      </c>
      <c r="P61" s="16">
        <v>5</v>
      </c>
      <c r="Q61" s="16">
        <v>5</v>
      </c>
      <c r="R61" s="42">
        <f>+Q61/P61</f>
        <v>1</v>
      </c>
      <c r="S61" s="16">
        <v>0</v>
      </c>
      <c r="T61" s="16">
        <v>0</v>
      </c>
      <c r="U61" s="42">
        <v>0</v>
      </c>
      <c r="V61" s="16">
        <f t="shared" si="13"/>
        <v>5</v>
      </c>
      <c r="W61" s="14">
        <f t="shared" ref="W61:W65" si="22">+V61/(S61+P61)</f>
        <v>1</v>
      </c>
      <c r="X61" s="16">
        <v>0</v>
      </c>
      <c r="Y61" s="42">
        <v>1</v>
      </c>
      <c r="Z61" s="43">
        <v>1</v>
      </c>
      <c r="AA61" s="16">
        <v>0</v>
      </c>
      <c r="AB61" s="16">
        <v>1</v>
      </c>
      <c r="AC61" s="43">
        <v>1</v>
      </c>
      <c r="AD61" s="16"/>
      <c r="AE61" s="21" t="s">
        <v>914</v>
      </c>
      <c r="AF61" s="21"/>
      <c r="AG61" s="21"/>
      <c r="AH61" s="124" t="s">
        <v>1154</v>
      </c>
      <c r="AI61" s="124" t="s">
        <v>1124</v>
      </c>
      <c r="AJ61" s="122" t="s">
        <v>1664</v>
      </c>
      <c r="AK61" s="123" t="s">
        <v>1665</v>
      </c>
    </row>
    <row r="62" spans="1:83" ht="104.25" hidden="1" customHeight="1" thickBot="1" x14ac:dyDescent="0.25">
      <c r="A62" s="23" t="s">
        <v>697</v>
      </c>
      <c r="B62" s="18" t="s">
        <v>729</v>
      </c>
      <c r="C62" s="18" t="s">
        <v>671</v>
      </c>
      <c r="D62" s="18" t="s">
        <v>672</v>
      </c>
      <c r="E62" s="18" t="s">
        <v>721</v>
      </c>
      <c r="F62" s="73" t="s">
        <v>756</v>
      </c>
      <c r="G62" s="41">
        <v>43101</v>
      </c>
      <c r="H62" s="60">
        <v>43465</v>
      </c>
      <c r="I62" s="16" t="s">
        <v>9</v>
      </c>
      <c r="J62" s="16" t="s">
        <v>1102</v>
      </c>
      <c r="K62" s="16" t="s">
        <v>974</v>
      </c>
      <c r="L62" s="16" t="s">
        <v>1102</v>
      </c>
      <c r="M62" s="16" t="s">
        <v>967</v>
      </c>
      <c r="N62" s="16" t="s">
        <v>968</v>
      </c>
      <c r="O62" s="42">
        <v>1</v>
      </c>
      <c r="P62" s="16">
        <v>4</v>
      </c>
      <c r="Q62" s="16">
        <v>4</v>
      </c>
      <c r="R62" s="42">
        <f t="shared" ref="R62:R65" si="23">+Q62/P62</f>
        <v>1</v>
      </c>
      <c r="S62" s="16">
        <v>0</v>
      </c>
      <c r="T62" s="16">
        <v>0</v>
      </c>
      <c r="U62" s="42">
        <v>0</v>
      </c>
      <c r="V62" s="16">
        <f t="shared" si="13"/>
        <v>4</v>
      </c>
      <c r="W62" s="14">
        <f t="shared" si="22"/>
        <v>1</v>
      </c>
      <c r="X62" s="16">
        <v>0</v>
      </c>
      <c r="Y62" s="42">
        <v>0.67</v>
      </c>
      <c r="Z62" s="43">
        <v>1</v>
      </c>
      <c r="AA62" s="16">
        <v>0</v>
      </c>
      <c r="AB62" s="16">
        <v>1</v>
      </c>
      <c r="AC62" s="43">
        <v>1</v>
      </c>
      <c r="AD62" s="16"/>
      <c r="AE62" s="21" t="s">
        <v>915</v>
      </c>
      <c r="AF62" s="21"/>
      <c r="AG62" s="21"/>
      <c r="AH62" s="124" t="s">
        <v>1155</v>
      </c>
      <c r="AI62" s="124" t="s">
        <v>1125</v>
      </c>
      <c r="AJ62" s="122" t="s">
        <v>1666</v>
      </c>
      <c r="AK62" s="123" t="s">
        <v>1667</v>
      </c>
    </row>
    <row r="63" spans="1:83" ht="70.5" hidden="1" customHeight="1" thickBot="1" x14ac:dyDescent="0.25">
      <c r="A63" s="23" t="s">
        <v>697</v>
      </c>
      <c r="B63" s="18" t="s">
        <v>729</v>
      </c>
      <c r="C63" s="18" t="s">
        <v>671</v>
      </c>
      <c r="D63" s="18" t="s">
        <v>672</v>
      </c>
      <c r="E63" s="18" t="s">
        <v>721</v>
      </c>
      <c r="F63" s="73" t="s">
        <v>757</v>
      </c>
      <c r="G63" s="41">
        <v>43101</v>
      </c>
      <c r="H63" s="60">
        <v>43465</v>
      </c>
      <c r="I63" s="16" t="s">
        <v>9</v>
      </c>
      <c r="J63" s="16" t="s">
        <v>1102</v>
      </c>
      <c r="K63" s="16" t="s">
        <v>974</v>
      </c>
      <c r="L63" s="16" t="s">
        <v>1102</v>
      </c>
      <c r="M63" s="16" t="s">
        <v>969</v>
      </c>
      <c r="N63" s="16" t="s">
        <v>970</v>
      </c>
      <c r="O63" s="42">
        <v>1</v>
      </c>
      <c r="P63" s="16">
        <v>4</v>
      </c>
      <c r="Q63" s="16">
        <v>15</v>
      </c>
      <c r="R63" s="42">
        <f t="shared" si="23"/>
        <v>3.75</v>
      </c>
      <c r="S63" s="16">
        <v>0</v>
      </c>
      <c r="T63" s="16">
        <v>0</v>
      </c>
      <c r="U63" s="42">
        <v>0</v>
      </c>
      <c r="V63" s="16">
        <f t="shared" si="13"/>
        <v>15</v>
      </c>
      <c r="W63" s="14">
        <f t="shared" si="22"/>
        <v>3.75</v>
      </c>
      <c r="X63" s="16">
        <v>0</v>
      </c>
      <c r="Y63" s="42">
        <v>1</v>
      </c>
      <c r="Z63" s="43">
        <v>1</v>
      </c>
      <c r="AA63" s="16">
        <v>0</v>
      </c>
      <c r="AB63" s="16">
        <v>1</v>
      </c>
      <c r="AC63" s="43">
        <v>1</v>
      </c>
      <c r="AD63" s="16"/>
      <c r="AE63" s="21"/>
      <c r="AF63" s="21"/>
      <c r="AG63" s="21"/>
      <c r="AH63" s="124" t="s">
        <v>1156</v>
      </c>
      <c r="AI63" s="124" t="s">
        <v>1126</v>
      </c>
      <c r="AJ63" s="122" t="s">
        <v>1668</v>
      </c>
      <c r="AK63" s="123" t="s">
        <v>1669</v>
      </c>
    </row>
    <row r="64" spans="1:83" ht="64.5" hidden="1" customHeight="1" thickBot="1" x14ac:dyDescent="0.25">
      <c r="A64" s="23" t="s">
        <v>697</v>
      </c>
      <c r="B64" s="18" t="s">
        <v>729</v>
      </c>
      <c r="C64" s="18" t="s">
        <v>671</v>
      </c>
      <c r="D64" s="18" t="s">
        <v>672</v>
      </c>
      <c r="E64" s="18" t="s">
        <v>721</v>
      </c>
      <c r="F64" s="73" t="s">
        <v>758</v>
      </c>
      <c r="G64" s="41">
        <v>43101</v>
      </c>
      <c r="H64" s="60">
        <v>43465</v>
      </c>
      <c r="I64" s="16" t="s">
        <v>1384</v>
      </c>
      <c r="J64" s="16" t="s">
        <v>1104</v>
      </c>
      <c r="K64" s="16" t="s">
        <v>1104</v>
      </c>
      <c r="L64" s="16" t="s">
        <v>1104</v>
      </c>
      <c r="M64" s="16" t="s">
        <v>971</v>
      </c>
      <c r="N64" s="16" t="s">
        <v>972</v>
      </c>
      <c r="O64" s="42">
        <v>1</v>
      </c>
      <c r="P64" s="16">
        <v>2</v>
      </c>
      <c r="Q64" s="16">
        <v>3</v>
      </c>
      <c r="R64" s="42">
        <f t="shared" si="23"/>
        <v>1.5</v>
      </c>
      <c r="S64" s="16">
        <v>0</v>
      </c>
      <c r="T64" s="16">
        <v>0</v>
      </c>
      <c r="U64" s="42">
        <v>0</v>
      </c>
      <c r="V64" s="16">
        <f t="shared" si="13"/>
        <v>3</v>
      </c>
      <c r="W64" s="14">
        <f t="shared" si="22"/>
        <v>1.5</v>
      </c>
      <c r="X64" s="16">
        <v>0</v>
      </c>
      <c r="Y64" s="42">
        <v>1</v>
      </c>
      <c r="Z64" s="43">
        <v>1</v>
      </c>
      <c r="AA64" s="16">
        <v>0</v>
      </c>
      <c r="AB64" s="16">
        <v>0</v>
      </c>
      <c r="AC64" s="43">
        <v>0</v>
      </c>
      <c r="AD64" s="16"/>
      <c r="AE64" s="21"/>
      <c r="AF64" s="21"/>
      <c r="AG64" s="21"/>
      <c r="AH64" s="124" t="s">
        <v>1157</v>
      </c>
      <c r="AI64" s="124" t="s">
        <v>1127</v>
      </c>
      <c r="AJ64" s="17" t="s">
        <v>1493</v>
      </c>
      <c r="AK64" s="126" t="s">
        <v>1493</v>
      </c>
    </row>
    <row r="65" spans="1:37" ht="129" hidden="1" customHeight="1" x14ac:dyDescent="0.25">
      <c r="A65" s="23" t="s">
        <v>697</v>
      </c>
      <c r="B65" s="18" t="s">
        <v>729</v>
      </c>
      <c r="C65" s="18" t="s">
        <v>671</v>
      </c>
      <c r="D65" s="18" t="s">
        <v>672</v>
      </c>
      <c r="E65" s="18" t="s">
        <v>721</v>
      </c>
      <c r="F65" s="80" t="s">
        <v>771</v>
      </c>
      <c r="G65" s="41">
        <v>43101</v>
      </c>
      <c r="H65" s="61">
        <v>43312</v>
      </c>
      <c r="I65" s="16" t="s">
        <v>1381</v>
      </c>
      <c r="J65" s="16" t="s">
        <v>1105</v>
      </c>
      <c r="K65" s="16" t="s">
        <v>1105</v>
      </c>
      <c r="L65" s="16" t="s">
        <v>1105</v>
      </c>
      <c r="M65" s="16" t="s">
        <v>1009</v>
      </c>
      <c r="N65" s="16" t="s">
        <v>1006</v>
      </c>
      <c r="O65" s="42">
        <v>1</v>
      </c>
      <c r="P65" s="16">
        <v>1</v>
      </c>
      <c r="Q65" s="16">
        <v>1</v>
      </c>
      <c r="R65" s="42">
        <f t="shared" si="23"/>
        <v>1</v>
      </c>
      <c r="S65" s="16">
        <v>0</v>
      </c>
      <c r="T65" s="16">
        <v>0</v>
      </c>
      <c r="U65" s="42">
        <v>0</v>
      </c>
      <c r="V65" s="16">
        <f t="shared" si="13"/>
        <v>1</v>
      </c>
      <c r="W65" s="14">
        <f t="shared" si="22"/>
        <v>1</v>
      </c>
      <c r="X65" s="16">
        <v>0</v>
      </c>
      <c r="Y65" s="42">
        <v>1</v>
      </c>
      <c r="Z65" s="43">
        <v>1</v>
      </c>
      <c r="AA65" s="16">
        <f ca="1">+AA65:AAA70</f>
        <v>0</v>
      </c>
      <c r="AB65" s="16">
        <v>1</v>
      </c>
      <c r="AC65" s="43">
        <v>1</v>
      </c>
      <c r="AD65" s="16"/>
      <c r="AE65" s="17" t="s">
        <v>929</v>
      </c>
      <c r="AF65" s="21"/>
      <c r="AG65" s="21"/>
      <c r="AH65" s="124" t="s">
        <v>1158</v>
      </c>
      <c r="AI65" s="124" t="s">
        <v>1128</v>
      </c>
      <c r="AJ65" s="17" t="s">
        <v>1484</v>
      </c>
      <c r="AK65" s="125" t="s">
        <v>1483</v>
      </c>
    </row>
    <row r="66" spans="1:37" ht="148.5" hidden="1" customHeight="1" x14ac:dyDescent="0.25">
      <c r="A66" s="23" t="s">
        <v>697</v>
      </c>
      <c r="B66" s="18" t="s">
        <v>729</v>
      </c>
      <c r="C66" s="18" t="s">
        <v>671</v>
      </c>
      <c r="D66" s="18" t="s">
        <v>672</v>
      </c>
      <c r="E66" s="18" t="s">
        <v>721</v>
      </c>
      <c r="F66" s="73" t="s">
        <v>772</v>
      </c>
      <c r="G66" s="41">
        <v>43101</v>
      </c>
      <c r="H66" s="61">
        <v>43465</v>
      </c>
      <c r="I66" s="16" t="s">
        <v>9</v>
      </c>
      <c r="J66" s="16" t="s">
        <v>1102</v>
      </c>
      <c r="K66" s="16" t="s">
        <v>1102</v>
      </c>
      <c r="L66" s="16" t="s">
        <v>1102</v>
      </c>
      <c r="M66" s="16" t="s">
        <v>1010</v>
      </c>
      <c r="N66" s="16" t="s">
        <v>1006</v>
      </c>
      <c r="O66" s="42">
        <v>1</v>
      </c>
      <c r="P66" s="16">
        <v>0</v>
      </c>
      <c r="Q66" s="16">
        <v>0</v>
      </c>
      <c r="R66" s="42">
        <v>0</v>
      </c>
      <c r="S66" s="16">
        <v>0</v>
      </c>
      <c r="T66" s="16">
        <v>0</v>
      </c>
      <c r="U66" s="42">
        <v>0</v>
      </c>
      <c r="V66" s="16">
        <f t="shared" si="13"/>
        <v>0</v>
      </c>
      <c r="W66" s="43">
        <v>0</v>
      </c>
      <c r="X66" s="16">
        <v>0</v>
      </c>
      <c r="Y66" s="42">
        <v>0</v>
      </c>
      <c r="Z66" s="43">
        <v>0</v>
      </c>
      <c r="AA66" s="16">
        <v>0</v>
      </c>
      <c r="AB66" s="16">
        <v>1</v>
      </c>
      <c r="AC66" s="43">
        <v>1</v>
      </c>
      <c r="AD66" s="16"/>
      <c r="AE66" s="21"/>
      <c r="AF66" s="21"/>
      <c r="AG66" s="21"/>
      <c r="AH66" s="124"/>
      <c r="AI66" s="124" t="s">
        <v>1129</v>
      </c>
      <c r="AJ66" s="122" t="s">
        <v>1670</v>
      </c>
      <c r="AK66" s="123" t="s">
        <v>1671</v>
      </c>
    </row>
    <row r="67" spans="1:37" ht="71.25" hidden="1" customHeight="1" thickBot="1" x14ac:dyDescent="0.25">
      <c r="A67" s="23" t="s">
        <v>697</v>
      </c>
      <c r="B67" s="18" t="s">
        <v>729</v>
      </c>
      <c r="C67" s="18" t="s">
        <v>671</v>
      </c>
      <c r="D67" s="18" t="s">
        <v>672</v>
      </c>
      <c r="E67" s="18" t="s">
        <v>721</v>
      </c>
      <c r="F67" s="79" t="s">
        <v>778</v>
      </c>
      <c r="G67" s="41">
        <v>43101</v>
      </c>
      <c r="H67" s="61">
        <v>43342</v>
      </c>
      <c r="I67" s="16" t="s">
        <v>1381</v>
      </c>
      <c r="J67" s="16" t="s">
        <v>1105</v>
      </c>
      <c r="K67" s="16" t="s">
        <v>1105</v>
      </c>
      <c r="L67" s="16" t="s">
        <v>1105</v>
      </c>
      <c r="M67" s="16" t="s">
        <v>941</v>
      </c>
      <c r="N67" s="16" t="s">
        <v>942</v>
      </c>
      <c r="O67" s="45">
        <v>1</v>
      </c>
      <c r="P67" s="16">
        <v>0</v>
      </c>
      <c r="Q67" s="16">
        <v>0</v>
      </c>
      <c r="R67" s="42">
        <v>0</v>
      </c>
      <c r="S67" s="16">
        <v>0</v>
      </c>
      <c r="T67" s="16">
        <v>0</v>
      </c>
      <c r="U67" s="42">
        <v>0</v>
      </c>
      <c r="V67" s="16">
        <f t="shared" ref="V67:V68" si="24">+T67+Q67</f>
        <v>0</v>
      </c>
      <c r="W67" s="43">
        <f t="shared" ref="W67" si="25">+(U67+R67)/2</f>
        <v>0</v>
      </c>
      <c r="X67" s="16">
        <v>0</v>
      </c>
      <c r="Y67" s="42">
        <v>0.3</v>
      </c>
      <c r="Z67" s="43">
        <v>1</v>
      </c>
      <c r="AA67" s="16">
        <v>1</v>
      </c>
      <c r="AB67" s="16">
        <v>1</v>
      </c>
      <c r="AC67" s="43">
        <f t="shared" ref="AC67:AC70" si="26">+AB67/AA67</f>
        <v>1</v>
      </c>
      <c r="AD67" s="16"/>
      <c r="AE67" s="21"/>
      <c r="AF67" s="21"/>
      <c r="AG67" s="21"/>
      <c r="AH67" s="124" t="s">
        <v>1159</v>
      </c>
      <c r="AI67" s="124" t="s">
        <v>1130</v>
      </c>
      <c r="AJ67" s="17" t="s">
        <v>1486</v>
      </c>
      <c r="AK67" s="125" t="s">
        <v>1485</v>
      </c>
    </row>
    <row r="68" spans="1:37" ht="96" customHeight="1" thickBot="1" x14ac:dyDescent="0.25">
      <c r="A68" s="24" t="s">
        <v>705</v>
      </c>
      <c r="B68" s="18" t="s">
        <v>740</v>
      </c>
      <c r="C68" s="17" t="s">
        <v>671</v>
      </c>
      <c r="D68" s="18" t="s">
        <v>687</v>
      </c>
      <c r="E68" s="18" t="s">
        <v>673</v>
      </c>
      <c r="F68" s="20" t="s">
        <v>117</v>
      </c>
      <c r="G68" s="41">
        <v>42736</v>
      </c>
      <c r="H68" s="41">
        <v>43100</v>
      </c>
      <c r="I68" s="16" t="s">
        <v>46</v>
      </c>
      <c r="J68" s="16" t="s">
        <v>104</v>
      </c>
      <c r="K68" s="16" t="s">
        <v>121</v>
      </c>
      <c r="L68" s="16" t="s">
        <v>127</v>
      </c>
      <c r="M68" s="16" t="s">
        <v>115</v>
      </c>
      <c r="N68" s="16" t="s">
        <v>116</v>
      </c>
      <c r="O68" s="42">
        <v>1</v>
      </c>
      <c r="P68" s="16">
        <v>4</v>
      </c>
      <c r="Q68" s="16">
        <v>4</v>
      </c>
      <c r="R68" s="42">
        <f>+Q68/P68</f>
        <v>1</v>
      </c>
      <c r="S68" s="16">
        <v>0</v>
      </c>
      <c r="T68" s="16">
        <v>0</v>
      </c>
      <c r="U68" s="42">
        <v>0</v>
      </c>
      <c r="V68" s="16">
        <f t="shared" si="24"/>
        <v>4</v>
      </c>
      <c r="W68" s="14">
        <f>+V68/(S68+P68)</f>
        <v>1</v>
      </c>
      <c r="X68" s="16">
        <v>4</v>
      </c>
      <c r="Y68" s="16">
        <v>4</v>
      </c>
      <c r="Z68" s="43">
        <f t="shared" ref="Z68:Z70" si="27">+Y68/X68</f>
        <v>1</v>
      </c>
      <c r="AA68" s="16">
        <v>191</v>
      </c>
      <c r="AB68" s="16">
        <v>191</v>
      </c>
      <c r="AC68" s="43">
        <f t="shared" si="26"/>
        <v>1</v>
      </c>
      <c r="AD68" s="19" t="s">
        <v>383</v>
      </c>
      <c r="AE68" s="156" t="s">
        <v>384</v>
      </c>
      <c r="AF68" s="156" t="s">
        <v>588</v>
      </c>
      <c r="AG68" s="156" t="s">
        <v>589</v>
      </c>
      <c r="AH68" s="133" t="s">
        <v>1264</v>
      </c>
      <c r="AI68" s="133" t="s">
        <v>1265</v>
      </c>
      <c r="AJ68" s="157" t="s">
        <v>1674</v>
      </c>
      <c r="AK68" s="121" t="s">
        <v>1675</v>
      </c>
    </row>
    <row r="69" spans="1:37" ht="148.5" customHeight="1" thickBot="1" x14ac:dyDescent="0.25">
      <c r="A69" s="24" t="s">
        <v>705</v>
      </c>
      <c r="B69" s="16" t="s">
        <v>739</v>
      </c>
      <c r="C69" s="18" t="s">
        <v>680</v>
      </c>
      <c r="D69" s="18" t="s">
        <v>688</v>
      </c>
      <c r="E69" s="40" t="s">
        <v>703</v>
      </c>
      <c r="F69" s="18" t="s">
        <v>1067</v>
      </c>
      <c r="G69" s="41">
        <v>43101</v>
      </c>
      <c r="H69" s="41">
        <v>43464</v>
      </c>
      <c r="I69" s="16" t="s">
        <v>46</v>
      </c>
      <c r="J69" s="16" t="s">
        <v>104</v>
      </c>
      <c r="K69" s="16" t="s">
        <v>121</v>
      </c>
      <c r="L69" s="16" t="s">
        <v>121</v>
      </c>
      <c r="M69" s="16" t="s">
        <v>1063</v>
      </c>
      <c r="N69" s="16" t="s">
        <v>1070</v>
      </c>
      <c r="O69" s="42">
        <v>0.97</v>
      </c>
      <c r="P69" s="70">
        <v>0.48449999999999999</v>
      </c>
      <c r="Q69" s="16">
        <v>0</v>
      </c>
      <c r="R69" s="16">
        <v>0</v>
      </c>
      <c r="S69" s="70">
        <v>0.59040000000000004</v>
      </c>
      <c r="T69" s="16">
        <v>0</v>
      </c>
      <c r="U69" s="16">
        <v>0</v>
      </c>
      <c r="V69" s="16">
        <v>0</v>
      </c>
      <c r="W69" s="14">
        <f t="shared" ref="W69:W70" si="28">+V69/(S69+P69)</f>
        <v>0</v>
      </c>
      <c r="X69" s="70">
        <v>0.74929999999999997</v>
      </c>
      <c r="Y69" s="42">
        <v>0.78</v>
      </c>
      <c r="Z69" s="43">
        <f t="shared" si="27"/>
        <v>1.0409715734685707</v>
      </c>
      <c r="AA69" s="42">
        <v>0.97</v>
      </c>
      <c r="AB69" s="16">
        <v>96.18</v>
      </c>
      <c r="AC69" s="43">
        <f>+(AB69/AA69)/100</f>
        <v>0.99154639175257742</v>
      </c>
      <c r="AD69" s="158"/>
      <c r="AE69" s="158"/>
      <c r="AF69" s="158"/>
      <c r="AG69" s="158"/>
      <c r="AH69" s="133" t="s">
        <v>1266</v>
      </c>
      <c r="AI69" s="133" t="s">
        <v>1267</v>
      </c>
      <c r="AJ69" s="133" t="s">
        <v>1637</v>
      </c>
      <c r="AK69" s="133" t="s">
        <v>1638</v>
      </c>
    </row>
    <row r="70" spans="1:37" ht="78.75" customHeight="1" thickBot="1" x14ac:dyDescent="0.25">
      <c r="A70" s="24" t="s">
        <v>705</v>
      </c>
      <c r="B70" s="16" t="s">
        <v>739</v>
      </c>
      <c r="C70" s="18" t="s">
        <v>680</v>
      </c>
      <c r="D70" s="18" t="s">
        <v>688</v>
      </c>
      <c r="E70" s="40" t="s">
        <v>703</v>
      </c>
      <c r="F70" s="18" t="s">
        <v>1068</v>
      </c>
      <c r="G70" s="41">
        <v>43101</v>
      </c>
      <c r="H70" s="41">
        <v>43464</v>
      </c>
      <c r="I70" s="16" t="s">
        <v>46</v>
      </c>
      <c r="J70" s="16" t="s">
        <v>104</v>
      </c>
      <c r="K70" s="16" t="s">
        <v>1064</v>
      </c>
      <c r="L70" s="16" t="s">
        <v>1064</v>
      </c>
      <c r="M70" s="16" t="s">
        <v>1063</v>
      </c>
      <c r="N70" s="16" t="s">
        <v>1065</v>
      </c>
      <c r="O70" s="42">
        <v>0.95</v>
      </c>
      <c r="P70" s="42">
        <v>0.77</v>
      </c>
      <c r="Q70" s="16">
        <v>0</v>
      </c>
      <c r="R70" s="16">
        <v>0</v>
      </c>
      <c r="S70" s="42">
        <v>0.77</v>
      </c>
      <c r="T70" s="16">
        <v>0</v>
      </c>
      <c r="U70" s="16">
        <v>0</v>
      </c>
      <c r="V70" s="16">
        <v>0</v>
      </c>
      <c r="W70" s="14">
        <f t="shared" si="28"/>
        <v>0</v>
      </c>
      <c r="X70" s="42">
        <v>0.9</v>
      </c>
      <c r="Y70" s="42">
        <v>0.73</v>
      </c>
      <c r="Z70" s="43">
        <f t="shared" si="27"/>
        <v>0.81111111111111112</v>
      </c>
      <c r="AA70" s="42">
        <v>0.95</v>
      </c>
      <c r="AB70" s="42">
        <v>0.99270000000000003</v>
      </c>
      <c r="AC70" s="43">
        <f t="shared" si="26"/>
        <v>1.0449473684210526</v>
      </c>
      <c r="AD70" s="158"/>
      <c r="AE70" s="158"/>
      <c r="AF70" s="158"/>
      <c r="AG70" s="158"/>
      <c r="AH70" s="133" t="s">
        <v>1266</v>
      </c>
      <c r="AI70" s="133" t="s">
        <v>1268</v>
      </c>
      <c r="AJ70" s="133" t="s">
        <v>1635</v>
      </c>
      <c r="AK70" s="133" t="s">
        <v>1636</v>
      </c>
    </row>
    <row r="71" spans="1:37" ht="156" hidden="1" customHeight="1" thickBot="1" x14ac:dyDescent="0.25">
      <c r="A71" s="23" t="s">
        <v>694</v>
      </c>
      <c r="B71" s="18" t="s">
        <v>706</v>
      </c>
      <c r="C71" s="18" t="s">
        <v>674</v>
      </c>
      <c r="D71" s="18" t="s">
        <v>679</v>
      </c>
      <c r="E71" s="18" t="s">
        <v>673</v>
      </c>
      <c r="F71" s="18" t="s">
        <v>31</v>
      </c>
      <c r="G71" s="41">
        <v>43101</v>
      </c>
      <c r="H71" s="41">
        <v>43464</v>
      </c>
      <c r="I71" s="16" t="s">
        <v>1376</v>
      </c>
      <c r="J71" s="16" t="s">
        <v>33</v>
      </c>
      <c r="K71" s="18" t="s">
        <v>132</v>
      </c>
      <c r="L71" s="18" t="s">
        <v>133</v>
      </c>
      <c r="M71" s="42" t="s">
        <v>32</v>
      </c>
      <c r="N71" s="42" t="s">
        <v>32</v>
      </c>
      <c r="O71" s="16">
        <v>4</v>
      </c>
      <c r="P71" s="16">
        <v>1</v>
      </c>
      <c r="Q71" s="16">
        <v>1</v>
      </c>
      <c r="R71" s="42">
        <f>+Q71/P71</f>
        <v>1</v>
      </c>
      <c r="S71" s="16">
        <v>1</v>
      </c>
      <c r="T71" s="16">
        <v>1</v>
      </c>
      <c r="U71" s="42">
        <f>+T71/S71</f>
        <v>1</v>
      </c>
      <c r="V71" s="16">
        <f t="shared" ref="V71:V97" si="29">+T71+Q71</f>
        <v>2</v>
      </c>
      <c r="W71" s="14">
        <f t="shared" ref="W71:W73" si="30">+V71/(S71+P71)</f>
        <v>1</v>
      </c>
      <c r="X71" s="16">
        <v>1</v>
      </c>
      <c r="Y71" s="16">
        <v>1</v>
      </c>
      <c r="Z71" s="43">
        <f t="shared" ref="Z71:Z97" si="31">+Y71/X71</f>
        <v>1</v>
      </c>
      <c r="AA71" s="16">
        <v>1</v>
      </c>
      <c r="AB71" s="16">
        <v>0</v>
      </c>
      <c r="AC71" s="16">
        <f t="shared" ref="AC71:AC96" si="32">+AB71/AA71</f>
        <v>0</v>
      </c>
      <c r="AD71" s="16" t="s">
        <v>397</v>
      </c>
      <c r="AE71" s="17" t="s">
        <v>398</v>
      </c>
      <c r="AF71" s="17" t="s">
        <v>532</v>
      </c>
      <c r="AG71" s="17" t="s">
        <v>598</v>
      </c>
      <c r="AH71" s="133" t="s">
        <v>1211</v>
      </c>
      <c r="AI71" s="133" t="s">
        <v>1212</v>
      </c>
      <c r="AJ71" s="109"/>
      <c r="AK71" s="131"/>
    </row>
    <row r="72" spans="1:37" ht="106.5" hidden="1" customHeight="1" thickBot="1" x14ac:dyDescent="0.25">
      <c r="A72" s="23" t="s">
        <v>694</v>
      </c>
      <c r="B72" s="18" t="s">
        <v>709</v>
      </c>
      <c r="C72" s="18" t="s">
        <v>671</v>
      </c>
      <c r="D72" s="18" t="s">
        <v>672</v>
      </c>
      <c r="E72" s="18" t="s">
        <v>673</v>
      </c>
      <c r="F72" s="18" t="s">
        <v>267</v>
      </c>
      <c r="G72" s="41">
        <v>43101</v>
      </c>
      <c r="H72" s="41">
        <v>43464</v>
      </c>
      <c r="I72" s="16" t="s">
        <v>1376</v>
      </c>
      <c r="J72" s="16" t="s">
        <v>33</v>
      </c>
      <c r="K72" s="18" t="s">
        <v>132</v>
      </c>
      <c r="L72" s="18" t="s">
        <v>268</v>
      </c>
      <c r="M72" s="16" t="s">
        <v>269</v>
      </c>
      <c r="N72" s="16" t="s">
        <v>270</v>
      </c>
      <c r="O72" s="16">
        <v>56</v>
      </c>
      <c r="P72" s="16">
        <v>10</v>
      </c>
      <c r="Q72" s="16">
        <v>10</v>
      </c>
      <c r="R72" s="42">
        <f>+Q72/P72</f>
        <v>1</v>
      </c>
      <c r="S72" s="16">
        <v>10</v>
      </c>
      <c r="T72" s="16">
        <v>54</v>
      </c>
      <c r="U72" s="42">
        <f>+T72/S72</f>
        <v>5.4</v>
      </c>
      <c r="V72" s="16">
        <f t="shared" si="29"/>
        <v>64</v>
      </c>
      <c r="W72" s="14">
        <f t="shared" si="30"/>
        <v>3.2</v>
      </c>
      <c r="X72" s="16">
        <v>10</v>
      </c>
      <c r="Y72" s="16">
        <v>6</v>
      </c>
      <c r="Z72" s="43">
        <f t="shared" si="31"/>
        <v>0.6</v>
      </c>
      <c r="AA72" s="16">
        <v>26</v>
      </c>
      <c r="AB72" s="16">
        <v>0</v>
      </c>
      <c r="AC72" s="16">
        <f t="shared" si="32"/>
        <v>0</v>
      </c>
      <c r="AD72" s="16" t="s">
        <v>399</v>
      </c>
      <c r="AE72" s="17" t="s">
        <v>400</v>
      </c>
      <c r="AF72" s="145" t="s">
        <v>599</v>
      </c>
      <c r="AG72" s="159" t="s">
        <v>600</v>
      </c>
      <c r="AH72" s="133" t="s">
        <v>1213</v>
      </c>
      <c r="AI72" s="133" t="s">
        <v>1214</v>
      </c>
      <c r="AJ72" s="109"/>
      <c r="AK72" s="131"/>
    </row>
    <row r="73" spans="1:37" ht="77.25" hidden="1" customHeight="1" thickBot="1" x14ac:dyDescent="0.25">
      <c r="A73" s="23" t="s">
        <v>694</v>
      </c>
      <c r="B73" s="18" t="s">
        <v>709</v>
      </c>
      <c r="C73" s="18" t="s">
        <v>671</v>
      </c>
      <c r="D73" s="18" t="s">
        <v>672</v>
      </c>
      <c r="E73" s="18" t="s">
        <v>673</v>
      </c>
      <c r="F73" s="18" t="s">
        <v>35</v>
      </c>
      <c r="G73" s="41">
        <v>43101</v>
      </c>
      <c r="H73" s="41">
        <v>43464</v>
      </c>
      <c r="I73" s="16" t="s">
        <v>1375</v>
      </c>
      <c r="J73" s="16" t="s">
        <v>33</v>
      </c>
      <c r="K73" s="18" t="s">
        <v>297</v>
      </c>
      <c r="L73" s="18" t="s">
        <v>298</v>
      </c>
      <c r="M73" s="16" t="s">
        <v>36</v>
      </c>
      <c r="N73" s="16" t="s">
        <v>36</v>
      </c>
      <c r="O73" s="42">
        <v>1</v>
      </c>
      <c r="P73" s="16">
        <v>6</v>
      </c>
      <c r="Q73" s="16">
        <v>6</v>
      </c>
      <c r="R73" s="42">
        <f>+Q73/P73</f>
        <v>1</v>
      </c>
      <c r="S73" s="16">
        <v>18</v>
      </c>
      <c r="T73" s="16">
        <v>3</v>
      </c>
      <c r="U73" s="42">
        <f>+T73/S73</f>
        <v>0.16666666666666666</v>
      </c>
      <c r="V73" s="16">
        <f t="shared" si="29"/>
        <v>9</v>
      </c>
      <c r="W73" s="14">
        <f t="shared" si="30"/>
        <v>0.375</v>
      </c>
      <c r="X73" s="16">
        <v>0</v>
      </c>
      <c r="Y73" s="16">
        <v>22</v>
      </c>
      <c r="Z73" s="43">
        <v>1</v>
      </c>
      <c r="AA73" s="16">
        <v>0</v>
      </c>
      <c r="AB73" s="16">
        <v>8</v>
      </c>
      <c r="AC73" s="42">
        <v>1</v>
      </c>
      <c r="AD73" s="16" t="s">
        <v>385</v>
      </c>
      <c r="AE73" s="18" t="s">
        <v>386</v>
      </c>
      <c r="AF73" s="17" t="s">
        <v>522</v>
      </c>
      <c r="AG73" s="18" t="s">
        <v>523</v>
      </c>
      <c r="AH73" s="136" t="s">
        <v>522</v>
      </c>
      <c r="AI73" s="160" t="s">
        <v>1337</v>
      </c>
      <c r="AJ73" s="138" t="s">
        <v>1554</v>
      </c>
      <c r="AK73" s="161" t="s">
        <v>1555</v>
      </c>
    </row>
    <row r="74" spans="1:37" ht="148.5" hidden="1" customHeight="1" thickBot="1" x14ac:dyDescent="0.25">
      <c r="A74" s="23" t="s">
        <v>694</v>
      </c>
      <c r="B74" s="18" t="s">
        <v>698</v>
      </c>
      <c r="C74" s="18" t="s">
        <v>674</v>
      </c>
      <c r="D74" s="18" t="s">
        <v>675</v>
      </c>
      <c r="E74" s="18" t="s">
        <v>673</v>
      </c>
      <c r="F74" s="18" t="s">
        <v>11</v>
      </c>
      <c r="G74" s="41">
        <v>43101</v>
      </c>
      <c r="H74" s="41">
        <v>43464</v>
      </c>
      <c r="I74" s="44" t="s">
        <v>1376</v>
      </c>
      <c r="J74" s="16" t="s">
        <v>6</v>
      </c>
      <c r="K74" s="18" t="s">
        <v>132</v>
      </c>
      <c r="L74" s="18" t="s">
        <v>133</v>
      </c>
      <c r="M74" s="16" t="s">
        <v>12</v>
      </c>
      <c r="N74" s="42" t="s">
        <v>13</v>
      </c>
      <c r="O74" s="16">
        <v>4</v>
      </c>
      <c r="P74" s="16">
        <v>1</v>
      </c>
      <c r="Q74" s="16">
        <v>2</v>
      </c>
      <c r="R74" s="42">
        <f t="shared" ref="R74:R79" si="33">+Q74/P74</f>
        <v>2</v>
      </c>
      <c r="S74" s="16">
        <v>1</v>
      </c>
      <c r="T74" s="16">
        <v>1</v>
      </c>
      <c r="U74" s="42">
        <f t="shared" ref="U74:U83" si="34">+T74/S74</f>
        <v>1</v>
      </c>
      <c r="V74" s="16">
        <f t="shared" si="29"/>
        <v>3</v>
      </c>
      <c r="W74" s="14">
        <f t="shared" ref="W74:W83" si="35">+V74/(S74+P74)</f>
        <v>1.5</v>
      </c>
      <c r="X74" s="16">
        <v>1</v>
      </c>
      <c r="Y74" s="16">
        <v>2</v>
      </c>
      <c r="Z74" s="43">
        <f t="shared" si="31"/>
        <v>2</v>
      </c>
      <c r="AA74" s="16">
        <v>1</v>
      </c>
      <c r="AB74" s="16">
        <v>0</v>
      </c>
      <c r="AC74" s="16">
        <f t="shared" si="32"/>
        <v>0</v>
      </c>
      <c r="AD74" s="16" t="s">
        <v>494</v>
      </c>
      <c r="AE74" s="124" t="s">
        <v>495</v>
      </c>
      <c r="AF74" s="152" t="s">
        <v>594</v>
      </c>
      <c r="AG74" s="162" t="s">
        <v>595</v>
      </c>
      <c r="AH74" s="132" t="s">
        <v>1215</v>
      </c>
      <c r="AI74" s="132" t="s">
        <v>1216</v>
      </c>
      <c r="AJ74" s="109"/>
      <c r="AK74" s="131"/>
    </row>
    <row r="75" spans="1:37" ht="121.5" hidden="1" customHeight="1" thickBot="1" x14ac:dyDescent="0.25">
      <c r="A75" s="23" t="s">
        <v>694</v>
      </c>
      <c r="B75" s="18" t="s">
        <v>698</v>
      </c>
      <c r="C75" s="18" t="s">
        <v>674</v>
      </c>
      <c r="D75" s="18" t="s">
        <v>675</v>
      </c>
      <c r="E75" s="18" t="s">
        <v>673</v>
      </c>
      <c r="F75" s="18" t="s">
        <v>11</v>
      </c>
      <c r="G75" s="41">
        <v>43101</v>
      </c>
      <c r="H75" s="41">
        <v>43465</v>
      </c>
      <c r="I75" s="16" t="s">
        <v>1377</v>
      </c>
      <c r="J75" s="16" t="s">
        <v>6</v>
      </c>
      <c r="K75" s="18" t="s">
        <v>1078</v>
      </c>
      <c r="L75" s="18" t="s">
        <v>131</v>
      </c>
      <c r="M75" s="17" t="s">
        <v>12</v>
      </c>
      <c r="N75" s="42" t="s">
        <v>13</v>
      </c>
      <c r="O75" s="16">
        <v>6</v>
      </c>
      <c r="P75" s="16">
        <v>3</v>
      </c>
      <c r="Q75" s="16">
        <v>5</v>
      </c>
      <c r="R75" s="42">
        <f t="shared" si="33"/>
        <v>1.6666666666666667</v>
      </c>
      <c r="S75" s="16">
        <v>3</v>
      </c>
      <c r="T75" s="16">
        <v>9</v>
      </c>
      <c r="U75" s="42">
        <f t="shared" si="34"/>
        <v>3</v>
      </c>
      <c r="V75" s="16">
        <f t="shared" si="29"/>
        <v>14</v>
      </c>
      <c r="W75" s="14">
        <f t="shared" si="35"/>
        <v>2.3333333333333335</v>
      </c>
      <c r="X75" s="16">
        <v>10</v>
      </c>
      <c r="Y75" s="16">
        <v>10</v>
      </c>
      <c r="Z75" s="43">
        <f t="shared" si="31"/>
        <v>1</v>
      </c>
      <c r="AA75" s="16">
        <v>3</v>
      </c>
      <c r="AB75" s="16">
        <v>3</v>
      </c>
      <c r="AC75" s="43">
        <f t="shared" si="32"/>
        <v>1</v>
      </c>
      <c r="AD75" s="16" t="s">
        <v>411</v>
      </c>
      <c r="AE75" s="152" t="s">
        <v>412</v>
      </c>
      <c r="AF75" s="17" t="s">
        <v>411</v>
      </c>
      <c r="AG75" s="152" t="s">
        <v>536</v>
      </c>
      <c r="AH75" s="133" t="s">
        <v>411</v>
      </c>
      <c r="AI75" s="133" t="s">
        <v>1344</v>
      </c>
      <c r="AJ75" s="103" t="s">
        <v>411</v>
      </c>
      <c r="AK75" s="140" t="s">
        <v>1561</v>
      </c>
    </row>
    <row r="76" spans="1:37" ht="141.75" hidden="1" customHeight="1" thickBot="1" x14ac:dyDescent="0.25">
      <c r="A76" s="23" t="s">
        <v>694</v>
      </c>
      <c r="B76" s="18" t="s">
        <v>698</v>
      </c>
      <c r="C76" s="18" t="s">
        <v>676</v>
      </c>
      <c r="D76" s="18" t="s">
        <v>677</v>
      </c>
      <c r="E76" s="18" t="s">
        <v>673</v>
      </c>
      <c r="F76" s="18" t="s">
        <v>14</v>
      </c>
      <c r="G76" s="41">
        <v>43101</v>
      </c>
      <c r="H76" s="41">
        <v>43465</v>
      </c>
      <c r="I76" s="16" t="s">
        <v>1377</v>
      </c>
      <c r="J76" s="16" t="s">
        <v>6</v>
      </c>
      <c r="K76" s="18" t="s">
        <v>1078</v>
      </c>
      <c r="L76" s="18" t="s">
        <v>131</v>
      </c>
      <c r="M76" s="42" t="s">
        <v>15</v>
      </c>
      <c r="N76" s="42" t="s">
        <v>16</v>
      </c>
      <c r="O76" s="42">
        <v>1</v>
      </c>
      <c r="P76" s="16">
        <v>151</v>
      </c>
      <c r="Q76" s="16">
        <v>151</v>
      </c>
      <c r="R76" s="42">
        <f t="shared" si="33"/>
        <v>1</v>
      </c>
      <c r="S76" s="16">
        <v>300</v>
      </c>
      <c r="T76" s="16">
        <v>300</v>
      </c>
      <c r="U76" s="42">
        <f t="shared" si="34"/>
        <v>1</v>
      </c>
      <c r="V76" s="16">
        <f t="shared" si="29"/>
        <v>451</v>
      </c>
      <c r="W76" s="14">
        <f t="shared" si="35"/>
        <v>1</v>
      </c>
      <c r="X76" s="16">
        <v>70</v>
      </c>
      <c r="Y76" s="16">
        <v>70</v>
      </c>
      <c r="Z76" s="43">
        <f t="shared" si="31"/>
        <v>1</v>
      </c>
      <c r="AA76" s="16">
        <v>570</v>
      </c>
      <c r="AB76" s="16">
        <v>570</v>
      </c>
      <c r="AC76" s="43">
        <f t="shared" si="32"/>
        <v>1</v>
      </c>
      <c r="AD76" s="16" t="s">
        <v>413</v>
      </c>
      <c r="AE76" s="152" t="s">
        <v>414</v>
      </c>
      <c r="AF76" s="17" t="s">
        <v>421</v>
      </c>
      <c r="AG76" s="152" t="s">
        <v>537</v>
      </c>
      <c r="AH76" s="133" t="s">
        <v>421</v>
      </c>
      <c r="AI76" s="133" t="s">
        <v>1345</v>
      </c>
      <c r="AJ76" s="103" t="s">
        <v>421</v>
      </c>
      <c r="AK76" s="140" t="s">
        <v>1562</v>
      </c>
    </row>
    <row r="77" spans="1:37" ht="83.25" hidden="1" customHeight="1" thickBot="1" x14ac:dyDescent="0.25">
      <c r="A77" s="23" t="s">
        <v>694</v>
      </c>
      <c r="B77" s="18" t="s">
        <v>702</v>
      </c>
      <c r="C77" s="18" t="s">
        <v>676</v>
      </c>
      <c r="D77" s="18" t="s">
        <v>677</v>
      </c>
      <c r="E77" s="18" t="s">
        <v>673</v>
      </c>
      <c r="F77" s="18" t="s">
        <v>19</v>
      </c>
      <c r="G77" s="41">
        <v>43101</v>
      </c>
      <c r="H77" s="41">
        <v>43465</v>
      </c>
      <c r="I77" s="16" t="s">
        <v>1377</v>
      </c>
      <c r="J77" s="16" t="s">
        <v>6</v>
      </c>
      <c r="K77" s="18" t="s">
        <v>1079</v>
      </c>
      <c r="L77" s="18" t="s">
        <v>131</v>
      </c>
      <c r="M77" s="16" t="s">
        <v>20</v>
      </c>
      <c r="N77" s="16" t="s">
        <v>21</v>
      </c>
      <c r="O77" s="16">
        <v>2</v>
      </c>
      <c r="P77" s="16">
        <v>1</v>
      </c>
      <c r="Q77" s="16">
        <v>0</v>
      </c>
      <c r="R77" s="42">
        <f t="shared" si="33"/>
        <v>0</v>
      </c>
      <c r="S77" s="16">
        <v>1</v>
      </c>
      <c r="T77" s="16">
        <v>1</v>
      </c>
      <c r="U77" s="42">
        <f t="shared" si="34"/>
        <v>1</v>
      </c>
      <c r="V77" s="16">
        <f t="shared" si="29"/>
        <v>1</v>
      </c>
      <c r="W77" s="14">
        <f t="shared" si="35"/>
        <v>0.5</v>
      </c>
      <c r="X77" s="16">
        <v>0</v>
      </c>
      <c r="Y77" s="16">
        <v>3</v>
      </c>
      <c r="Z77" s="43">
        <v>1</v>
      </c>
      <c r="AA77" s="16">
        <v>0</v>
      </c>
      <c r="AB77" s="16">
        <v>0</v>
      </c>
      <c r="AC77" s="16">
        <v>0</v>
      </c>
      <c r="AD77" s="16"/>
      <c r="AE77" s="17"/>
      <c r="AF77" s="17" t="s">
        <v>538</v>
      </c>
      <c r="AG77" s="17" t="s">
        <v>539</v>
      </c>
      <c r="AH77" s="133" t="s">
        <v>1346</v>
      </c>
      <c r="AI77" s="133" t="s">
        <v>1347</v>
      </c>
      <c r="AJ77" s="17"/>
      <c r="AK77" s="126"/>
    </row>
    <row r="78" spans="1:37" ht="68.25" hidden="1" customHeight="1" thickBot="1" x14ac:dyDescent="0.25">
      <c r="A78" s="23" t="s">
        <v>694</v>
      </c>
      <c r="B78" s="18" t="s">
        <v>706</v>
      </c>
      <c r="C78" s="18" t="s">
        <v>674</v>
      </c>
      <c r="D78" s="18" t="s">
        <v>679</v>
      </c>
      <c r="E78" s="18" t="s">
        <v>673</v>
      </c>
      <c r="F78" s="18" t="s">
        <v>31</v>
      </c>
      <c r="G78" s="41">
        <v>43101</v>
      </c>
      <c r="H78" s="41">
        <v>43465</v>
      </c>
      <c r="I78" s="16" t="s">
        <v>1377</v>
      </c>
      <c r="J78" s="16" t="s">
        <v>6</v>
      </c>
      <c r="K78" s="18" t="s">
        <v>1078</v>
      </c>
      <c r="L78" s="18" t="s">
        <v>131</v>
      </c>
      <c r="M78" s="42" t="s">
        <v>32</v>
      </c>
      <c r="N78" s="42" t="s">
        <v>32</v>
      </c>
      <c r="O78" s="16">
        <v>4</v>
      </c>
      <c r="P78" s="16">
        <v>1</v>
      </c>
      <c r="Q78" s="16">
        <v>1</v>
      </c>
      <c r="R78" s="42">
        <f t="shared" si="33"/>
        <v>1</v>
      </c>
      <c r="S78" s="16">
        <f>'[1]POA 2017'!$Q$30</f>
        <v>1</v>
      </c>
      <c r="T78" s="16">
        <v>1</v>
      </c>
      <c r="U78" s="42">
        <f t="shared" si="34"/>
        <v>1</v>
      </c>
      <c r="V78" s="16">
        <f t="shared" si="29"/>
        <v>2</v>
      </c>
      <c r="W78" s="14">
        <f t="shared" si="35"/>
        <v>1</v>
      </c>
      <c r="X78" s="16">
        <v>1</v>
      </c>
      <c r="Y78" s="16">
        <v>1</v>
      </c>
      <c r="Z78" s="43">
        <f t="shared" si="31"/>
        <v>1</v>
      </c>
      <c r="AA78" s="16">
        <v>1</v>
      </c>
      <c r="AB78" s="16">
        <v>1</v>
      </c>
      <c r="AC78" s="43">
        <f t="shared" si="32"/>
        <v>1</v>
      </c>
      <c r="AD78" s="16" t="s">
        <v>415</v>
      </c>
      <c r="AE78" s="17" t="s">
        <v>416</v>
      </c>
      <c r="AF78" s="17" t="s">
        <v>540</v>
      </c>
      <c r="AG78" s="17" t="s">
        <v>541</v>
      </c>
      <c r="AH78" s="133" t="s">
        <v>540</v>
      </c>
      <c r="AI78" s="133" t="s">
        <v>541</v>
      </c>
      <c r="AJ78" s="112" t="s">
        <v>540</v>
      </c>
      <c r="AK78" s="112" t="s">
        <v>541</v>
      </c>
    </row>
    <row r="79" spans="1:37" ht="33.75" hidden="1" customHeight="1" thickBot="1" x14ac:dyDescent="0.25">
      <c r="A79" s="23" t="s">
        <v>694</v>
      </c>
      <c r="B79" s="18" t="s">
        <v>709</v>
      </c>
      <c r="C79" s="18" t="s">
        <v>671</v>
      </c>
      <c r="D79" s="18" t="s">
        <v>672</v>
      </c>
      <c r="E79" s="18" t="s">
        <v>673</v>
      </c>
      <c r="F79" s="18" t="s">
        <v>35</v>
      </c>
      <c r="G79" s="41">
        <v>43101</v>
      </c>
      <c r="H79" s="41">
        <v>43465</v>
      </c>
      <c r="I79" s="16" t="s">
        <v>1377</v>
      </c>
      <c r="J79" s="16" t="s">
        <v>6</v>
      </c>
      <c r="K79" s="18" t="s">
        <v>1078</v>
      </c>
      <c r="L79" s="18" t="s">
        <v>131</v>
      </c>
      <c r="M79" s="16" t="s">
        <v>36</v>
      </c>
      <c r="N79" s="16" t="s">
        <v>36</v>
      </c>
      <c r="O79" s="42">
        <v>1</v>
      </c>
      <c r="P79" s="16">
        <v>36</v>
      </c>
      <c r="Q79" s="16">
        <v>36</v>
      </c>
      <c r="R79" s="42">
        <f t="shared" si="33"/>
        <v>1</v>
      </c>
      <c r="S79" s="16">
        <v>120</v>
      </c>
      <c r="T79" s="16">
        <v>120</v>
      </c>
      <c r="U79" s="42">
        <f t="shared" si="34"/>
        <v>1</v>
      </c>
      <c r="V79" s="16">
        <f t="shared" si="29"/>
        <v>156</v>
      </c>
      <c r="W79" s="14">
        <f t="shared" si="35"/>
        <v>1</v>
      </c>
      <c r="X79" s="16">
        <v>0</v>
      </c>
      <c r="Y79" s="16">
        <v>33</v>
      </c>
      <c r="Z79" s="43">
        <v>1</v>
      </c>
      <c r="AA79" s="16">
        <v>0</v>
      </c>
      <c r="AB79" s="16">
        <v>0</v>
      </c>
      <c r="AC79" s="16">
        <v>0</v>
      </c>
      <c r="AD79" s="16" t="s">
        <v>413</v>
      </c>
      <c r="AE79" s="17" t="s">
        <v>492</v>
      </c>
      <c r="AF79" s="17" t="s">
        <v>542</v>
      </c>
      <c r="AG79" s="17" t="s">
        <v>543</v>
      </c>
      <c r="AH79" s="133" t="s">
        <v>1348</v>
      </c>
      <c r="AI79" s="133" t="s">
        <v>1352</v>
      </c>
      <c r="AJ79" s="17"/>
      <c r="AK79" s="126"/>
    </row>
    <row r="80" spans="1:37" ht="66.75" hidden="1" customHeight="1" thickBot="1" x14ac:dyDescent="0.25">
      <c r="A80" s="23" t="s">
        <v>694</v>
      </c>
      <c r="B80" s="18" t="s">
        <v>709</v>
      </c>
      <c r="C80" s="18" t="s">
        <v>671</v>
      </c>
      <c r="D80" s="18" t="s">
        <v>672</v>
      </c>
      <c r="E80" s="18" t="s">
        <v>673</v>
      </c>
      <c r="F80" s="18" t="s">
        <v>37</v>
      </c>
      <c r="G80" s="41">
        <v>43101</v>
      </c>
      <c r="H80" s="41">
        <v>43465</v>
      </c>
      <c r="I80" s="16" t="s">
        <v>1377</v>
      </c>
      <c r="J80" s="16" t="s">
        <v>6</v>
      </c>
      <c r="K80" s="18" t="s">
        <v>1078</v>
      </c>
      <c r="L80" s="18" t="s">
        <v>131</v>
      </c>
      <c r="M80" s="45" t="s">
        <v>38</v>
      </c>
      <c r="N80" s="45" t="s">
        <v>38</v>
      </c>
      <c r="O80" s="46">
        <v>1</v>
      </c>
      <c r="P80" s="16">
        <v>0</v>
      </c>
      <c r="Q80" s="16">
        <v>0</v>
      </c>
      <c r="R80" s="42">
        <v>0</v>
      </c>
      <c r="S80" s="16">
        <v>1</v>
      </c>
      <c r="T80" s="16">
        <v>1</v>
      </c>
      <c r="U80" s="42">
        <f t="shared" si="34"/>
        <v>1</v>
      </c>
      <c r="V80" s="16">
        <f t="shared" si="29"/>
        <v>1</v>
      </c>
      <c r="W80" s="14">
        <f t="shared" si="35"/>
        <v>1</v>
      </c>
      <c r="X80" s="16">
        <v>0</v>
      </c>
      <c r="Y80" s="16">
        <v>0</v>
      </c>
      <c r="Z80" s="43">
        <v>0</v>
      </c>
      <c r="AA80" s="16">
        <v>0</v>
      </c>
      <c r="AB80" s="16">
        <v>0</v>
      </c>
      <c r="AC80" s="16">
        <v>0</v>
      </c>
      <c r="AD80" s="16"/>
      <c r="AE80" s="17"/>
      <c r="AF80" s="17" t="s">
        <v>544</v>
      </c>
      <c r="AG80" s="17" t="s">
        <v>545</v>
      </c>
      <c r="AH80" s="133"/>
      <c r="AI80" s="133" t="s">
        <v>1349</v>
      </c>
      <c r="AJ80" s="17"/>
      <c r="AK80" s="126"/>
    </row>
    <row r="81" spans="1:37" ht="53.25" hidden="1" customHeight="1" thickBot="1" x14ac:dyDescent="0.25">
      <c r="A81" s="23" t="s">
        <v>694</v>
      </c>
      <c r="B81" s="18" t="s">
        <v>706</v>
      </c>
      <c r="C81" s="18" t="s">
        <v>674</v>
      </c>
      <c r="D81" s="18" t="s">
        <v>678</v>
      </c>
      <c r="E81" s="18" t="s">
        <v>673</v>
      </c>
      <c r="F81" s="18" t="s">
        <v>98</v>
      </c>
      <c r="G81" s="41">
        <v>43101</v>
      </c>
      <c r="H81" s="41">
        <v>43464</v>
      </c>
      <c r="I81" s="16" t="s">
        <v>1376</v>
      </c>
      <c r="J81" s="16" t="s">
        <v>6</v>
      </c>
      <c r="K81" s="18" t="s">
        <v>132</v>
      </c>
      <c r="L81" s="18" t="s">
        <v>133</v>
      </c>
      <c r="M81" s="16" t="s">
        <v>99</v>
      </c>
      <c r="N81" s="16" t="s">
        <v>100</v>
      </c>
      <c r="O81" s="16">
        <v>4</v>
      </c>
      <c r="P81" s="16">
        <v>1</v>
      </c>
      <c r="Q81" s="16">
        <v>1</v>
      </c>
      <c r="R81" s="42">
        <f>+Q81/P81</f>
        <v>1</v>
      </c>
      <c r="S81" s="16">
        <v>1</v>
      </c>
      <c r="T81" s="16">
        <v>49</v>
      </c>
      <c r="U81" s="42">
        <f t="shared" si="34"/>
        <v>49</v>
      </c>
      <c r="V81" s="16">
        <f t="shared" si="29"/>
        <v>50</v>
      </c>
      <c r="W81" s="14">
        <f t="shared" si="35"/>
        <v>25</v>
      </c>
      <c r="X81" s="16">
        <v>1</v>
      </c>
      <c r="Y81" s="16">
        <v>8</v>
      </c>
      <c r="Z81" s="43">
        <f t="shared" si="31"/>
        <v>8</v>
      </c>
      <c r="AA81" s="16">
        <v>0</v>
      </c>
      <c r="AB81" s="16">
        <v>0</v>
      </c>
      <c r="AC81" s="16">
        <v>0</v>
      </c>
      <c r="AD81" s="16" t="s">
        <v>406</v>
      </c>
      <c r="AE81" s="17" t="s">
        <v>407</v>
      </c>
      <c r="AF81" s="17" t="s">
        <v>617</v>
      </c>
      <c r="AG81" s="17" t="s">
        <v>618</v>
      </c>
      <c r="AH81" s="133" t="s">
        <v>1217</v>
      </c>
      <c r="AI81" s="133" t="s">
        <v>1218</v>
      </c>
      <c r="AJ81" s="109"/>
      <c r="AK81" s="131"/>
    </row>
    <row r="82" spans="1:37" ht="50.25" hidden="1" customHeight="1" thickBot="1" x14ac:dyDescent="0.25">
      <c r="A82" s="23" t="s">
        <v>694</v>
      </c>
      <c r="B82" s="17" t="s">
        <v>709</v>
      </c>
      <c r="C82" s="17" t="s">
        <v>674</v>
      </c>
      <c r="D82" s="17" t="s">
        <v>679</v>
      </c>
      <c r="E82" s="18" t="s">
        <v>673</v>
      </c>
      <c r="F82" s="18" t="s">
        <v>324</v>
      </c>
      <c r="G82" s="41">
        <v>43101</v>
      </c>
      <c r="H82" s="41">
        <v>43465</v>
      </c>
      <c r="I82" s="16" t="s">
        <v>1376</v>
      </c>
      <c r="J82" s="16" t="s">
        <v>6</v>
      </c>
      <c r="K82" s="18" t="s">
        <v>132</v>
      </c>
      <c r="L82" s="18" t="s">
        <v>271</v>
      </c>
      <c r="M82" s="16" t="s">
        <v>469</v>
      </c>
      <c r="N82" s="16" t="s">
        <v>497</v>
      </c>
      <c r="O82" s="16">
        <v>38</v>
      </c>
      <c r="P82" s="16">
        <v>0</v>
      </c>
      <c r="Q82" s="16">
        <v>0</v>
      </c>
      <c r="R82" s="42">
        <v>0</v>
      </c>
      <c r="S82" s="16">
        <v>19</v>
      </c>
      <c r="T82" s="16">
        <v>1</v>
      </c>
      <c r="U82" s="42">
        <f t="shared" si="34"/>
        <v>5.2631578947368418E-2</v>
      </c>
      <c r="V82" s="16">
        <f t="shared" si="29"/>
        <v>1</v>
      </c>
      <c r="W82" s="14">
        <f t="shared" si="35"/>
        <v>5.2631578947368418E-2</v>
      </c>
      <c r="X82" s="16">
        <v>0</v>
      </c>
      <c r="Y82" s="16">
        <v>0</v>
      </c>
      <c r="Z82" s="43">
        <v>0</v>
      </c>
      <c r="AA82" s="16">
        <v>19</v>
      </c>
      <c r="AB82" s="16">
        <v>0</v>
      </c>
      <c r="AC82" s="16">
        <f t="shared" si="32"/>
        <v>0</v>
      </c>
      <c r="AD82" s="16"/>
      <c r="AE82" s="152"/>
      <c r="AF82" s="152" t="s">
        <v>619</v>
      </c>
      <c r="AG82" s="152" t="s">
        <v>620</v>
      </c>
      <c r="AH82" s="124"/>
      <c r="AI82" s="124"/>
      <c r="AJ82" s="17"/>
      <c r="AK82" s="126"/>
    </row>
    <row r="83" spans="1:37" ht="50.25" hidden="1" customHeight="1" thickBot="1" x14ac:dyDescent="0.25">
      <c r="A83" s="23" t="s">
        <v>694</v>
      </c>
      <c r="B83" s="18" t="s">
        <v>718</v>
      </c>
      <c r="C83" s="18" t="s">
        <v>674</v>
      </c>
      <c r="D83" s="18" t="s">
        <v>685</v>
      </c>
      <c r="E83" s="18" t="s">
        <v>673</v>
      </c>
      <c r="F83" s="18" t="s">
        <v>51</v>
      </c>
      <c r="G83" s="41">
        <v>43101</v>
      </c>
      <c r="H83" s="41">
        <v>43465</v>
      </c>
      <c r="I83" s="16" t="s">
        <v>1377</v>
      </c>
      <c r="J83" s="16" t="s">
        <v>6</v>
      </c>
      <c r="K83" s="16" t="s">
        <v>139</v>
      </c>
      <c r="L83" s="18" t="s">
        <v>131</v>
      </c>
      <c r="M83" s="45" t="s">
        <v>52</v>
      </c>
      <c r="N83" s="45" t="s">
        <v>53</v>
      </c>
      <c r="O83" s="45">
        <v>570</v>
      </c>
      <c r="P83" s="45">
        <v>270</v>
      </c>
      <c r="Q83" s="16">
        <v>1033</v>
      </c>
      <c r="R83" s="42">
        <f>+Q83/P83</f>
        <v>3.825925925925926</v>
      </c>
      <c r="S83" s="16">
        <v>300</v>
      </c>
      <c r="T83" s="16">
        <v>962</v>
      </c>
      <c r="U83" s="42">
        <f t="shared" si="34"/>
        <v>3.2066666666666666</v>
      </c>
      <c r="V83" s="16">
        <f t="shared" si="29"/>
        <v>1995</v>
      </c>
      <c r="W83" s="14">
        <f t="shared" si="35"/>
        <v>3.5</v>
      </c>
      <c r="X83" s="16">
        <v>0</v>
      </c>
      <c r="Y83" s="16">
        <v>1036</v>
      </c>
      <c r="Z83" s="43">
        <v>1</v>
      </c>
      <c r="AA83" s="16">
        <v>802</v>
      </c>
      <c r="AB83" s="16">
        <v>802</v>
      </c>
      <c r="AC83" s="43">
        <f t="shared" si="32"/>
        <v>1</v>
      </c>
      <c r="AD83" s="16" t="s">
        <v>421</v>
      </c>
      <c r="AE83" s="17" t="s">
        <v>422</v>
      </c>
      <c r="AF83" s="17" t="s">
        <v>421</v>
      </c>
      <c r="AG83" s="17" t="s">
        <v>606</v>
      </c>
      <c r="AH83" s="133" t="s">
        <v>421</v>
      </c>
      <c r="AI83" s="133" t="s">
        <v>1350</v>
      </c>
      <c r="AJ83" s="103" t="s">
        <v>421</v>
      </c>
      <c r="AK83" s="104" t="s">
        <v>1563</v>
      </c>
    </row>
    <row r="84" spans="1:37" ht="88.5" customHeight="1" thickBot="1" x14ac:dyDescent="0.25">
      <c r="A84" s="24" t="s">
        <v>701</v>
      </c>
      <c r="B84" s="18" t="s">
        <v>735</v>
      </c>
      <c r="C84" s="18" t="s">
        <v>683</v>
      </c>
      <c r="D84" s="18" t="s">
        <v>691</v>
      </c>
      <c r="E84" s="18" t="s">
        <v>715</v>
      </c>
      <c r="F84" s="18" t="s">
        <v>813</v>
      </c>
      <c r="G84" s="41">
        <v>43160</v>
      </c>
      <c r="H84" s="41">
        <v>43465</v>
      </c>
      <c r="I84" s="16" t="s">
        <v>46</v>
      </c>
      <c r="J84" s="16" t="s">
        <v>302</v>
      </c>
      <c r="K84" s="17" t="s">
        <v>304</v>
      </c>
      <c r="L84" s="17" t="s">
        <v>305</v>
      </c>
      <c r="M84" s="16" t="s">
        <v>812</v>
      </c>
      <c r="N84" s="42" t="s">
        <v>306</v>
      </c>
      <c r="O84" s="42">
        <v>1</v>
      </c>
      <c r="P84" s="16">
        <v>3</v>
      </c>
      <c r="Q84" s="16">
        <v>4</v>
      </c>
      <c r="R84" s="42">
        <f t="shared" ref="R84:R90" si="36">+Q84/P84</f>
        <v>1.3333333333333333</v>
      </c>
      <c r="S84" s="16">
        <v>18</v>
      </c>
      <c r="T84" s="45">
        <v>18</v>
      </c>
      <c r="U84" s="42">
        <f t="shared" ref="U84:U90" si="37">+T84/S84</f>
        <v>1</v>
      </c>
      <c r="V84" s="16">
        <f t="shared" si="29"/>
        <v>22</v>
      </c>
      <c r="W84" s="14">
        <f t="shared" ref="W84:W90" si="38">+V84/(S84+P84)</f>
        <v>1.0476190476190477</v>
      </c>
      <c r="X84" s="16">
        <v>11</v>
      </c>
      <c r="Y84" s="16">
        <v>14</v>
      </c>
      <c r="Z84" s="43">
        <f t="shared" si="31"/>
        <v>1.2727272727272727</v>
      </c>
      <c r="AA84" s="16">
        <v>10</v>
      </c>
      <c r="AB84" s="16">
        <v>10</v>
      </c>
      <c r="AC84" s="43">
        <f t="shared" si="32"/>
        <v>1</v>
      </c>
      <c r="AD84" s="16" t="s">
        <v>431</v>
      </c>
      <c r="AE84" s="17" t="s">
        <v>432</v>
      </c>
      <c r="AF84" s="17" t="s">
        <v>431</v>
      </c>
      <c r="AG84" s="17" t="s">
        <v>569</v>
      </c>
      <c r="AH84" s="136" t="s">
        <v>431</v>
      </c>
      <c r="AI84" s="136" t="s">
        <v>1253</v>
      </c>
      <c r="AJ84" s="103" t="s">
        <v>431</v>
      </c>
      <c r="AK84" s="112" t="s">
        <v>1595</v>
      </c>
    </row>
    <row r="85" spans="1:37" ht="65.25" customHeight="1" thickBot="1" x14ac:dyDescent="0.25">
      <c r="A85" s="24" t="s">
        <v>701</v>
      </c>
      <c r="B85" s="18" t="s">
        <v>736</v>
      </c>
      <c r="C85" s="18" t="s">
        <v>683</v>
      </c>
      <c r="D85" s="18" t="s">
        <v>691</v>
      </c>
      <c r="E85" s="18" t="s">
        <v>713</v>
      </c>
      <c r="F85" s="18" t="s">
        <v>308</v>
      </c>
      <c r="G85" s="41">
        <v>43132</v>
      </c>
      <c r="H85" s="41">
        <v>43465</v>
      </c>
      <c r="I85" s="16" t="s">
        <v>46</v>
      </c>
      <c r="J85" s="16" t="s">
        <v>302</v>
      </c>
      <c r="K85" s="17" t="s">
        <v>304</v>
      </c>
      <c r="L85" s="17" t="s">
        <v>305</v>
      </c>
      <c r="M85" s="42" t="s">
        <v>309</v>
      </c>
      <c r="N85" s="42" t="s">
        <v>307</v>
      </c>
      <c r="O85" s="16">
        <v>20</v>
      </c>
      <c r="P85" s="16">
        <v>2</v>
      </c>
      <c r="Q85" s="16">
        <v>2</v>
      </c>
      <c r="R85" s="42">
        <f t="shared" si="36"/>
        <v>1</v>
      </c>
      <c r="S85" s="16">
        <v>4</v>
      </c>
      <c r="T85" s="45">
        <v>4</v>
      </c>
      <c r="U85" s="42">
        <f t="shared" si="37"/>
        <v>1</v>
      </c>
      <c r="V85" s="16">
        <f t="shared" si="29"/>
        <v>6</v>
      </c>
      <c r="W85" s="14">
        <f t="shared" si="38"/>
        <v>1</v>
      </c>
      <c r="X85" s="16">
        <v>7</v>
      </c>
      <c r="Y85" s="16">
        <v>7</v>
      </c>
      <c r="Z85" s="43">
        <f t="shared" si="31"/>
        <v>1</v>
      </c>
      <c r="AA85" s="16">
        <v>7</v>
      </c>
      <c r="AB85" s="16">
        <v>8</v>
      </c>
      <c r="AC85" s="43">
        <f t="shared" si="32"/>
        <v>1.1428571428571428</v>
      </c>
      <c r="AD85" s="16" t="s">
        <v>434</v>
      </c>
      <c r="AE85" s="17" t="s">
        <v>435</v>
      </c>
      <c r="AF85" s="145" t="s">
        <v>570</v>
      </c>
      <c r="AG85" s="145" t="s">
        <v>571</v>
      </c>
      <c r="AH85" s="124"/>
      <c r="AI85" s="136" t="s">
        <v>1255</v>
      </c>
      <c r="AJ85" s="103" t="s">
        <v>1596</v>
      </c>
      <c r="AK85" s="103" t="s">
        <v>1597</v>
      </c>
    </row>
    <row r="86" spans="1:37" ht="50.25" customHeight="1" thickBot="1" x14ac:dyDescent="0.25">
      <c r="A86" s="24" t="s">
        <v>701</v>
      </c>
      <c r="B86" s="18" t="s">
        <v>736</v>
      </c>
      <c r="C86" s="18" t="s">
        <v>683</v>
      </c>
      <c r="D86" s="18" t="s">
        <v>691</v>
      </c>
      <c r="E86" s="18" t="s">
        <v>673</v>
      </c>
      <c r="F86" s="18" t="s">
        <v>489</v>
      </c>
      <c r="G86" s="41">
        <v>43101</v>
      </c>
      <c r="H86" s="41">
        <v>43465</v>
      </c>
      <c r="I86" s="16" t="s">
        <v>46</v>
      </c>
      <c r="J86" s="16" t="s">
        <v>302</v>
      </c>
      <c r="K86" s="17" t="s">
        <v>304</v>
      </c>
      <c r="L86" s="17" t="s">
        <v>310</v>
      </c>
      <c r="M86" s="42" t="s">
        <v>311</v>
      </c>
      <c r="N86" s="42" t="s">
        <v>312</v>
      </c>
      <c r="O86" s="16">
        <v>229</v>
      </c>
      <c r="P86" s="16">
        <v>26</v>
      </c>
      <c r="Q86" s="16">
        <v>26</v>
      </c>
      <c r="R86" s="42">
        <f t="shared" si="36"/>
        <v>1</v>
      </c>
      <c r="S86" s="16">
        <v>203</v>
      </c>
      <c r="T86" s="45">
        <v>203</v>
      </c>
      <c r="U86" s="42">
        <f t="shared" si="37"/>
        <v>1</v>
      </c>
      <c r="V86" s="16">
        <f t="shared" si="29"/>
        <v>229</v>
      </c>
      <c r="W86" s="14">
        <f t="shared" si="38"/>
        <v>1</v>
      </c>
      <c r="X86" s="16">
        <v>19</v>
      </c>
      <c r="Y86" s="16">
        <v>19</v>
      </c>
      <c r="Z86" s="43">
        <f t="shared" si="31"/>
        <v>1</v>
      </c>
      <c r="AA86" s="16">
        <v>36</v>
      </c>
      <c r="AB86" s="16">
        <v>36</v>
      </c>
      <c r="AC86" s="43">
        <f t="shared" si="32"/>
        <v>1</v>
      </c>
      <c r="AD86" s="16" t="s">
        <v>436</v>
      </c>
      <c r="AE86" s="17" t="s">
        <v>437</v>
      </c>
      <c r="AF86" s="145" t="s">
        <v>436</v>
      </c>
      <c r="AG86" s="145" t="s">
        <v>573</v>
      </c>
      <c r="AH86" s="124"/>
      <c r="AI86" s="136" t="s">
        <v>1257</v>
      </c>
      <c r="AJ86" s="143" t="s">
        <v>1639</v>
      </c>
      <c r="AK86" s="125" t="s">
        <v>1598</v>
      </c>
    </row>
    <row r="87" spans="1:37" ht="50.25" customHeight="1" thickBot="1" x14ac:dyDescent="0.25">
      <c r="A87" s="24" t="s">
        <v>701</v>
      </c>
      <c r="B87" s="18" t="s">
        <v>736</v>
      </c>
      <c r="C87" s="18" t="s">
        <v>683</v>
      </c>
      <c r="D87" s="18" t="s">
        <v>691</v>
      </c>
      <c r="E87" s="18" t="s">
        <v>713</v>
      </c>
      <c r="F87" s="18" t="s">
        <v>314</v>
      </c>
      <c r="G87" s="41">
        <v>43136</v>
      </c>
      <c r="H87" s="41">
        <v>43465</v>
      </c>
      <c r="I87" s="16" t="s">
        <v>46</v>
      </c>
      <c r="J87" s="16" t="s">
        <v>302</v>
      </c>
      <c r="K87" s="17" t="s">
        <v>304</v>
      </c>
      <c r="L87" s="17" t="s">
        <v>305</v>
      </c>
      <c r="M87" s="42" t="s">
        <v>315</v>
      </c>
      <c r="N87" s="42" t="s">
        <v>307</v>
      </c>
      <c r="O87" s="16">
        <v>6</v>
      </c>
      <c r="P87" s="16">
        <v>1</v>
      </c>
      <c r="Q87" s="16">
        <v>1</v>
      </c>
      <c r="R87" s="42">
        <f t="shared" si="36"/>
        <v>1</v>
      </c>
      <c r="S87" s="16">
        <v>1</v>
      </c>
      <c r="T87" s="45">
        <v>1</v>
      </c>
      <c r="U87" s="42">
        <f t="shared" si="37"/>
        <v>1</v>
      </c>
      <c r="V87" s="16">
        <f t="shared" si="29"/>
        <v>2</v>
      </c>
      <c r="W87" s="14">
        <f t="shared" si="38"/>
        <v>1</v>
      </c>
      <c r="X87" s="16">
        <v>2</v>
      </c>
      <c r="Y87" s="16">
        <v>0</v>
      </c>
      <c r="Z87" s="43">
        <f t="shared" si="31"/>
        <v>0</v>
      </c>
      <c r="AA87" s="16">
        <v>2</v>
      </c>
      <c r="AB87" s="16">
        <v>4</v>
      </c>
      <c r="AC87" s="43">
        <f t="shared" si="32"/>
        <v>2</v>
      </c>
      <c r="AD87" s="16" t="s">
        <v>472</v>
      </c>
      <c r="AE87" s="17" t="s">
        <v>473</v>
      </c>
      <c r="AF87" s="145" t="s">
        <v>574</v>
      </c>
      <c r="AG87" s="145" t="s">
        <v>651</v>
      </c>
      <c r="AH87" s="163" t="s">
        <v>1231</v>
      </c>
      <c r="AI87" s="136" t="s">
        <v>1260</v>
      </c>
      <c r="AJ87" s="103" t="s">
        <v>1599</v>
      </c>
      <c r="AK87" s="103" t="s">
        <v>1600</v>
      </c>
    </row>
    <row r="88" spans="1:37" ht="50.25" customHeight="1" thickBot="1" x14ac:dyDescent="0.25">
      <c r="A88" s="24" t="s">
        <v>701</v>
      </c>
      <c r="B88" s="18" t="s">
        <v>735</v>
      </c>
      <c r="C88" s="18" t="s">
        <v>683</v>
      </c>
      <c r="D88" s="18" t="s">
        <v>691</v>
      </c>
      <c r="E88" s="18" t="s">
        <v>673</v>
      </c>
      <c r="F88" s="55" t="s">
        <v>491</v>
      </c>
      <c r="G88" s="41">
        <v>43101</v>
      </c>
      <c r="H88" s="41">
        <v>43465</v>
      </c>
      <c r="I88" s="16" t="s">
        <v>46</v>
      </c>
      <c r="J88" s="16" t="s">
        <v>302</v>
      </c>
      <c r="K88" s="17" t="s">
        <v>304</v>
      </c>
      <c r="L88" s="17" t="s">
        <v>316</v>
      </c>
      <c r="M88" s="16" t="s">
        <v>317</v>
      </c>
      <c r="N88" s="16" t="s">
        <v>318</v>
      </c>
      <c r="O88" s="42">
        <v>1</v>
      </c>
      <c r="P88" s="16">
        <v>73</v>
      </c>
      <c r="Q88" s="16">
        <v>73</v>
      </c>
      <c r="R88" s="42">
        <f t="shared" si="36"/>
        <v>1</v>
      </c>
      <c r="S88" s="16">
        <v>55</v>
      </c>
      <c r="T88" s="16">
        <v>55</v>
      </c>
      <c r="U88" s="42">
        <f t="shared" si="37"/>
        <v>1</v>
      </c>
      <c r="V88" s="16">
        <f t="shared" si="29"/>
        <v>128</v>
      </c>
      <c r="W88" s="14">
        <f t="shared" si="38"/>
        <v>1</v>
      </c>
      <c r="X88" s="16">
        <v>62</v>
      </c>
      <c r="Y88" s="16">
        <v>60</v>
      </c>
      <c r="Z88" s="43">
        <f t="shared" si="31"/>
        <v>0.967741935483871</v>
      </c>
      <c r="AA88" s="16">
        <v>68</v>
      </c>
      <c r="AB88" s="16">
        <v>68</v>
      </c>
      <c r="AC88" s="43">
        <f t="shared" si="32"/>
        <v>1</v>
      </c>
      <c r="AD88" s="16" t="s">
        <v>474</v>
      </c>
      <c r="AE88" s="17" t="s">
        <v>475</v>
      </c>
      <c r="AF88" s="145" t="s">
        <v>474</v>
      </c>
      <c r="AG88" s="145" t="s">
        <v>575</v>
      </c>
      <c r="AH88" s="124" t="s">
        <v>1261</v>
      </c>
      <c r="AI88" s="124" t="s">
        <v>1262</v>
      </c>
      <c r="AJ88" s="21" t="s">
        <v>1601</v>
      </c>
      <c r="AK88" s="125" t="s">
        <v>1602</v>
      </c>
    </row>
    <row r="89" spans="1:37" ht="50.25" customHeight="1" thickBot="1" x14ac:dyDescent="0.25">
      <c r="A89" s="24" t="s">
        <v>705</v>
      </c>
      <c r="B89" s="18" t="s">
        <v>741</v>
      </c>
      <c r="C89" s="18" t="s">
        <v>683</v>
      </c>
      <c r="D89" s="18" t="s">
        <v>691</v>
      </c>
      <c r="E89" s="18" t="s">
        <v>673</v>
      </c>
      <c r="F89" s="18" t="s">
        <v>1062</v>
      </c>
      <c r="G89" s="41">
        <v>43101</v>
      </c>
      <c r="H89" s="41">
        <v>43465</v>
      </c>
      <c r="I89" s="16" t="s">
        <v>46</v>
      </c>
      <c r="J89" s="16" t="s">
        <v>302</v>
      </c>
      <c r="K89" s="17" t="s">
        <v>304</v>
      </c>
      <c r="L89" s="17" t="s">
        <v>319</v>
      </c>
      <c r="M89" s="16" t="s">
        <v>115</v>
      </c>
      <c r="N89" s="16" t="s">
        <v>116</v>
      </c>
      <c r="O89" s="42">
        <v>1</v>
      </c>
      <c r="P89" s="16">
        <v>1066</v>
      </c>
      <c r="Q89" s="16">
        <v>1066</v>
      </c>
      <c r="R89" s="42">
        <f t="shared" si="36"/>
        <v>1</v>
      </c>
      <c r="S89" s="16">
        <v>1914</v>
      </c>
      <c r="T89" s="16">
        <v>1914</v>
      </c>
      <c r="U89" s="42">
        <f t="shared" si="37"/>
        <v>1</v>
      </c>
      <c r="V89" s="16">
        <f t="shared" si="29"/>
        <v>2980</v>
      </c>
      <c r="W89" s="14">
        <f t="shared" si="38"/>
        <v>1</v>
      </c>
      <c r="X89" s="16">
        <v>909</v>
      </c>
      <c r="Y89" s="16">
        <v>909</v>
      </c>
      <c r="Z89" s="43">
        <f t="shared" si="31"/>
        <v>1</v>
      </c>
      <c r="AA89" s="16">
        <v>806</v>
      </c>
      <c r="AB89" s="16">
        <v>806</v>
      </c>
      <c r="AC89" s="43">
        <f t="shared" si="32"/>
        <v>1</v>
      </c>
      <c r="AD89" s="16" t="s">
        <v>476</v>
      </c>
      <c r="AE89" s="17" t="s">
        <v>479</v>
      </c>
      <c r="AF89" s="145" t="s">
        <v>476</v>
      </c>
      <c r="AG89" s="145" t="s">
        <v>576</v>
      </c>
      <c r="AH89" s="124"/>
      <c r="AI89" s="124"/>
      <c r="AJ89" s="3" t="s">
        <v>1640</v>
      </c>
      <c r="AK89" s="21" t="s">
        <v>1603</v>
      </c>
    </row>
    <row r="90" spans="1:37" ht="50.25" customHeight="1" x14ac:dyDescent="0.2">
      <c r="A90" s="24" t="s">
        <v>701</v>
      </c>
      <c r="B90" s="18" t="s">
        <v>735</v>
      </c>
      <c r="C90" s="18" t="s">
        <v>683</v>
      </c>
      <c r="D90" s="18" t="s">
        <v>691</v>
      </c>
      <c r="E90" s="18" t="s">
        <v>713</v>
      </c>
      <c r="F90" s="20" t="s">
        <v>488</v>
      </c>
      <c r="G90" s="41">
        <v>43101</v>
      </c>
      <c r="H90" s="41">
        <v>43465</v>
      </c>
      <c r="I90" s="16" t="s">
        <v>46</v>
      </c>
      <c r="J90" s="16" t="s">
        <v>302</v>
      </c>
      <c r="K90" s="17" t="s">
        <v>304</v>
      </c>
      <c r="L90" s="17" t="s">
        <v>320</v>
      </c>
      <c r="M90" s="16" t="s">
        <v>321</v>
      </c>
      <c r="N90" s="16" t="s">
        <v>322</v>
      </c>
      <c r="O90" s="45">
        <v>40</v>
      </c>
      <c r="P90" s="16">
        <v>23</v>
      </c>
      <c r="Q90" s="16">
        <v>22</v>
      </c>
      <c r="R90" s="42">
        <f t="shared" si="36"/>
        <v>0.95652173913043481</v>
      </c>
      <c r="S90" s="16">
        <v>10</v>
      </c>
      <c r="T90" s="16">
        <v>10</v>
      </c>
      <c r="U90" s="42">
        <f t="shared" si="37"/>
        <v>1</v>
      </c>
      <c r="V90" s="16">
        <f t="shared" si="29"/>
        <v>32</v>
      </c>
      <c r="W90" s="14">
        <f t="shared" si="38"/>
        <v>0.96969696969696972</v>
      </c>
      <c r="X90" s="16">
        <v>11</v>
      </c>
      <c r="Y90" s="16">
        <v>11</v>
      </c>
      <c r="Z90" s="43">
        <f t="shared" si="31"/>
        <v>1</v>
      </c>
      <c r="AA90" s="16">
        <v>3</v>
      </c>
      <c r="AB90" s="16">
        <v>17</v>
      </c>
      <c r="AC90" s="43">
        <f t="shared" si="32"/>
        <v>5.666666666666667</v>
      </c>
      <c r="AD90" s="16" t="s">
        <v>478</v>
      </c>
      <c r="AE90" s="17" t="s">
        <v>477</v>
      </c>
      <c r="AF90" s="145" t="s">
        <v>579</v>
      </c>
      <c r="AG90" s="164" t="s">
        <v>652</v>
      </c>
      <c r="AH90" s="124"/>
      <c r="AI90" s="124" t="s">
        <v>1263</v>
      </c>
      <c r="AJ90" s="21" t="s">
        <v>1604</v>
      </c>
      <c r="AK90" s="125" t="s">
        <v>1608</v>
      </c>
    </row>
    <row r="91" spans="1:37" ht="78" customHeight="1" thickBot="1" x14ac:dyDescent="0.25">
      <c r="A91" s="24" t="s">
        <v>701</v>
      </c>
      <c r="B91" s="18" t="s">
        <v>729</v>
      </c>
      <c r="C91" s="18" t="s">
        <v>671</v>
      </c>
      <c r="D91" s="18" t="s">
        <v>672</v>
      </c>
      <c r="E91" s="18" t="s">
        <v>721</v>
      </c>
      <c r="F91" s="67" t="s">
        <v>804</v>
      </c>
      <c r="G91" s="41">
        <v>43101</v>
      </c>
      <c r="H91" s="65">
        <v>43465</v>
      </c>
      <c r="I91" s="16" t="s">
        <v>46</v>
      </c>
      <c r="J91" s="17" t="s">
        <v>304</v>
      </c>
      <c r="K91" s="17" t="s">
        <v>304</v>
      </c>
      <c r="L91" s="17" t="s">
        <v>304</v>
      </c>
      <c r="M91" s="16" t="s">
        <v>1020</v>
      </c>
      <c r="N91" s="16" t="s">
        <v>1021</v>
      </c>
      <c r="O91" s="42">
        <v>1</v>
      </c>
      <c r="P91" s="16">
        <v>0</v>
      </c>
      <c r="Q91" s="16">
        <v>0</v>
      </c>
      <c r="R91" s="42">
        <v>0</v>
      </c>
      <c r="S91" s="16">
        <v>0</v>
      </c>
      <c r="T91" s="16">
        <v>0</v>
      </c>
      <c r="U91" s="42">
        <v>0</v>
      </c>
      <c r="V91" s="16">
        <f t="shared" si="29"/>
        <v>0</v>
      </c>
      <c r="W91" s="43">
        <f t="shared" ref="W91:W97" si="39">+(U91+R91)/2</f>
        <v>0</v>
      </c>
      <c r="X91" s="16">
        <v>0</v>
      </c>
      <c r="Y91" s="42">
        <v>0.67</v>
      </c>
      <c r="Z91" s="43">
        <v>1</v>
      </c>
      <c r="AA91" s="16">
        <v>0</v>
      </c>
      <c r="AB91" s="16">
        <v>1</v>
      </c>
      <c r="AC91" s="42">
        <v>1</v>
      </c>
      <c r="AD91" s="16"/>
      <c r="AE91" s="21" t="s">
        <v>983</v>
      </c>
      <c r="AF91" s="21"/>
      <c r="AG91" s="21"/>
      <c r="AH91" s="124" t="s">
        <v>1160</v>
      </c>
      <c r="AI91" s="124" t="s">
        <v>1131</v>
      </c>
      <c r="AJ91" s="17" t="s">
        <v>1520</v>
      </c>
      <c r="AK91" s="125" t="s">
        <v>1519</v>
      </c>
    </row>
    <row r="92" spans="1:37" ht="50.25" customHeight="1" x14ac:dyDescent="0.2">
      <c r="A92" s="24" t="s">
        <v>701</v>
      </c>
      <c r="B92" s="18" t="s">
        <v>736</v>
      </c>
      <c r="C92" s="18" t="s">
        <v>683</v>
      </c>
      <c r="D92" s="18" t="s">
        <v>691</v>
      </c>
      <c r="E92" s="18" t="s">
        <v>717</v>
      </c>
      <c r="F92" s="17" t="s">
        <v>805</v>
      </c>
      <c r="G92" s="41">
        <v>43158</v>
      </c>
      <c r="H92" s="41">
        <v>43465</v>
      </c>
      <c r="I92" s="16" t="s">
        <v>46</v>
      </c>
      <c r="J92" s="16" t="s">
        <v>302</v>
      </c>
      <c r="K92" s="17" t="s">
        <v>304</v>
      </c>
      <c r="L92" s="17" t="s">
        <v>305</v>
      </c>
      <c r="M92" s="42" t="s">
        <v>817</v>
      </c>
      <c r="N92" s="42" t="s">
        <v>814</v>
      </c>
      <c r="O92" s="16">
        <v>9</v>
      </c>
      <c r="P92" s="16">
        <v>0</v>
      </c>
      <c r="Q92" s="16">
        <v>0</v>
      </c>
      <c r="R92" s="42">
        <v>0</v>
      </c>
      <c r="S92" s="16">
        <v>2</v>
      </c>
      <c r="T92" s="45">
        <v>2</v>
      </c>
      <c r="U92" s="42">
        <f>+T92/S92</f>
        <v>1</v>
      </c>
      <c r="V92" s="16">
        <f t="shared" si="29"/>
        <v>2</v>
      </c>
      <c r="W92" s="14">
        <f>+V92/(S92+P92)</f>
        <v>1</v>
      </c>
      <c r="X92" s="16">
        <v>0</v>
      </c>
      <c r="Y92" s="16">
        <v>0</v>
      </c>
      <c r="Z92" s="43">
        <v>0</v>
      </c>
      <c r="AA92" s="16">
        <v>7</v>
      </c>
      <c r="AB92" s="16">
        <v>7</v>
      </c>
      <c r="AC92" s="43">
        <f t="shared" si="32"/>
        <v>1</v>
      </c>
      <c r="AD92" s="165" t="s">
        <v>572</v>
      </c>
      <c r="AE92" s="145" t="s">
        <v>648</v>
      </c>
      <c r="AF92" s="166" t="s">
        <v>168</v>
      </c>
      <c r="AG92" s="166" t="s">
        <v>168</v>
      </c>
      <c r="AH92" s="124">
        <v>0</v>
      </c>
      <c r="AI92" s="136" t="s">
        <v>1256</v>
      </c>
      <c r="AJ92" s="103" t="s">
        <v>1609</v>
      </c>
      <c r="AK92" s="103" t="s">
        <v>1610</v>
      </c>
    </row>
    <row r="93" spans="1:37" ht="83.25" customHeight="1" x14ac:dyDescent="0.2">
      <c r="A93" s="24" t="s">
        <v>701</v>
      </c>
      <c r="B93" s="18" t="s">
        <v>736</v>
      </c>
      <c r="C93" s="18" t="s">
        <v>683</v>
      </c>
      <c r="D93" s="18" t="s">
        <v>691</v>
      </c>
      <c r="E93" s="18" t="s">
        <v>717</v>
      </c>
      <c r="F93" s="17" t="s">
        <v>815</v>
      </c>
      <c r="G93" s="41">
        <v>43158</v>
      </c>
      <c r="H93" s="41">
        <v>43465</v>
      </c>
      <c r="I93" s="16" t="s">
        <v>46</v>
      </c>
      <c r="J93" s="16" t="s">
        <v>302</v>
      </c>
      <c r="K93" s="17" t="s">
        <v>304</v>
      </c>
      <c r="L93" s="17" t="s">
        <v>305</v>
      </c>
      <c r="M93" s="16" t="s">
        <v>818</v>
      </c>
      <c r="N93" s="42" t="s">
        <v>816</v>
      </c>
      <c r="O93" s="16">
        <v>5</v>
      </c>
      <c r="P93" s="16">
        <v>0</v>
      </c>
      <c r="Q93" s="16">
        <v>0</v>
      </c>
      <c r="R93" s="42">
        <v>0</v>
      </c>
      <c r="S93" s="16">
        <v>0</v>
      </c>
      <c r="T93" s="16">
        <v>0</v>
      </c>
      <c r="U93" s="42">
        <v>0</v>
      </c>
      <c r="V93" s="16">
        <f t="shared" si="29"/>
        <v>0</v>
      </c>
      <c r="W93" s="43">
        <f t="shared" si="39"/>
        <v>0</v>
      </c>
      <c r="X93" s="16">
        <v>0</v>
      </c>
      <c r="Y93" s="16">
        <v>0</v>
      </c>
      <c r="Z93" s="43">
        <v>0</v>
      </c>
      <c r="AA93" s="16">
        <v>5</v>
      </c>
      <c r="AB93" s="16">
        <v>5</v>
      </c>
      <c r="AC93" s="43">
        <f t="shared" si="32"/>
        <v>1</v>
      </c>
      <c r="AD93" s="16"/>
      <c r="AE93" s="21"/>
      <c r="AF93" s="21"/>
      <c r="AG93" s="21"/>
      <c r="AH93" s="124"/>
      <c r="AI93" s="124"/>
      <c r="AJ93" s="143" t="s">
        <v>1641</v>
      </c>
      <c r="AK93" s="144" t="s">
        <v>1642</v>
      </c>
    </row>
    <row r="94" spans="1:37" ht="116.25" customHeight="1" thickBot="1" x14ac:dyDescent="0.25">
      <c r="A94" s="24" t="s">
        <v>701</v>
      </c>
      <c r="B94" s="18" t="s">
        <v>736</v>
      </c>
      <c r="C94" s="18" t="s">
        <v>683</v>
      </c>
      <c r="D94" s="18" t="s">
        <v>691</v>
      </c>
      <c r="E94" s="18" t="s">
        <v>717</v>
      </c>
      <c r="F94" s="17" t="s">
        <v>806</v>
      </c>
      <c r="G94" s="41">
        <v>43158</v>
      </c>
      <c r="H94" s="41">
        <v>43465</v>
      </c>
      <c r="I94" s="16" t="s">
        <v>46</v>
      </c>
      <c r="J94" s="16" t="s">
        <v>302</v>
      </c>
      <c r="K94" s="17" t="s">
        <v>304</v>
      </c>
      <c r="L94" s="17" t="s">
        <v>305</v>
      </c>
      <c r="M94" s="16" t="s">
        <v>820</v>
      </c>
      <c r="N94" s="16" t="s">
        <v>819</v>
      </c>
      <c r="O94" s="16">
        <v>1</v>
      </c>
      <c r="P94" s="16">
        <v>0</v>
      </c>
      <c r="Q94" s="16">
        <v>0</v>
      </c>
      <c r="R94" s="42">
        <v>0</v>
      </c>
      <c r="S94" s="16">
        <v>0</v>
      </c>
      <c r="T94" s="16">
        <v>0</v>
      </c>
      <c r="U94" s="42">
        <v>0</v>
      </c>
      <c r="V94" s="16">
        <f t="shared" si="29"/>
        <v>0</v>
      </c>
      <c r="W94" s="43">
        <f t="shared" si="39"/>
        <v>0</v>
      </c>
      <c r="X94" s="16">
        <v>0</v>
      </c>
      <c r="Y94" s="16">
        <v>0</v>
      </c>
      <c r="Z94" s="43">
        <v>0</v>
      </c>
      <c r="AA94" s="16">
        <v>1</v>
      </c>
      <c r="AB94" s="16">
        <v>1</v>
      </c>
      <c r="AC94" s="43">
        <f t="shared" si="32"/>
        <v>1</v>
      </c>
      <c r="AD94" s="16"/>
      <c r="AE94" s="21"/>
      <c r="AF94" s="21"/>
      <c r="AG94" s="21"/>
      <c r="AH94" s="124"/>
      <c r="AI94" s="124"/>
      <c r="AJ94" s="143" t="s">
        <v>1641</v>
      </c>
      <c r="AK94" s="144" t="s">
        <v>1643</v>
      </c>
    </row>
    <row r="95" spans="1:37" ht="99.75" customHeight="1" thickBot="1" x14ac:dyDescent="0.25">
      <c r="A95" s="24" t="s">
        <v>701</v>
      </c>
      <c r="B95" s="18" t="s">
        <v>738</v>
      </c>
      <c r="C95" s="18" t="s">
        <v>683</v>
      </c>
      <c r="D95" s="18" t="s">
        <v>691</v>
      </c>
      <c r="E95" s="18" t="s">
        <v>719</v>
      </c>
      <c r="F95" s="20" t="s">
        <v>807</v>
      </c>
      <c r="G95" s="41">
        <v>43111</v>
      </c>
      <c r="H95" s="41">
        <v>43465</v>
      </c>
      <c r="I95" s="16" t="s">
        <v>46</v>
      </c>
      <c r="J95" s="16" t="s">
        <v>302</v>
      </c>
      <c r="K95" s="17" t="s">
        <v>304</v>
      </c>
      <c r="L95" s="16" t="s">
        <v>821</v>
      </c>
      <c r="M95" s="17" t="s">
        <v>1048</v>
      </c>
      <c r="N95" s="16" t="s">
        <v>1049</v>
      </c>
      <c r="O95" s="16">
        <v>32</v>
      </c>
      <c r="P95" s="16">
        <v>11</v>
      </c>
      <c r="Q95" s="16">
        <v>11</v>
      </c>
      <c r="R95" s="42">
        <f>+Q95/P95</f>
        <v>1</v>
      </c>
      <c r="S95" s="16">
        <v>7</v>
      </c>
      <c r="T95" s="16">
        <v>5</v>
      </c>
      <c r="U95" s="42">
        <f>+T95/S95</f>
        <v>0.7142857142857143</v>
      </c>
      <c r="V95" s="16">
        <f t="shared" si="29"/>
        <v>16</v>
      </c>
      <c r="W95" s="14">
        <f t="shared" ref="W95:W96" si="40">+V95/(S95+P95)</f>
        <v>0.88888888888888884</v>
      </c>
      <c r="X95" s="16">
        <v>9</v>
      </c>
      <c r="Y95" s="16">
        <v>9</v>
      </c>
      <c r="Z95" s="43">
        <f t="shared" si="31"/>
        <v>1</v>
      </c>
      <c r="AA95" s="16">
        <v>6</v>
      </c>
      <c r="AB95" s="16">
        <v>10</v>
      </c>
      <c r="AC95" s="43">
        <f t="shared" si="32"/>
        <v>1.6666666666666667</v>
      </c>
      <c r="AD95" s="40" t="s">
        <v>433</v>
      </c>
      <c r="AE95" s="167" t="s">
        <v>1050</v>
      </c>
      <c r="AF95" s="145" t="s">
        <v>433</v>
      </c>
      <c r="AG95" s="145" t="s">
        <v>1050</v>
      </c>
      <c r="AH95" s="124"/>
      <c r="AI95" s="124"/>
      <c r="AJ95" s="103" t="s">
        <v>1605</v>
      </c>
      <c r="AK95" s="113" t="s">
        <v>1606</v>
      </c>
    </row>
    <row r="96" spans="1:37" ht="49.5" customHeight="1" x14ac:dyDescent="0.2">
      <c r="A96" s="24" t="s">
        <v>701</v>
      </c>
      <c r="B96" s="18" t="s">
        <v>738</v>
      </c>
      <c r="C96" s="18" t="s">
        <v>683</v>
      </c>
      <c r="D96" s="18" t="s">
        <v>691</v>
      </c>
      <c r="E96" s="18" t="s">
        <v>719</v>
      </c>
      <c r="F96" s="18" t="s">
        <v>808</v>
      </c>
      <c r="G96" s="41">
        <v>43111</v>
      </c>
      <c r="H96" s="41">
        <v>43465</v>
      </c>
      <c r="I96" s="16" t="s">
        <v>46</v>
      </c>
      <c r="J96" s="16" t="s">
        <v>302</v>
      </c>
      <c r="K96" s="17" t="s">
        <v>304</v>
      </c>
      <c r="L96" s="16" t="s">
        <v>821</v>
      </c>
      <c r="M96" s="17" t="s">
        <v>1048</v>
      </c>
      <c r="N96" s="16" t="s">
        <v>1049</v>
      </c>
      <c r="O96" s="16">
        <v>38</v>
      </c>
      <c r="P96" s="16">
        <v>10</v>
      </c>
      <c r="Q96" s="16">
        <v>10</v>
      </c>
      <c r="R96" s="42">
        <f>+Q96/P96</f>
        <v>1</v>
      </c>
      <c r="S96" s="16">
        <v>12</v>
      </c>
      <c r="T96" s="16">
        <v>11</v>
      </c>
      <c r="U96" s="42">
        <f>+T96/S96</f>
        <v>0.91666666666666663</v>
      </c>
      <c r="V96" s="16">
        <f t="shared" si="29"/>
        <v>21</v>
      </c>
      <c r="W96" s="14">
        <f t="shared" si="40"/>
        <v>0.95454545454545459</v>
      </c>
      <c r="X96" s="16">
        <v>12</v>
      </c>
      <c r="Y96" s="16">
        <v>8</v>
      </c>
      <c r="Z96" s="43">
        <f t="shared" si="31"/>
        <v>0.66666666666666663</v>
      </c>
      <c r="AA96" s="16">
        <v>5</v>
      </c>
      <c r="AB96" s="16">
        <v>12</v>
      </c>
      <c r="AC96" s="43">
        <f t="shared" si="32"/>
        <v>2.4</v>
      </c>
      <c r="AD96" s="40" t="s">
        <v>433</v>
      </c>
      <c r="AE96" s="167" t="s">
        <v>1050</v>
      </c>
      <c r="AF96" s="145" t="s">
        <v>433</v>
      </c>
      <c r="AG96" s="145" t="s">
        <v>1050</v>
      </c>
      <c r="AH96" s="113" t="s">
        <v>1254</v>
      </c>
      <c r="AI96" s="124"/>
      <c r="AJ96" s="103" t="s">
        <v>1605</v>
      </c>
      <c r="AK96" s="113" t="s">
        <v>1606</v>
      </c>
    </row>
    <row r="97" spans="1:40" ht="149.25" customHeight="1" thickBot="1" x14ac:dyDescent="0.25">
      <c r="A97" s="24" t="s">
        <v>701</v>
      </c>
      <c r="B97" s="18" t="s">
        <v>738</v>
      </c>
      <c r="C97" s="18" t="s">
        <v>683</v>
      </c>
      <c r="D97" s="18" t="s">
        <v>691</v>
      </c>
      <c r="E97" s="18" t="s">
        <v>719</v>
      </c>
      <c r="F97" s="18" t="s">
        <v>809</v>
      </c>
      <c r="G97" s="41">
        <v>43282</v>
      </c>
      <c r="H97" s="41">
        <v>43465</v>
      </c>
      <c r="I97" s="16" t="s">
        <v>46</v>
      </c>
      <c r="J97" s="16" t="s">
        <v>302</v>
      </c>
      <c r="K97" s="17" t="s">
        <v>304</v>
      </c>
      <c r="L97" s="16" t="s">
        <v>821</v>
      </c>
      <c r="M97" s="17" t="s">
        <v>1048</v>
      </c>
      <c r="N97" s="16" t="s">
        <v>1049</v>
      </c>
      <c r="O97" s="16">
        <v>1</v>
      </c>
      <c r="P97" s="16">
        <v>0</v>
      </c>
      <c r="Q97" s="16">
        <v>0</v>
      </c>
      <c r="R97" s="42">
        <v>0</v>
      </c>
      <c r="S97" s="16">
        <v>0</v>
      </c>
      <c r="T97" s="16">
        <v>0</v>
      </c>
      <c r="U97" s="42">
        <v>0</v>
      </c>
      <c r="V97" s="16">
        <f t="shared" si="29"/>
        <v>0</v>
      </c>
      <c r="W97" s="43">
        <f t="shared" si="39"/>
        <v>0</v>
      </c>
      <c r="X97" s="16">
        <v>2</v>
      </c>
      <c r="Y97" s="16">
        <v>2</v>
      </c>
      <c r="Z97" s="43">
        <f t="shared" si="31"/>
        <v>1</v>
      </c>
      <c r="AA97" s="16">
        <v>0</v>
      </c>
      <c r="AB97" s="16">
        <v>1</v>
      </c>
      <c r="AC97" s="43">
        <v>1</v>
      </c>
      <c r="AD97" s="40" t="s">
        <v>433</v>
      </c>
      <c r="AE97" s="167" t="s">
        <v>1050</v>
      </c>
      <c r="AF97" s="145" t="s">
        <v>433</v>
      </c>
      <c r="AG97" s="145" t="s">
        <v>1050</v>
      </c>
      <c r="AH97" s="124"/>
      <c r="AI97" s="124"/>
      <c r="AJ97" s="103" t="s">
        <v>1605</v>
      </c>
      <c r="AK97" s="113" t="s">
        <v>1606</v>
      </c>
    </row>
    <row r="98" spans="1:40" ht="149.25" customHeight="1" thickBot="1" x14ac:dyDescent="0.25">
      <c r="A98" s="24" t="s">
        <v>701</v>
      </c>
      <c r="B98" s="18" t="s">
        <v>738</v>
      </c>
      <c r="C98" s="18" t="s">
        <v>683</v>
      </c>
      <c r="D98" s="18" t="s">
        <v>691</v>
      </c>
      <c r="E98" s="18" t="s">
        <v>719</v>
      </c>
      <c r="F98" s="18" t="s">
        <v>810</v>
      </c>
      <c r="G98" s="41">
        <v>43132</v>
      </c>
      <c r="H98" s="41">
        <v>43465</v>
      </c>
      <c r="I98" s="16" t="s">
        <v>46</v>
      </c>
      <c r="J98" s="16" t="s">
        <v>302</v>
      </c>
      <c r="K98" s="17" t="s">
        <v>304</v>
      </c>
      <c r="L98" s="16" t="s">
        <v>821</v>
      </c>
      <c r="M98" s="17" t="s">
        <v>1048</v>
      </c>
      <c r="N98" s="16" t="s">
        <v>1049</v>
      </c>
      <c r="O98" s="16">
        <v>28</v>
      </c>
      <c r="P98" s="16">
        <v>5</v>
      </c>
      <c r="Q98" s="16">
        <v>5</v>
      </c>
      <c r="R98" s="42">
        <f>+Q98/P98</f>
        <v>1</v>
      </c>
      <c r="S98" s="16">
        <v>9</v>
      </c>
      <c r="T98" s="16">
        <v>6</v>
      </c>
      <c r="U98" s="42">
        <f>+T98/S98</f>
        <v>0.66666666666666663</v>
      </c>
      <c r="V98" s="16">
        <f t="shared" ref="V98:V122" si="41">+T98+Q98</f>
        <v>11</v>
      </c>
      <c r="W98" s="14">
        <f t="shared" ref="W98:W100" si="42">+V98/(S98+P98)</f>
        <v>0.7857142857142857</v>
      </c>
      <c r="X98" s="16">
        <v>10</v>
      </c>
      <c r="Y98" s="16">
        <v>7</v>
      </c>
      <c r="Z98" s="43">
        <f t="shared" ref="Z98:Z124" si="43">+Y98/X98</f>
        <v>0.7</v>
      </c>
      <c r="AA98" s="16">
        <v>5</v>
      </c>
      <c r="AB98" s="16">
        <v>11</v>
      </c>
      <c r="AC98" s="43">
        <f t="shared" ref="AC98:AC122" si="44">+AB98/AA98</f>
        <v>2.2000000000000002</v>
      </c>
      <c r="AD98" s="40" t="s">
        <v>433</v>
      </c>
      <c r="AE98" s="167" t="s">
        <v>1050</v>
      </c>
      <c r="AF98" s="145" t="s">
        <v>433</v>
      </c>
      <c r="AG98" s="145" t="s">
        <v>1050</v>
      </c>
      <c r="AH98" s="124"/>
      <c r="AI98" s="113" t="s">
        <v>1254</v>
      </c>
      <c r="AJ98" s="103" t="s">
        <v>1605</v>
      </c>
      <c r="AK98" s="113" t="s">
        <v>1606</v>
      </c>
    </row>
    <row r="99" spans="1:40" ht="66.75" customHeight="1" thickBot="1" x14ac:dyDescent="0.25">
      <c r="A99" s="24" t="s">
        <v>701</v>
      </c>
      <c r="B99" s="18" t="s">
        <v>738</v>
      </c>
      <c r="C99" s="18" t="s">
        <v>683</v>
      </c>
      <c r="D99" s="18" t="s">
        <v>691</v>
      </c>
      <c r="E99" s="18" t="s">
        <v>719</v>
      </c>
      <c r="F99" s="18" t="s">
        <v>811</v>
      </c>
      <c r="G99" s="41">
        <v>43132</v>
      </c>
      <c r="H99" s="41">
        <v>43465</v>
      </c>
      <c r="I99" s="16" t="s">
        <v>46</v>
      </c>
      <c r="J99" s="16" t="s">
        <v>302</v>
      </c>
      <c r="K99" s="17" t="s">
        <v>304</v>
      </c>
      <c r="L99" s="16" t="s">
        <v>821</v>
      </c>
      <c r="M99" s="17" t="s">
        <v>1048</v>
      </c>
      <c r="N99" s="16" t="s">
        <v>1049</v>
      </c>
      <c r="O99" s="16">
        <v>19</v>
      </c>
      <c r="P99" s="16">
        <v>3</v>
      </c>
      <c r="Q99" s="16">
        <v>2</v>
      </c>
      <c r="R99" s="42">
        <f>+Q99/P99</f>
        <v>0.66666666666666663</v>
      </c>
      <c r="S99" s="16">
        <v>7</v>
      </c>
      <c r="T99" s="16">
        <v>7</v>
      </c>
      <c r="U99" s="42">
        <f>+T99/S99</f>
        <v>1</v>
      </c>
      <c r="V99" s="16">
        <f t="shared" si="41"/>
        <v>9</v>
      </c>
      <c r="W99" s="14">
        <f t="shared" si="42"/>
        <v>0.9</v>
      </c>
      <c r="X99" s="16">
        <v>5</v>
      </c>
      <c r="Y99" s="16">
        <v>3</v>
      </c>
      <c r="Z99" s="43">
        <f t="shared" si="43"/>
        <v>0.6</v>
      </c>
      <c r="AA99" s="16">
        <v>5</v>
      </c>
      <c r="AB99" s="16">
        <v>7</v>
      </c>
      <c r="AC99" s="43">
        <f t="shared" si="44"/>
        <v>1.4</v>
      </c>
      <c r="AD99" s="40" t="s">
        <v>433</v>
      </c>
      <c r="AE99" s="167" t="s">
        <v>1050</v>
      </c>
      <c r="AF99" s="145" t="s">
        <v>433</v>
      </c>
      <c r="AG99" s="145" t="s">
        <v>1050</v>
      </c>
      <c r="AH99" s="124"/>
      <c r="AI99" s="113" t="s">
        <v>1254</v>
      </c>
      <c r="AJ99" s="103" t="s">
        <v>1605</v>
      </c>
      <c r="AK99" s="113" t="s">
        <v>1606</v>
      </c>
    </row>
    <row r="100" spans="1:40" ht="89.25" customHeight="1" x14ac:dyDescent="0.2">
      <c r="A100" s="24" t="s">
        <v>701</v>
      </c>
      <c r="B100" s="18" t="s">
        <v>735</v>
      </c>
      <c r="C100" s="18" t="s">
        <v>683</v>
      </c>
      <c r="D100" s="18" t="s">
        <v>691</v>
      </c>
      <c r="E100" s="18" t="s">
        <v>673</v>
      </c>
      <c r="F100" s="18" t="s">
        <v>490</v>
      </c>
      <c r="G100" s="41">
        <v>43101</v>
      </c>
      <c r="H100" s="41">
        <v>43465</v>
      </c>
      <c r="I100" s="16" t="s">
        <v>46</v>
      </c>
      <c r="J100" s="16" t="s">
        <v>302</v>
      </c>
      <c r="K100" s="17" t="s">
        <v>303</v>
      </c>
      <c r="L100" s="17" t="s">
        <v>313</v>
      </c>
      <c r="M100" s="42" t="s">
        <v>309</v>
      </c>
      <c r="N100" s="42" t="s">
        <v>428</v>
      </c>
      <c r="O100" s="16">
        <v>212</v>
      </c>
      <c r="P100" s="16">
        <v>23</v>
      </c>
      <c r="Q100" s="16">
        <v>23</v>
      </c>
      <c r="R100" s="42">
        <f>+Q100/P100</f>
        <v>1</v>
      </c>
      <c r="S100" s="16">
        <v>21</v>
      </c>
      <c r="T100" s="45">
        <v>21</v>
      </c>
      <c r="U100" s="42">
        <f>+T100/S100</f>
        <v>1</v>
      </c>
      <c r="V100" s="16">
        <f t="shared" si="41"/>
        <v>44</v>
      </c>
      <c r="W100" s="14">
        <f t="shared" si="42"/>
        <v>1</v>
      </c>
      <c r="X100" s="16">
        <v>20</v>
      </c>
      <c r="Y100" s="16">
        <v>19</v>
      </c>
      <c r="Z100" s="43">
        <f t="shared" si="43"/>
        <v>0.95</v>
      </c>
      <c r="AA100" s="16">
        <v>128</v>
      </c>
      <c r="AB100" s="16">
        <v>0</v>
      </c>
      <c r="AC100" s="16">
        <f t="shared" si="44"/>
        <v>0</v>
      </c>
      <c r="AD100" s="16" t="s">
        <v>429</v>
      </c>
      <c r="AE100" s="18" t="s">
        <v>430</v>
      </c>
      <c r="AF100" s="168" t="s">
        <v>649</v>
      </c>
      <c r="AG100" s="168" t="s">
        <v>650</v>
      </c>
      <c r="AH100" s="203" t="s">
        <v>1258</v>
      </c>
      <c r="AI100" s="113" t="s">
        <v>1259</v>
      </c>
      <c r="AJ100" s="21"/>
      <c r="AK100" s="125"/>
    </row>
    <row r="101" spans="1:40" ht="83.25" customHeight="1" thickBot="1" x14ac:dyDescent="0.25">
      <c r="A101" s="23" t="s">
        <v>697</v>
      </c>
      <c r="B101" s="18" t="s">
        <v>729</v>
      </c>
      <c r="C101" s="18" t="s">
        <v>671</v>
      </c>
      <c r="D101" s="18" t="s">
        <v>672</v>
      </c>
      <c r="E101" s="18" t="s">
        <v>721</v>
      </c>
      <c r="F101" s="73" t="s">
        <v>789</v>
      </c>
      <c r="G101" s="41">
        <v>43101</v>
      </c>
      <c r="H101" s="64">
        <v>43465</v>
      </c>
      <c r="I101" s="16" t="s">
        <v>46</v>
      </c>
      <c r="J101" s="16" t="s">
        <v>1106</v>
      </c>
      <c r="K101" s="17" t="s">
        <v>303</v>
      </c>
      <c r="L101" s="17" t="s">
        <v>304</v>
      </c>
      <c r="M101" s="16" t="s">
        <v>1013</v>
      </c>
      <c r="N101" s="16" t="s">
        <v>1014</v>
      </c>
      <c r="O101" s="16">
        <v>1</v>
      </c>
      <c r="P101" s="16">
        <v>0</v>
      </c>
      <c r="Q101" s="16">
        <v>0</v>
      </c>
      <c r="R101" s="42">
        <v>0</v>
      </c>
      <c r="S101" s="16">
        <v>0</v>
      </c>
      <c r="T101" s="16">
        <v>0</v>
      </c>
      <c r="U101" s="42">
        <v>0</v>
      </c>
      <c r="V101" s="16">
        <f t="shared" si="41"/>
        <v>0</v>
      </c>
      <c r="W101" s="43">
        <f t="shared" ref="W101:W115" si="45">+(U101+R101)/2</f>
        <v>0</v>
      </c>
      <c r="X101" s="16">
        <v>0</v>
      </c>
      <c r="Y101" s="42">
        <v>0.5</v>
      </c>
      <c r="Z101" s="43">
        <v>1</v>
      </c>
      <c r="AA101" s="16">
        <v>1</v>
      </c>
      <c r="AB101" s="16">
        <v>1</v>
      </c>
      <c r="AC101" s="16">
        <f t="shared" si="44"/>
        <v>1</v>
      </c>
      <c r="AD101" s="16"/>
      <c r="AE101" s="21" t="s">
        <v>1005</v>
      </c>
      <c r="AF101" s="21"/>
      <c r="AG101" s="21"/>
      <c r="AH101" s="204"/>
      <c r="AI101" s="124" t="s">
        <v>1132</v>
      </c>
      <c r="AJ101" s="17" t="s">
        <v>1512</v>
      </c>
      <c r="AK101" s="126" t="s">
        <v>1521</v>
      </c>
    </row>
    <row r="102" spans="1:40" ht="50.25" customHeight="1" x14ac:dyDescent="0.2">
      <c r="A102" s="24" t="s">
        <v>705</v>
      </c>
      <c r="B102" s="18" t="s">
        <v>737</v>
      </c>
      <c r="C102" s="18" t="s">
        <v>676</v>
      </c>
      <c r="D102" s="18" t="s">
        <v>677</v>
      </c>
      <c r="E102" s="18" t="s">
        <v>673</v>
      </c>
      <c r="F102" s="20" t="s">
        <v>323</v>
      </c>
      <c r="G102" s="41">
        <v>43101</v>
      </c>
      <c r="H102" s="41">
        <v>43465</v>
      </c>
      <c r="I102" s="16" t="s">
        <v>46</v>
      </c>
      <c r="J102" s="16" t="s">
        <v>302</v>
      </c>
      <c r="K102" s="17" t="s">
        <v>303</v>
      </c>
      <c r="L102" s="16" t="s">
        <v>313</v>
      </c>
      <c r="M102" s="16" t="s">
        <v>115</v>
      </c>
      <c r="N102" s="16" t="s">
        <v>116</v>
      </c>
      <c r="O102" s="16">
        <v>21</v>
      </c>
      <c r="P102" s="16">
        <v>5</v>
      </c>
      <c r="Q102" s="16">
        <v>1</v>
      </c>
      <c r="R102" s="42">
        <f>+Q102/P102</f>
        <v>0.2</v>
      </c>
      <c r="S102" s="16">
        <v>6</v>
      </c>
      <c r="T102" s="16">
        <v>2</v>
      </c>
      <c r="U102" s="42">
        <f>+T102/S102</f>
        <v>0.33333333333333331</v>
      </c>
      <c r="V102" s="16">
        <f t="shared" si="41"/>
        <v>3</v>
      </c>
      <c r="W102" s="14">
        <f>+V102/(S102+P102)</f>
        <v>0.27272727272727271</v>
      </c>
      <c r="X102" s="16">
        <v>7</v>
      </c>
      <c r="Y102" s="16">
        <v>7</v>
      </c>
      <c r="Z102" s="43">
        <f t="shared" si="43"/>
        <v>1</v>
      </c>
      <c r="AA102" s="16">
        <v>4</v>
      </c>
      <c r="AB102" s="16">
        <v>14</v>
      </c>
      <c r="AC102" s="43">
        <f t="shared" si="44"/>
        <v>3.5</v>
      </c>
      <c r="AD102" s="16" t="s">
        <v>470</v>
      </c>
      <c r="AE102" s="17" t="s">
        <v>471</v>
      </c>
      <c r="AF102" s="145" t="s">
        <v>577</v>
      </c>
      <c r="AG102" s="145" t="s">
        <v>578</v>
      </c>
      <c r="AH102" s="205"/>
      <c r="AJ102" s="21"/>
      <c r="AK102" s="125" t="s">
        <v>1607</v>
      </c>
    </row>
    <row r="103" spans="1:40" ht="106.5" customHeight="1" x14ac:dyDescent="0.2">
      <c r="A103" s="23" t="s">
        <v>697</v>
      </c>
      <c r="B103" s="18" t="s">
        <v>729</v>
      </c>
      <c r="C103" s="18" t="s">
        <v>671</v>
      </c>
      <c r="D103" s="18" t="s">
        <v>672</v>
      </c>
      <c r="E103" s="18" t="s">
        <v>721</v>
      </c>
      <c r="F103" s="79" t="s">
        <v>784</v>
      </c>
      <c r="G103" s="41">
        <v>43101</v>
      </c>
      <c r="H103" s="56">
        <v>43465</v>
      </c>
      <c r="I103" s="16" t="s">
        <v>46</v>
      </c>
      <c r="J103" s="16" t="s">
        <v>1107</v>
      </c>
      <c r="K103" s="16" t="s">
        <v>1107</v>
      </c>
      <c r="L103" s="16" t="s">
        <v>1107</v>
      </c>
      <c r="M103" s="16" t="s">
        <v>1011</v>
      </c>
      <c r="N103" s="16" t="s">
        <v>1006</v>
      </c>
      <c r="O103" s="42">
        <v>1</v>
      </c>
      <c r="P103" s="16">
        <v>0</v>
      </c>
      <c r="Q103" s="16">
        <v>0</v>
      </c>
      <c r="R103" s="42">
        <v>0</v>
      </c>
      <c r="S103" s="16">
        <v>0</v>
      </c>
      <c r="T103" s="16">
        <v>0</v>
      </c>
      <c r="U103" s="42">
        <v>0</v>
      </c>
      <c r="V103" s="16">
        <f t="shared" si="41"/>
        <v>0</v>
      </c>
      <c r="W103" s="43">
        <f t="shared" si="45"/>
        <v>0</v>
      </c>
      <c r="X103" s="16">
        <v>0</v>
      </c>
      <c r="Y103" s="42">
        <v>0.75</v>
      </c>
      <c r="Z103" s="43">
        <v>1</v>
      </c>
      <c r="AA103" s="16">
        <v>0</v>
      </c>
      <c r="AB103" s="16">
        <v>1</v>
      </c>
      <c r="AC103" s="42">
        <v>1</v>
      </c>
      <c r="AD103" s="16"/>
      <c r="AE103" s="21" t="s">
        <v>888</v>
      </c>
      <c r="AF103" s="21"/>
      <c r="AG103" s="21"/>
      <c r="AH103" s="206"/>
      <c r="AJ103" s="17" t="s">
        <v>1514</v>
      </c>
      <c r="AK103" s="126" t="s">
        <v>1513</v>
      </c>
    </row>
    <row r="104" spans="1:40" ht="85.5" customHeight="1" x14ac:dyDescent="0.2">
      <c r="A104" s="23" t="s">
        <v>697</v>
      </c>
      <c r="B104" s="18" t="s">
        <v>729</v>
      </c>
      <c r="C104" s="18" t="s">
        <v>671</v>
      </c>
      <c r="D104" s="18" t="s">
        <v>672</v>
      </c>
      <c r="E104" s="18" t="s">
        <v>721</v>
      </c>
      <c r="F104" s="73" t="s">
        <v>786</v>
      </c>
      <c r="G104" s="41">
        <v>43101</v>
      </c>
      <c r="H104" s="56">
        <v>43465</v>
      </c>
      <c r="I104" s="16" t="s">
        <v>46</v>
      </c>
      <c r="J104" s="16" t="s">
        <v>47</v>
      </c>
      <c r="K104" s="16" t="s">
        <v>984</v>
      </c>
      <c r="L104" s="16" t="s">
        <v>984</v>
      </c>
      <c r="M104" s="16" t="s">
        <v>948</v>
      </c>
      <c r="N104" s="16" t="s">
        <v>949</v>
      </c>
      <c r="O104" s="16">
        <v>12</v>
      </c>
      <c r="P104" s="16">
        <v>3</v>
      </c>
      <c r="Q104" s="16">
        <v>0</v>
      </c>
      <c r="R104" s="42">
        <f>+Q104/P104</f>
        <v>0</v>
      </c>
      <c r="S104" s="16">
        <v>0</v>
      </c>
      <c r="T104" s="16">
        <v>0</v>
      </c>
      <c r="U104" s="42">
        <v>0</v>
      </c>
      <c r="V104" s="16">
        <f t="shared" si="41"/>
        <v>0</v>
      </c>
      <c r="W104" s="43">
        <f t="shared" si="45"/>
        <v>0</v>
      </c>
      <c r="X104" s="16">
        <v>6</v>
      </c>
      <c r="Y104" s="42">
        <v>0.65</v>
      </c>
      <c r="Z104" s="43">
        <f t="shared" si="43"/>
        <v>0.10833333333333334</v>
      </c>
      <c r="AA104" s="16">
        <v>3</v>
      </c>
      <c r="AB104" s="16">
        <v>3</v>
      </c>
      <c r="AC104" s="43">
        <f t="shared" si="44"/>
        <v>1</v>
      </c>
      <c r="AD104" s="16"/>
      <c r="AE104" s="21" t="s">
        <v>1003</v>
      </c>
      <c r="AF104" s="21"/>
      <c r="AG104" s="21"/>
      <c r="AH104" s="124" t="s">
        <v>1162</v>
      </c>
      <c r="AI104" s="90"/>
      <c r="AJ104" s="17" t="s">
        <v>1517</v>
      </c>
      <c r="AK104" s="126" t="s">
        <v>1516</v>
      </c>
      <c r="AN104" s="216"/>
    </row>
    <row r="105" spans="1:40" ht="106.5" customHeight="1" x14ac:dyDescent="0.2">
      <c r="A105" s="23" t="s">
        <v>697</v>
      </c>
      <c r="B105" s="18" t="s">
        <v>729</v>
      </c>
      <c r="C105" s="18" t="s">
        <v>671</v>
      </c>
      <c r="D105" s="18" t="s">
        <v>672</v>
      </c>
      <c r="E105" s="18" t="s">
        <v>721</v>
      </c>
      <c r="F105" s="73" t="s">
        <v>788</v>
      </c>
      <c r="G105" s="41">
        <v>43101</v>
      </c>
      <c r="H105" s="56">
        <v>43465</v>
      </c>
      <c r="I105" s="16" t="s">
        <v>46</v>
      </c>
      <c r="J105" s="16" t="s">
        <v>47</v>
      </c>
      <c r="K105" s="16" t="s">
        <v>984</v>
      </c>
      <c r="L105" s="16" t="s">
        <v>984</v>
      </c>
      <c r="M105" s="16" t="s">
        <v>976</v>
      </c>
      <c r="N105" s="16" t="s">
        <v>977</v>
      </c>
      <c r="O105" s="42">
        <v>1</v>
      </c>
      <c r="P105" s="16">
        <v>0</v>
      </c>
      <c r="Q105" s="16">
        <v>0</v>
      </c>
      <c r="R105" s="42">
        <v>0</v>
      </c>
      <c r="S105" s="16">
        <v>0</v>
      </c>
      <c r="T105" s="16">
        <v>0</v>
      </c>
      <c r="U105" s="42">
        <v>0</v>
      </c>
      <c r="V105" s="16">
        <f t="shared" si="41"/>
        <v>0</v>
      </c>
      <c r="W105" s="43">
        <f t="shared" si="45"/>
        <v>0</v>
      </c>
      <c r="X105" s="42">
        <v>1</v>
      </c>
      <c r="Y105" s="42">
        <v>1</v>
      </c>
      <c r="Z105" s="43">
        <v>1</v>
      </c>
      <c r="AA105" s="16">
        <v>0</v>
      </c>
      <c r="AB105" s="16">
        <v>1</v>
      </c>
      <c r="AC105" s="42">
        <v>1</v>
      </c>
      <c r="AD105" s="16"/>
      <c r="AE105" s="21" t="s">
        <v>1004</v>
      </c>
      <c r="AF105" s="21"/>
      <c r="AG105" s="21"/>
      <c r="AH105" s="124" t="s">
        <v>1163</v>
      </c>
      <c r="AI105" s="90"/>
      <c r="AJ105" s="17" t="s">
        <v>1522</v>
      </c>
      <c r="AK105" s="126" t="s">
        <v>1518</v>
      </c>
      <c r="AN105" s="217"/>
    </row>
    <row r="106" spans="1:40" ht="69.75" customHeight="1" x14ac:dyDescent="0.2">
      <c r="A106" s="23" t="s">
        <v>697</v>
      </c>
      <c r="B106" s="18" t="s">
        <v>729</v>
      </c>
      <c r="C106" s="18" t="s">
        <v>671</v>
      </c>
      <c r="D106" s="18" t="s">
        <v>672</v>
      </c>
      <c r="E106" s="18" t="s">
        <v>721</v>
      </c>
      <c r="F106" s="79" t="s">
        <v>790</v>
      </c>
      <c r="G106" s="41">
        <v>43101</v>
      </c>
      <c r="H106" s="56">
        <v>43465</v>
      </c>
      <c r="I106" s="16" t="s">
        <v>46</v>
      </c>
      <c r="J106" s="16" t="s">
        <v>47</v>
      </c>
      <c r="K106" s="16" t="s">
        <v>1108</v>
      </c>
      <c r="L106" s="16" t="s">
        <v>833</v>
      </c>
      <c r="M106" s="16" t="s">
        <v>951</v>
      </c>
      <c r="N106" s="16" t="s">
        <v>952</v>
      </c>
      <c r="O106" s="42">
        <v>1</v>
      </c>
      <c r="P106" s="16">
        <v>0</v>
      </c>
      <c r="Q106" s="16">
        <v>0</v>
      </c>
      <c r="R106" s="42">
        <v>0</v>
      </c>
      <c r="S106" s="16">
        <v>0</v>
      </c>
      <c r="T106" s="16">
        <v>0</v>
      </c>
      <c r="U106" s="42">
        <v>0</v>
      </c>
      <c r="V106" s="16">
        <f t="shared" si="41"/>
        <v>0</v>
      </c>
      <c r="W106" s="43">
        <f t="shared" si="45"/>
        <v>0</v>
      </c>
      <c r="X106" s="16">
        <v>0</v>
      </c>
      <c r="Y106" s="42">
        <v>0.67</v>
      </c>
      <c r="Z106" s="43">
        <v>1</v>
      </c>
      <c r="AA106" s="16">
        <v>1</v>
      </c>
      <c r="AB106" s="16">
        <v>1</v>
      </c>
      <c r="AC106" s="43">
        <f t="shared" si="44"/>
        <v>1</v>
      </c>
      <c r="AD106" s="16"/>
      <c r="AE106" s="21" t="s">
        <v>953</v>
      </c>
      <c r="AF106" s="21"/>
      <c r="AG106" s="21"/>
      <c r="AH106" s="124" t="s">
        <v>1161</v>
      </c>
      <c r="AI106" s="90"/>
      <c r="AJ106" s="17" t="s">
        <v>1514</v>
      </c>
      <c r="AK106" s="126" t="s">
        <v>1523</v>
      </c>
      <c r="AN106" s="217"/>
    </row>
    <row r="107" spans="1:40" ht="66.75" customHeight="1" x14ac:dyDescent="0.2">
      <c r="A107" s="23" t="s">
        <v>697</v>
      </c>
      <c r="B107" s="18" t="s">
        <v>729</v>
      </c>
      <c r="C107" s="18" t="s">
        <v>671</v>
      </c>
      <c r="D107" s="18" t="s">
        <v>672</v>
      </c>
      <c r="E107" s="18" t="s">
        <v>721</v>
      </c>
      <c r="F107" s="73" t="s">
        <v>765</v>
      </c>
      <c r="G107" s="41">
        <v>43101</v>
      </c>
      <c r="H107" s="71">
        <v>43465</v>
      </c>
      <c r="I107" s="16" t="s">
        <v>46</v>
      </c>
      <c r="J107" s="16" t="s">
        <v>47</v>
      </c>
      <c r="K107" s="16" t="s">
        <v>984</v>
      </c>
      <c r="L107" s="16" t="s">
        <v>984</v>
      </c>
      <c r="M107" s="16" t="s">
        <v>976</v>
      </c>
      <c r="N107" s="16" t="s">
        <v>977</v>
      </c>
      <c r="O107" s="42">
        <v>1</v>
      </c>
      <c r="P107" s="16">
        <v>0</v>
      </c>
      <c r="Q107" s="16">
        <v>0</v>
      </c>
      <c r="R107" s="42">
        <v>0</v>
      </c>
      <c r="S107" s="16">
        <v>0</v>
      </c>
      <c r="T107" s="16">
        <v>0</v>
      </c>
      <c r="U107" s="42">
        <v>0</v>
      </c>
      <c r="V107" s="16">
        <f t="shared" si="41"/>
        <v>0</v>
      </c>
      <c r="W107" s="43">
        <f t="shared" si="45"/>
        <v>0</v>
      </c>
      <c r="X107" s="42">
        <v>0.67</v>
      </c>
      <c r="Y107" s="42">
        <v>0.67</v>
      </c>
      <c r="Z107" s="43">
        <v>1</v>
      </c>
      <c r="AA107" s="16">
        <v>0</v>
      </c>
      <c r="AB107" s="16">
        <v>1</v>
      </c>
      <c r="AC107" s="42">
        <v>1</v>
      </c>
      <c r="AD107" s="16"/>
      <c r="AE107" s="21"/>
      <c r="AF107" s="21"/>
      <c r="AG107" s="21"/>
      <c r="AH107" s="124" t="s">
        <v>1162</v>
      </c>
      <c r="AI107" s="124" t="s">
        <v>1164</v>
      </c>
      <c r="AJ107" s="21" t="s">
        <v>1517</v>
      </c>
      <c r="AK107" s="125" t="s">
        <v>1515</v>
      </c>
      <c r="AN107" s="217"/>
    </row>
    <row r="108" spans="1:40" ht="66.75" customHeight="1" thickBot="1" x14ac:dyDescent="0.25">
      <c r="A108" s="24" t="s">
        <v>705</v>
      </c>
      <c r="B108" s="18" t="s">
        <v>714</v>
      </c>
      <c r="C108" s="18" t="s">
        <v>683</v>
      </c>
      <c r="D108" s="18" t="s">
        <v>684</v>
      </c>
      <c r="E108" s="18" t="s">
        <v>673</v>
      </c>
      <c r="F108" s="18" t="s">
        <v>203</v>
      </c>
      <c r="G108" s="41">
        <v>43101</v>
      </c>
      <c r="H108" s="41">
        <v>43465</v>
      </c>
      <c r="I108" s="16" t="s">
        <v>46</v>
      </c>
      <c r="J108" s="16" t="s">
        <v>47</v>
      </c>
      <c r="K108" s="16" t="s">
        <v>137</v>
      </c>
      <c r="L108" s="16" t="s">
        <v>204</v>
      </c>
      <c r="M108" s="16" t="s">
        <v>48</v>
      </c>
      <c r="N108" s="16" t="s">
        <v>49</v>
      </c>
      <c r="O108" s="16">
        <v>2</v>
      </c>
      <c r="P108" s="16">
        <v>0</v>
      </c>
      <c r="Q108" s="16">
        <v>0</v>
      </c>
      <c r="R108" s="42">
        <v>0</v>
      </c>
      <c r="S108" s="16">
        <v>0</v>
      </c>
      <c r="T108" s="16">
        <v>0</v>
      </c>
      <c r="U108" s="42">
        <v>0</v>
      </c>
      <c r="V108" s="16">
        <f t="shared" si="41"/>
        <v>0</v>
      </c>
      <c r="W108" s="43">
        <f t="shared" si="45"/>
        <v>0</v>
      </c>
      <c r="X108" s="47">
        <v>1</v>
      </c>
      <c r="Y108" s="16">
        <v>0</v>
      </c>
      <c r="Z108" s="43">
        <f t="shared" si="43"/>
        <v>0</v>
      </c>
      <c r="AA108" s="42">
        <v>1</v>
      </c>
      <c r="AB108" s="42">
        <v>0.13</v>
      </c>
      <c r="AC108" s="43">
        <f t="shared" si="44"/>
        <v>0.13</v>
      </c>
      <c r="AD108" s="16" t="s">
        <v>168</v>
      </c>
      <c r="AE108" s="17"/>
      <c r="AF108" s="156"/>
      <c r="AG108" s="17" t="s">
        <v>168</v>
      </c>
      <c r="AH108" s="169" t="s">
        <v>1359</v>
      </c>
      <c r="AI108" s="169" t="s">
        <v>1360</v>
      </c>
      <c r="AJ108" s="103" t="s">
        <v>1591</v>
      </c>
      <c r="AK108" s="126"/>
      <c r="AN108" s="218"/>
    </row>
    <row r="109" spans="1:40" ht="66.75" customHeight="1" thickBot="1" x14ac:dyDescent="0.25">
      <c r="A109" s="23" t="s">
        <v>697</v>
      </c>
      <c r="B109" s="18" t="s">
        <v>714</v>
      </c>
      <c r="C109" s="18" t="s">
        <v>674</v>
      </c>
      <c r="D109" s="18" t="s">
        <v>675</v>
      </c>
      <c r="E109" s="18" t="s">
        <v>673</v>
      </c>
      <c r="F109" s="18" t="s">
        <v>254</v>
      </c>
      <c r="G109" s="41">
        <v>43101</v>
      </c>
      <c r="H109" s="41">
        <v>43465</v>
      </c>
      <c r="I109" s="16" t="s">
        <v>46</v>
      </c>
      <c r="J109" s="16" t="s">
        <v>47</v>
      </c>
      <c r="K109" s="16" t="s">
        <v>137</v>
      </c>
      <c r="L109" s="16" t="s">
        <v>205</v>
      </c>
      <c r="M109" s="16" t="s">
        <v>115</v>
      </c>
      <c r="N109" s="16" t="s">
        <v>116</v>
      </c>
      <c r="O109" s="42">
        <v>1</v>
      </c>
      <c r="P109" s="42">
        <v>0.25</v>
      </c>
      <c r="Q109" s="42">
        <v>0.25</v>
      </c>
      <c r="R109" s="42">
        <f>+Q109/P109</f>
        <v>1</v>
      </c>
      <c r="S109" s="42">
        <v>0.25</v>
      </c>
      <c r="T109" s="42">
        <v>0.25</v>
      </c>
      <c r="U109" s="42">
        <f>+T109/S109</f>
        <v>1</v>
      </c>
      <c r="V109" s="16">
        <f t="shared" si="41"/>
        <v>0.5</v>
      </c>
      <c r="W109" s="14">
        <f t="shared" ref="W109:W112" si="46">+V109/(S109+P109)</f>
        <v>1</v>
      </c>
      <c r="X109" s="42">
        <v>0.25</v>
      </c>
      <c r="Y109" s="42">
        <v>0.25</v>
      </c>
      <c r="Z109" s="43">
        <f t="shared" si="43"/>
        <v>1</v>
      </c>
      <c r="AA109" s="42">
        <v>0.25</v>
      </c>
      <c r="AB109" s="42">
        <v>0.25</v>
      </c>
      <c r="AC109" s="43">
        <f t="shared" si="44"/>
        <v>1</v>
      </c>
      <c r="AD109" s="16" t="s">
        <v>441</v>
      </c>
      <c r="AE109" s="17"/>
      <c r="AF109" s="17" t="s">
        <v>566</v>
      </c>
      <c r="AG109" s="17" t="s">
        <v>603</v>
      </c>
      <c r="AH109" s="169" t="s">
        <v>1361</v>
      </c>
      <c r="AI109" s="169" t="s">
        <v>1362</v>
      </c>
      <c r="AJ109" s="17"/>
      <c r="AK109" s="126"/>
    </row>
    <row r="110" spans="1:40" ht="66.75" customHeight="1" thickBot="1" x14ac:dyDescent="0.25">
      <c r="A110" s="24" t="s">
        <v>705</v>
      </c>
      <c r="B110" s="18" t="s">
        <v>738</v>
      </c>
      <c r="C110" s="18" t="s">
        <v>674</v>
      </c>
      <c r="D110" s="18" t="s">
        <v>685</v>
      </c>
      <c r="E110" s="18" t="s">
        <v>673</v>
      </c>
      <c r="F110" s="18" t="s">
        <v>207</v>
      </c>
      <c r="G110" s="41">
        <v>43101</v>
      </c>
      <c r="H110" s="41">
        <v>43465</v>
      </c>
      <c r="I110" s="16" t="s">
        <v>46</v>
      </c>
      <c r="J110" s="16" t="s">
        <v>47</v>
      </c>
      <c r="K110" s="16" t="s">
        <v>137</v>
      </c>
      <c r="L110" s="16" t="s">
        <v>208</v>
      </c>
      <c r="M110" s="16" t="s">
        <v>115</v>
      </c>
      <c r="N110" s="16" t="s">
        <v>116</v>
      </c>
      <c r="O110" s="42">
        <v>1</v>
      </c>
      <c r="P110" s="45">
        <v>3</v>
      </c>
      <c r="Q110" s="46">
        <v>3</v>
      </c>
      <c r="R110" s="42">
        <f>+Q110/P110</f>
        <v>1</v>
      </c>
      <c r="S110" s="16">
        <v>3</v>
      </c>
      <c r="T110" s="16">
        <v>3</v>
      </c>
      <c r="U110" s="42">
        <f>+T110/S110</f>
        <v>1</v>
      </c>
      <c r="V110" s="16">
        <f t="shared" si="41"/>
        <v>6</v>
      </c>
      <c r="W110" s="14">
        <f t="shared" si="46"/>
        <v>1</v>
      </c>
      <c r="X110" s="46">
        <v>2</v>
      </c>
      <c r="Y110" s="46">
        <v>2</v>
      </c>
      <c r="Z110" s="43">
        <f t="shared" si="43"/>
        <v>1</v>
      </c>
      <c r="AA110" s="16">
        <v>1</v>
      </c>
      <c r="AB110" s="16">
        <v>1</v>
      </c>
      <c r="AC110" s="43">
        <f t="shared" si="44"/>
        <v>1</v>
      </c>
      <c r="AD110" s="16" t="s">
        <v>443</v>
      </c>
      <c r="AE110" s="17"/>
      <c r="AF110" s="17"/>
      <c r="AG110" s="17" t="s">
        <v>1073</v>
      </c>
      <c r="AH110" s="169" t="s">
        <v>1363</v>
      </c>
      <c r="AI110" s="169" t="s">
        <v>1364</v>
      </c>
      <c r="AJ110" s="103" t="s">
        <v>1592</v>
      </c>
      <c r="AK110" s="125"/>
    </row>
    <row r="111" spans="1:40" ht="66.75" customHeight="1" thickBot="1" x14ac:dyDescent="0.25">
      <c r="A111" s="24" t="s">
        <v>705</v>
      </c>
      <c r="B111" s="18" t="s">
        <v>740</v>
      </c>
      <c r="C111" s="17" t="s">
        <v>671</v>
      </c>
      <c r="D111" s="18" t="s">
        <v>687</v>
      </c>
      <c r="E111" s="18" t="s">
        <v>673</v>
      </c>
      <c r="F111" s="20" t="s">
        <v>206</v>
      </c>
      <c r="G111" s="41">
        <v>43101</v>
      </c>
      <c r="H111" s="41">
        <v>43465</v>
      </c>
      <c r="I111" s="16" t="s">
        <v>46</v>
      </c>
      <c r="J111" s="16" t="s">
        <v>47</v>
      </c>
      <c r="K111" s="16" t="s">
        <v>143</v>
      </c>
      <c r="L111" s="16" t="s">
        <v>265</v>
      </c>
      <c r="M111" s="16" t="s">
        <v>115</v>
      </c>
      <c r="N111" s="16" t="s">
        <v>116</v>
      </c>
      <c r="O111" s="42">
        <v>1</v>
      </c>
      <c r="P111" s="42">
        <v>0.25</v>
      </c>
      <c r="Q111" s="42">
        <v>0.25</v>
      </c>
      <c r="R111" s="42">
        <f>+Q111/P111</f>
        <v>1</v>
      </c>
      <c r="S111" s="42">
        <v>0.25</v>
      </c>
      <c r="T111" s="42">
        <v>0.25</v>
      </c>
      <c r="U111" s="42">
        <f>+T111/S111</f>
        <v>1</v>
      </c>
      <c r="V111" s="16">
        <f t="shared" si="41"/>
        <v>0.5</v>
      </c>
      <c r="W111" s="14">
        <f t="shared" si="46"/>
        <v>1</v>
      </c>
      <c r="X111" s="42">
        <v>0.25</v>
      </c>
      <c r="Y111" s="42">
        <v>0.25</v>
      </c>
      <c r="Z111" s="43">
        <f t="shared" si="43"/>
        <v>1</v>
      </c>
      <c r="AA111" s="42">
        <v>0.25</v>
      </c>
      <c r="AB111" s="42">
        <v>0.25</v>
      </c>
      <c r="AC111" s="43">
        <f t="shared" si="44"/>
        <v>1</v>
      </c>
      <c r="AD111" s="16" t="s">
        <v>442</v>
      </c>
      <c r="AE111" s="17"/>
      <c r="AF111" s="17" t="s">
        <v>566</v>
      </c>
      <c r="AG111" s="17"/>
      <c r="AH111" s="169" t="s">
        <v>1365</v>
      </c>
      <c r="AI111" s="169" t="s">
        <v>1366</v>
      </c>
      <c r="AJ111" s="103" t="s">
        <v>1593</v>
      </c>
      <c r="AK111" s="126"/>
    </row>
    <row r="112" spans="1:40" ht="66.75" customHeight="1" x14ac:dyDescent="0.2">
      <c r="A112" s="23" t="s">
        <v>694</v>
      </c>
      <c r="B112" s="18" t="s">
        <v>712</v>
      </c>
      <c r="C112" s="18" t="s">
        <v>674</v>
      </c>
      <c r="D112" s="18" t="s">
        <v>678</v>
      </c>
      <c r="E112" s="18" t="s">
        <v>673</v>
      </c>
      <c r="F112" s="18" t="s">
        <v>253</v>
      </c>
      <c r="G112" s="41">
        <v>43101</v>
      </c>
      <c r="H112" s="41">
        <v>43465</v>
      </c>
      <c r="I112" s="16" t="s">
        <v>46</v>
      </c>
      <c r="J112" s="16" t="s">
        <v>47</v>
      </c>
      <c r="K112" s="16" t="s">
        <v>137</v>
      </c>
      <c r="L112" s="16" t="s">
        <v>202</v>
      </c>
      <c r="M112" s="16" t="s">
        <v>1076</v>
      </c>
      <c r="N112" s="16" t="s">
        <v>1072</v>
      </c>
      <c r="O112" s="16">
        <v>12</v>
      </c>
      <c r="P112" s="16">
        <v>3</v>
      </c>
      <c r="Q112" s="16">
        <v>3</v>
      </c>
      <c r="R112" s="42">
        <f>+Q112/P112</f>
        <v>1</v>
      </c>
      <c r="S112" s="16">
        <v>3</v>
      </c>
      <c r="T112" s="16">
        <v>3</v>
      </c>
      <c r="U112" s="42">
        <f>+T112/S112</f>
        <v>1</v>
      </c>
      <c r="V112" s="16">
        <f t="shared" si="41"/>
        <v>6</v>
      </c>
      <c r="W112" s="14">
        <f t="shared" si="46"/>
        <v>1</v>
      </c>
      <c r="X112" s="16">
        <v>3</v>
      </c>
      <c r="Y112" s="16">
        <v>3</v>
      </c>
      <c r="Z112" s="43">
        <f t="shared" si="43"/>
        <v>1</v>
      </c>
      <c r="AA112" s="16">
        <v>3</v>
      </c>
      <c r="AB112" s="16">
        <v>3</v>
      </c>
      <c r="AC112" s="43">
        <f t="shared" si="44"/>
        <v>1</v>
      </c>
      <c r="AD112" s="16" t="s">
        <v>440</v>
      </c>
      <c r="AE112" s="17"/>
      <c r="AF112" s="17" t="s">
        <v>566</v>
      </c>
      <c r="AG112" s="17" t="s">
        <v>567</v>
      </c>
      <c r="AH112" s="169" t="s">
        <v>1385</v>
      </c>
      <c r="AI112" s="169" t="s">
        <v>1367</v>
      </c>
      <c r="AJ112" s="103" t="s">
        <v>1594</v>
      </c>
      <c r="AK112" s="126"/>
    </row>
    <row r="113" spans="1:83" s="78" customFormat="1" ht="66.75" hidden="1" customHeight="1" x14ac:dyDescent="0.2">
      <c r="A113" s="23" t="s">
        <v>694</v>
      </c>
      <c r="B113" s="18" t="s">
        <v>712</v>
      </c>
      <c r="C113" s="18" t="s">
        <v>674</v>
      </c>
      <c r="D113" s="18" t="s">
        <v>678</v>
      </c>
      <c r="E113" s="18" t="s">
        <v>673</v>
      </c>
      <c r="F113" s="18" t="s">
        <v>253</v>
      </c>
      <c r="G113" s="41">
        <v>43101</v>
      </c>
      <c r="H113" s="41">
        <v>43465</v>
      </c>
      <c r="I113" s="16" t="s">
        <v>1381</v>
      </c>
      <c r="J113" s="16" t="s">
        <v>1083</v>
      </c>
      <c r="K113" s="16" t="s">
        <v>1082</v>
      </c>
      <c r="L113" s="16" t="s">
        <v>1075</v>
      </c>
      <c r="M113" s="16" t="s">
        <v>1076</v>
      </c>
      <c r="N113" s="16" t="s">
        <v>1072</v>
      </c>
      <c r="O113" s="16">
        <v>12</v>
      </c>
      <c r="P113" s="16">
        <v>3</v>
      </c>
      <c r="Q113" s="16">
        <v>3</v>
      </c>
      <c r="R113" s="42">
        <v>1</v>
      </c>
      <c r="S113" s="16">
        <v>3</v>
      </c>
      <c r="T113" s="75">
        <v>0</v>
      </c>
      <c r="U113" s="76">
        <v>0</v>
      </c>
      <c r="V113" s="75">
        <v>0</v>
      </c>
      <c r="W113" s="77">
        <v>0</v>
      </c>
      <c r="X113" s="75">
        <v>3</v>
      </c>
      <c r="Y113" s="75">
        <v>3</v>
      </c>
      <c r="Z113" s="43">
        <f t="shared" si="43"/>
        <v>1</v>
      </c>
      <c r="AA113" s="75">
        <v>3</v>
      </c>
      <c r="AB113" s="75">
        <v>3</v>
      </c>
      <c r="AC113" s="77">
        <f t="shared" si="44"/>
        <v>1</v>
      </c>
      <c r="AD113" s="75"/>
      <c r="AE113" s="170"/>
      <c r="AF113" s="170"/>
      <c r="AG113" s="170"/>
      <c r="AH113" s="133" t="s">
        <v>1274</v>
      </c>
      <c r="AI113" s="133" t="s">
        <v>1275</v>
      </c>
      <c r="AJ113" s="122" t="s">
        <v>1676</v>
      </c>
      <c r="AK113" s="123" t="s">
        <v>1275</v>
      </c>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row>
    <row r="114" spans="1:83" ht="66.75" customHeight="1" thickBot="1" x14ac:dyDescent="0.25">
      <c r="A114" s="23" t="s">
        <v>697</v>
      </c>
      <c r="B114" s="18" t="s">
        <v>729</v>
      </c>
      <c r="C114" s="18" t="s">
        <v>671</v>
      </c>
      <c r="D114" s="18" t="s">
        <v>672</v>
      </c>
      <c r="E114" s="18" t="s">
        <v>721</v>
      </c>
      <c r="F114" s="73" t="s">
        <v>762</v>
      </c>
      <c r="G114" s="41">
        <v>43101</v>
      </c>
      <c r="H114" s="61">
        <v>43281</v>
      </c>
      <c r="I114" s="16" t="s">
        <v>46</v>
      </c>
      <c r="J114" s="16" t="s">
        <v>1109</v>
      </c>
      <c r="K114" s="16" t="s">
        <v>1109</v>
      </c>
      <c r="L114" s="16" t="s">
        <v>833</v>
      </c>
      <c r="M114" s="16" t="s">
        <v>919</v>
      </c>
      <c r="N114" s="16" t="s">
        <v>920</v>
      </c>
      <c r="O114" s="42">
        <v>1</v>
      </c>
      <c r="P114" s="16">
        <v>0</v>
      </c>
      <c r="Q114" s="16">
        <v>0</v>
      </c>
      <c r="R114" s="42">
        <v>0</v>
      </c>
      <c r="S114" s="16">
        <v>0</v>
      </c>
      <c r="T114" s="16">
        <v>0</v>
      </c>
      <c r="U114" s="42">
        <v>0</v>
      </c>
      <c r="V114" s="16">
        <f t="shared" si="41"/>
        <v>0</v>
      </c>
      <c r="W114" s="43">
        <f t="shared" si="45"/>
        <v>0</v>
      </c>
      <c r="X114" s="16">
        <v>0</v>
      </c>
      <c r="Y114" s="42">
        <v>0.67</v>
      </c>
      <c r="Z114" s="43">
        <v>1</v>
      </c>
      <c r="AA114" s="16">
        <v>0</v>
      </c>
      <c r="AB114" s="16">
        <v>0</v>
      </c>
      <c r="AC114" s="16">
        <v>0</v>
      </c>
      <c r="AD114" s="16"/>
      <c r="AE114" s="36"/>
      <c r="AF114" s="21"/>
      <c r="AG114" s="21"/>
      <c r="AH114" s="124" t="s">
        <v>1165</v>
      </c>
      <c r="AI114" s="124" t="s">
        <v>1133</v>
      </c>
      <c r="AJ114" s="17" t="s">
        <v>1475</v>
      </c>
      <c r="AK114" s="126" t="s">
        <v>1474</v>
      </c>
    </row>
    <row r="115" spans="1:83" ht="50.25" hidden="1" customHeight="1" thickBot="1" x14ac:dyDescent="0.25">
      <c r="A115" s="23" t="s">
        <v>697</v>
      </c>
      <c r="B115" s="18" t="s">
        <v>729</v>
      </c>
      <c r="C115" s="18" t="s">
        <v>671</v>
      </c>
      <c r="D115" s="18" t="s">
        <v>672</v>
      </c>
      <c r="E115" s="18" t="s">
        <v>721</v>
      </c>
      <c r="F115" s="79" t="s">
        <v>792</v>
      </c>
      <c r="G115" s="41">
        <v>43101</v>
      </c>
      <c r="H115" s="56">
        <v>43465</v>
      </c>
      <c r="I115" s="16" t="s">
        <v>1384</v>
      </c>
      <c r="J115" s="16" t="s">
        <v>1110</v>
      </c>
      <c r="K115" s="16" t="s">
        <v>1110</v>
      </c>
      <c r="L115" s="16" t="s">
        <v>1110</v>
      </c>
      <c r="M115" s="16" t="s">
        <v>1015</v>
      </c>
      <c r="N115" s="16" t="s">
        <v>1016</v>
      </c>
      <c r="O115" s="42">
        <v>-0.05</v>
      </c>
      <c r="P115" s="16">
        <v>0</v>
      </c>
      <c r="Q115" s="16">
        <v>0</v>
      </c>
      <c r="R115" s="42">
        <v>0</v>
      </c>
      <c r="S115" s="16">
        <v>0</v>
      </c>
      <c r="T115" s="16">
        <v>0</v>
      </c>
      <c r="U115" s="42">
        <v>0</v>
      </c>
      <c r="V115" s="16">
        <f t="shared" si="41"/>
        <v>0</v>
      </c>
      <c r="W115" s="43">
        <f t="shared" si="45"/>
        <v>0</v>
      </c>
      <c r="X115" s="16">
        <v>0</v>
      </c>
      <c r="Y115" s="42">
        <v>0.7</v>
      </c>
      <c r="Z115" s="43">
        <v>1</v>
      </c>
      <c r="AA115" s="16">
        <v>0</v>
      </c>
      <c r="AB115" s="16">
        <v>1</v>
      </c>
      <c r="AC115" s="42">
        <v>1</v>
      </c>
      <c r="AD115" s="16"/>
      <c r="AE115" s="21" t="s">
        <v>981</v>
      </c>
      <c r="AF115" s="21"/>
      <c r="AG115" s="21"/>
      <c r="AH115" s="124" t="s">
        <v>1166</v>
      </c>
      <c r="AI115" s="124" t="s">
        <v>1134</v>
      </c>
      <c r="AJ115" s="17" t="s">
        <v>1503</v>
      </c>
      <c r="AK115" s="125" t="s">
        <v>1524</v>
      </c>
    </row>
    <row r="116" spans="1:83" ht="50.25" hidden="1" customHeight="1" thickBot="1" x14ac:dyDescent="0.25">
      <c r="A116" s="23" t="s">
        <v>697</v>
      </c>
      <c r="B116" s="18" t="s">
        <v>727</v>
      </c>
      <c r="C116" s="18" t="s">
        <v>680</v>
      </c>
      <c r="D116" s="18" t="s">
        <v>681</v>
      </c>
      <c r="E116" s="18" t="s">
        <v>673</v>
      </c>
      <c r="F116" s="18" t="s">
        <v>60</v>
      </c>
      <c r="G116" s="41">
        <v>43101</v>
      </c>
      <c r="H116" s="41">
        <v>43464</v>
      </c>
      <c r="I116" s="16" t="s">
        <v>1381</v>
      </c>
      <c r="J116" s="16" t="s">
        <v>23</v>
      </c>
      <c r="K116" s="16" t="s">
        <v>190</v>
      </c>
      <c r="L116" s="16" t="s">
        <v>125</v>
      </c>
      <c r="M116" s="16" t="s">
        <v>61</v>
      </c>
      <c r="N116" s="16" t="s">
        <v>343</v>
      </c>
      <c r="O116" s="16">
        <v>4</v>
      </c>
      <c r="P116" s="16">
        <v>1</v>
      </c>
      <c r="Q116" s="16">
        <v>1</v>
      </c>
      <c r="R116" s="42">
        <f>+Q116/P116</f>
        <v>1</v>
      </c>
      <c r="S116" s="16">
        <v>1</v>
      </c>
      <c r="T116" s="16">
        <v>1</v>
      </c>
      <c r="U116" s="42">
        <f t="shared" ref="U116:U119" si="47">+T116/S116</f>
        <v>1</v>
      </c>
      <c r="V116" s="16">
        <f t="shared" si="41"/>
        <v>2</v>
      </c>
      <c r="W116" s="14">
        <f t="shared" ref="W116:W123" si="48">+V116/(S116+P116)</f>
        <v>1</v>
      </c>
      <c r="X116" s="16">
        <v>1</v>
      </c>
      <c r="Y116" s="16">
        <v>1</v>
      </c>
      <c r="Z116" s="43">
        <f t="shared" si="43"/>
        <v>1</v>
      </c>
      <c r="AA116" s="16">
        <v>1</v>
      </c>
      <c r="AB116" s="16">
        <v>1</v>
      </c>
      <c r="AC116" s="43">
        <f t="shared" si="44"/>
        <v>1</v>
      </c>
      <c r="AD116" s="16" t="s">
        <v>1631</v>
      </c>
      <c r="AE116" s="17" t="s">
        <v>326</v>
      </c>
      <c r="AF116" s="16" t="s">
        <v>1631</v>
      </c>
      <c r="AG116" s="17" t="s">
        <v>508</v>
      </c>
      <c r="AH116" s="16" t="s">
        <v>1631</v>
      </c>
      <c r="AI116" s="17" t="s">
        <v>508</v>
      </c>
      <c r="AJ116" s="16" t="s">
        <v>1631</v>
      </c>
      <c r="AK116" s="17" t="s">
        <v>508</v>
      </c>
    </row>
    <row r="117" spans="1:83" ht="50.25" hidden="1" customHeight="1" thickBot="1" x14ac:dyDescent="0.25">
      <c r="A117" s="24" t="s">
        <v>705</v>
      </c>
      <c r="B117" s="18" t="s">
        <v>739</v>
      </c>
      <c r="C117" s="18" t="s">
        <v>680</v>
      </c>
      <c r="D117" s="18" t="s">
        <v>688</v>
      </c>
      <c r="E117" s="18" t="s">
        <v>673</v>
      </c>
      <c r="F117" s="18" t="s">
        <v>85</v>
      </c>
      <c r="G117" s="41">
        <v>43101</v>
      </c>
      <c r="H117" s="41">
        <v>43464</v>
      </c>
      <c r="I117" s="16" t="s">
        <v>1381</v>
      </c>
      <c r="J117" s="16" t="s">
        <v>23</v>
      </c>
      <c r="K117" s="16" t="s">
        <v>190</v>
      </c>
      <c r="L117" s="16" t="s">
        <v>201</v>
      </c>
      <c r="M117" s="16" t="s">
        <v>86</v>
      </c>
      <c r="N117" s="16" t="s">
        <v>344</v>
      </c>
      <c r="O117" s="16">
        <v>4</v>
      </c>
      <c r="P117" s="16">
        <v>1</v>
      </c>
      <c r="Q117" s="16">
        <v>1</v>
      </c>
      <c r="R117" s="42">
        <f>+Q117/P117</f>
        <v>1</v>
      </c>
      <c r="S117" s="16">
        <v>1</v>
      </c>
      <c r="T117" s="16">
        <v>1</v>
      </c>
      <c r="U117" s="42">
        <f t="shared" si="47"/>
        <v>1</v>
      </c>
      <c r="V117" s="16">
        <f t="shared" si="41"/>
        <v>2</v>
      </c>
      <c r="W117" s="14">
        <f t="shared" si="48"/>
        <v>1</v>
      </c>
      <c r="X117" s="16">
        <v>1</v>
      </c>
      <c r="Y117" s="16">
        <v>1</v>
      </c>
      <c r="Z117" s="43">
        <f t="shared" si="43"/>
        <v>1</v>
      </c>
      <c r="AA117" s="16">
        <v>1</v>
      </c>
      <c r="AB117" s="16">
        <v>1</v>
      </c>
      <c r="AC117" s="43">
        <f t="shared" si="44"/>
        <v>1</v>
      </c>
      <c r="AD117" s="16" t="s">
        <v>327</v>
      </c>
      <c r="AE117" s="17" t="s">
        <v>328</v>
      </c>
      <c r="AF117" s="16" t="s">
        <v>327</v>
      </c>
      <c r="AG117" s="17" t="s">
        <v>328</v>
      </c>
      <c r="AH117" s="133" t="s">
        <v>1324</v>
      </c>
      <c r="AI117" s="133" t="s">
        <v>1325</v>
      </c>
      <c r="AJ117" s="133" t="s">
        <v>1324</v>
      </c>
      <c r="AK117" s="133" t="s">
        <v>1634</v>
      </c>
    </row>
    <row r="118" spans="1:83" ht="50.25" hidden="1" customHeight="1" thickBot="1" x14ac:dyDescent="0.3">
      <c r="A118" s="24" t="s">
        <v>705</v>
      </c>
      <c r="B118" s="18" t="s">
        <v>740</v>
      </c>
      <c r="C118" s="17" t="s">
        <v>671</v>
      </c>
      <c r="D118" s="18" t="s">
        <v>687</v>
      </c>
      <c r="E118" s="18" t="s">
        <v>673</v>
      </c>
      <c r="F118" s="20" t="s">
        <v>117</v>
      </c>
      <c r="G118" s="41">
        <v>43101</v>
      </c>
      <c r="H118" s="41">
        <v>43464</v>
      </c>
      <c r="I118" s="16" t="s">
        <v>1381</v>
      </c>
      <c r="J118" s="16" t="s">
        <v>23</v>
      </c>
      <c r="K118" s="16" t="s">
        <v>190</v>
      </c>
      <c r="L118" s="16" t="s">
        <v>1353</v>
      </c>
      <c r="M118" s="16" t="s">
        <v>115</v>
      </c>
      <c r="N118" s="16" t="s">
        <v>116</v>
      </c>
      <c r="O118" s="42">
        <v>1</v>
      </c>
      <c r="P118" s="16">
        <v>38</v>
      </c>
      <c r="Q118" s="16">
        <v>38</v>
      </c>
      <c r="R118" s="42">
        <f>+Q118/P118</f>
        <v>1</v>
      </c>
      <c r="S118" s="16">
        <v>140</v>
      </c>
      <c r="T118" s="16">
        <v>140</v>
      </c>
      <c r="U118" s="42">
        <f t="shared" si="47"/>
        <v>1</v>
      </c>
      <c r="V118" s="16">
        <f t="shared" si="41"/>
        <v>178</v>
      </c>
      <c r="W118" s="14">
        <f t="shared" si="48"/>
        <v>1</v>
      </c>
      <c r="X118" s="16">
        <v>235</v>
      </c>
      <c r="Y118" s="16">
        <v>235</v>
      </c>
      <c r="Z118" s="43">
        <f t="shared" si="43"/>
        <v>1</v>
      </c>
      <c r="AA118" s="16">
        <v>238</v>
      </c>
      <c r="AB118" s="16">
        <v>238</v>
      </c>
      <c r="AC118" s="43">
        <f t="shared" si="44"/>
        <v>1</v>
      </c>
      <c r="AD118" s="16" t="s">
        <v>329</v>
      </c>
      <c r="AE118" s="17" t="s">
        <v>330</v>
      </c>
      <c r="AF118" s="16" t="s">
        <v>509</v>
      </c>
      <c r="AG118" s="17" t="s">
        <v>510</v>
      </c>
      <c r="AH118" s="171" t="s">
        <v>1201</v>
      </c>
      <c r="AI118" s="171" t="s">
        <v>1202</v>
      </c>
      <c r="AJ118" s="143" t="s">
        <v>1632</v>
      </c>
      <c r="AK118" s="172" t="s">
        <v>1633</v>
      </c>
    </row>
    <row r="119" spans="1:83" ht="50.25" hidden="1" customHeight="1" thickBot="1" x14ac:dyDescent="0.25">
      <c r="A119" s="24" t="s">
        <v>705</v>
      </c>
      <c r="B119" s="18" t="s">
        <v>738</v>
      </c>
      <c r="C119" s="18" t="s">
        <v>674</v>
      </c>
      <c r="D119" s="18" t="s">
        <v>685</v>
      </c>
      <c r="E119" s="18" t="s">
        <v>673</v>
      </c>
      <c r="F119" s="18" t="s">
        <v>251</v>
      </c>
      <c r="G119" s="41">
        <v>43101</v>
      </c>
      <c r="H119" s="41">
        <v>43464</v>
      </c>
      <c r="I119" s="16" t="s">
        <v>1381</v>
      </c>
      <c r="J119" s="16" t="s">
        <v>23</v>
      </c>
      <c r="K119" s="16" t="s">
        <v>190</v>
      </c>
      <c r="L119" s="16" t="s">
        <v>130</v>
      </c>
      <c r="M119" s="16" t="s">
        <v>115</v>
      </c>
      <c r="N119" s="16" t="s">
        <v>174</v>
      </c>
      <c r="O119" s="16">
        <v>4</v>
      </c>
      <c r="P119" s="16">
        <v>1</v>
      </c>
      <c r="Q119" s="16">
        <v>0.8</v>
      </c>
      <c r="R119" s="42">
        <f>+Q119/P119</f>
        <v>0.8</v>
      </c>
      <c r="S119" s="16">
        <v>1</v>
      </c>
      <c r="T119" s="16">
        <v>0.8</v>
      </c>
      <c r="U119" s="42">
        <f t="shared" si="47"/>
        <v>0.8</v>
      </c>
      <c r="V119" s="16">
        <f t="shared" si="41"/>
        <v>1.6</v>
      </c>
      <c r="W119" s="14">
        <f t="shared" si="48"/>
        <v>0.8</v>
      </c>
      <c r="X119" s="16">
        <v>1</v>
      </c>
      <c r="Y119" s="16">
        <v>0.9</v>
      </c>
      <c r="Z119" s="43">
        <f t="shared" si="43"/>
        <v>0.9</v>
      </c>
      <c r="AA119" s="16">
        <v>1</v>
      </c>
      <c r="AB119" s="173">
        <v>0.7</v>
      </c>
      <c r="AC119" s="43">
        <f t="shared" si="44"/>
        <v>0.7</v>
      </c>
      <c r="AD119" s="16" t="s">
        <v>331</v>
      </c>
      <c r="AE119" s="17" t="s">
        <v>332</v>
      </c>
      <c r="AF119" s="16" t="s">
        <v>511</v>
      </c>
      <c r="AG119" s="17" t="s">
        <v>512</v>
      </c>
      <c r="AH119" s="171" t="s">
        <v>1203</v>
      </c>
      <c r="AI119" s="171" t="s">
        <v>1204</v>
      </c>
      <c r="AJ119" s="17" t="s">
        <v>1548</v>
      </c>
      <c r="AK119" s="125" t="s">
        <v>1547</v>
      </c>
    </row>
    <row r="120" spans="1:83" ht="86.25" hidden="1" customHeight="1" thickBot="1" x14ac:dyDescent="0.25">
      <c r="A120" s="23" t="s">
        <v>697</v>
      </c>
      <c r="B120" s="18" t="s">
        <v>729</v>
      </c>
      <c r="C120" s="18" t="s">
        <v>671</v>
      </c>
      <c r="D120" s="18" t="s">
        <v>672</v>
      </c>
      <c r="E120" s="18" t="s">
        <v>721</v>
      </c>
      <c r="F120" s="73" t="s">
        <v>749</v>
      </c>
      <c r="G120" s="41">
        <v>43101</v>
      </c>
      <c r="H120" s="56">
        <v>43343</v>
      </c>
      <c r="I120" s="16" t="s">
        <v>1381</v>
      </c>
      <c r="J120" s="16" t="s">
        <v>23</v>
      </c>
      <c r="K120" s="16" t="s">
        <v>190</v>
      </c>
      <c r="L120" s="16" t="s">
        <v>833</v>
      </c>
      <c r="M120" s="16" t="s">
        <v>896</v>
      </c>
      <c r="N120" s="16" t="s">
        <v>174</v>
      </c>
      <c r="O120" s="57">
        <v>1</v>
      </c>
      <c r="P120" s="16">
        <v>0</v>
      </c>
      <c r="Q120" s="16">
        <v>0</v>
      </c>
      <c r="R120" s="42">
        <v>0</v>
      </c>
      <c r="S120" s="75">
        <v>0</v>
      </c>
      <c r="T120" s="75">
        <v>0</v>
      </c>
      <c r="U120" s="42">
        <f>+Y120/X120</f>
        <v>2</v>
      </c>
      <c r="V120" s="16">
        <f>+Y120+Q120</f>
        <v>1</v>
      </c>
      <c r="W120" s="14" t="e">
        <f t="shared" si="48"/>
        <v>#DIV/0!</v>
      </c>
      <c r="X120" s="42">
        <v>0.5</v>
      </c>
      <c r="Y120" s="42">
        <v>1</v>
      </c>
      <c r="Z120" s="43">
        <f t="shared" si="43"/>
        <v>2</v>
      </c>
      <c r="AA120" s="42">
        <v>0.5</v>
      </c>
      <c r="AB120" s="42">
        <v>0.5</v>
      </c>
      <c r="AC120" s="43">
        <f t="shared" si="44"/>
        <v>1</v>
      </c>
      <c r="AD120" s="16"/>
      <c r="AE120" s="21"/>
      <c r="AF120" s="75"/>
      <c r="AG120" s="78"/>
      <c r="AH120" s="124" t="s">
        <v>1022</v>
      </c>
      <c r="AI120" s="124" t="s">
        <v>1023</v>
      </c>
      <c r="AJ120" s="17" t="s">
        <v>1526</v>
      </c>
      <c r="AK120" s="126" t="s">
        <v>1525</v>
      </c>
    </row>
    <row r="121" spans="1:83" ht="116.25" hidden="1" customHeight="1" thickBot="1" x14ac:dyDescent="0.25">
      <c r="A121" s="23" t="s">
        <v>697</v>
      </c>
      <c r="B121" s="18" t="s">
        <v>729</v>
      </c>
      <c r="C121" s="18" t="s">
        <v>671</v>
      </c>
      <c r="D121" s="18" t="s">
        <v>672</v>
      </c>
      <c r="E121" s="18" t="s">
        <v>721</v>
      </c>
      <c r="F121" s="73" t="s">
        <v>900</v>
      </c>
      <c r="G121" s="41">
        <v>43101</v>
      </c>
      <c r="H121" s="56">
        <v>43404</v>
      </c>
      <c r="I121" s="16" t="s">
        <v>1381</v>
      </c>
      <c r="J121" s="16" t="s">
        <v>23</v>
      </c>
      <c r="K121" s="16" t="s">
        <v>190</v>
      </c>
      <c r="L121" s="16" t="s">
        <v>833</v>
      </c>
      <c r="M121" s="58" t="s">
        <v>898</v>
      </c>
      <c r="N121" s="58" t="s">
        <v>1024</v>
      </c>
      <c r="O121" s="57">
        <v>1</v>
      </c>
      <c r="P121" s="42">
        <v>0.4</v>
      </c>
      <c r="Q121" s="42">
        <v>0.35</v>
      </c>
      <c r="R121" s="42">
        <f>+Q121/P121</f>
        <v>0.87499999999999989</v>
      </c>
      <c r="S121" s="75">
        <v>0</v>
      </c>
      <c r="T121" s="16">
        <v>0</v>
      </c>
      <c r="U121" s="42">
        <f>+T121/X121</f>
        <v>0</v>
      </c>
      <c r="V121" s="16">
        <f t="shared" si="41"/>
        <v>0.35</v>
      </c>
      <c r="W121" s="14">
        <f t="shared" si="48"/>
        <v>0.87499999999999989</v>
      </c>
      <c r="X121" s="42">
        <v>0.4</v>
      </c>
      <c r="Y121" s="42">
        <v>0.72</v>
      </c>
      <c r="Z121" s="43">
        <f t="shared" si="43"/>
        <v>1.7999999999999998</v>
      </c>
      <c r="AA121" s="42">
        <v>0.2</v>
      </c>
      <c r="AB121" s="42">
        <v>0.2</v>
      </c>
      <c r="AC121" s="43">
        <f t="shared" si="44"/>
        <v>1</v>
      </c>
      <c r="AD121" s="16" t="s">
        <v>1025</v>
      </c>
      <c r="AE121" s="21" t="s">
        <v>897</v>
      </c>
      <c r="AF121" s="16"/>
      <c r="AG121" s="21"/>
      <c r="AH121" s="124" t="s">
        <v>1167</v>
      </c>
      <c r="AI121" s="124" t="s">
        <v>1135</v>
      </c>
      <c r="AJ121" s="17" t="s">
        <v>1528</v>
      </c>
      <c r="AK121" s="126" t="s">
        <v>1527</v>
      </c>
    </row>
    <row r="122" spans="1:83" ht="116.25" hidden="1" customHeight="1" thickBot="1" x14ac:dyDescent="0.25">
      <c r="A122" s="23" t="s">
        <v>697</v>
      </c>
      <c r="B122" s="18" t="s">
        <v>729</v>
      </c>
      <c r="C122" s="18" t="s">
        <v>671</v>
      </c>
      <c r="D122" s="18" t="s">
        <v>672</v>
      </c>
      <c r="E122" s="18" t="s">
        <v>721</v>
      </c>
      <c r="F122" s="73" t="s">
        <v>901</v>
      </c>
      <c r="G122" s="41">
        <v>43101</v>
      </c>
      <c r="H122" s="56">
        <v>43434</v>
      </c>
      <c r="I122" s="16" t="s">
        <v>1381</v>
      </c>
      <c r="J122" s="16" t="s">
        <v>23</v>
      </c>
      <c r="K122" s="16" t="s">
        <v>190</v>
      </c>
      <c r="L122" s="16" t="s">
        <v>833</v>
      </c>
      <c r="M122" s="16" t="s">
        <v>904</v>
      </c>
      <c r="N122" s="16" t="s">
        <v>905</v>
      </c>
      <c r="O122" s="57">
        <v>1</v>
      </c>
      <c r="P122" s="42">
        <v>0.4</v>
      </c>
      <c r="Q122" s="42">
        <v>0.33</v>
      </c>
      <c r="R122" s="42">
        <f>+Q122/P122</f>
        <v>0.82499999999999996</v>
      </c>
      <c r="S122" s="75">
        <v>0</v>
      </c>
      <c r="T122" s="16">
        <v>0</v>
      </c>
      <c r="U122" s="42">
        <f>+T122/X122</f>
        <v>0</v>
      </c>
      <c r="V122" s="16">
        <f t="shared" si="41"/>
        <v>0.33</v>
      </c>
      <c r="W122" s="14">
        <f t="shared" si="48"/>
        <v>0.82499999999999996</v>
      </c>
      <c r="X122" s="42">
        <v>0.4</v>
      </c>
      <c r="Y122" s="42">
        <v>0.72</v>
      </c>
      <c r="Z122" s="43">
        <f t="shared" si="43"/>
        <v>1.7999999999999998</v>
      </c>
      <c r="AA122" s="42">
        <v>0.2</v>
      </c>
      <c r="AB122" s="42">
        <v>0.2</v>
      </c>
      <c r="AC122" s="43">
        <f t="shared" si="44"/>
        <v>1</v>
      </c>
      <c r="AD122" s="16" t="s">
        <v>1025</v>
      </c>
      <c r="AE122" s="21" t="s">
        <v>899</v>
      </c>
      <c r="AF122" s="16"/>
      <c r="AG122" s="21"/>
      <c r="AH122" s="124" t="s">
        <v>1137</v>
      </c>
      <c r="AI122" s="124" t="s">
        <v>1136</v>
      </c>
      <c r="AJ122" s="17" t="s">
        <v>1136</v>
      </c>
      <c r="AK122" s="126" t="s">
        <v>1136</v>
      </c>
    </row>
    <row r="123" spans="1:83" ht="116.25" hidden="1" customHeight="1" x14ac:dyDescent="0.25">
      <c r="A123" s="23" t="s">
        <v>697</v>
      </c>
      <c r="B123" s="18" t="s">
        <v>729</v>
      </c>
      <c r="C123" s="18" t="s">
        <v>671</v>
      </c>
      <c r="D123" s="18" t="s">
        <v>672</v>
      </c>
      <c r="E123" s="18" t="s">
        <v>721</v>
      </c>
      <c r="F123" s="73" t="s">
        <v>902</v>
      </c>
      <c r="G123" s="41">
        <v>43101</v>
      </c>
      <c r="H123" s="56">
        <v>43440</v>
      </c>
      <c r="I123" s="16" t="s">
        <v>1381</v>
      </c>
      <c r="J123" s="16" t="s">
        <v>23</v>
      </c>
      <c r="K123" s="16" t="s">
        <v>190</v>
      </c>
      <c r="L123" s="16" t="s">
        <v>833</v>
      </c>
      <c r="M123" s="16" t="s">
        <v>906</v>
      </c>
      <c r="N123" s="16" t="s">
        <v>1026</v>
      </c>
      <c r="O123" s="57">
        <v>1</v>
      </c>
      <c r="P123" s="42">
        <v>0.35</v>
      </c>
      <c r="Q123" s="42">
        <v>0.35</v>
      </c>
      <c r="R123" s="42">
        <f>+Q123/P123</f>
        <v>1</v>
      </c>
      <c r="S123" s="6">
        <v>0</v>
      </c>
      <c r="T123" s="16">
        <v>0</v>
      </c>
      <c r="U123" s="42">
        <f>+T123/X123</f>
        <v>0</v>
      </c>
      <c r="V123" s="16">
        <f t="shared" ref="V123:V134" si="49">+T123+Q123</f>
        <v>0.35</v>
      </c>
      <c r="W123" s="14">
        <f t="shared" si="48"/>
        <v>1</v>
      </c>
      <c r="X123" s="42">
        <v>0.35</v>
      </c>
      <c r="Y123" s="42">
        <v>0.72</v>
      </c>
      <c r="Z123" s="43">
        <f t="shared" si="43"/>
        <v>2.0571428571428574</v>
      </c>
      <c r="AA123" s="42">
        <v>0.3</v>
      </c>
      <c r="AB123" s="42">
        <v>0.3</v>
      </c>
      <c r="AC123" s="43">
        <f t="shared" ref="AC123:AC134" si="50">+AB123/AA123</f>
        <v>1</v>
      </c>
      <c r="AD123" s="16" t="s">
        <v>1027</v>
      </c>
      <c r="AE123" s="21" t="s">
        <v>908</v>
      </c>
      <c r="AF123" s="16"/>
      <c r="AG123" s="21"/>
      <c r="AH123" s="124" t="s">
        <v>1168</v>
      </c>
      <c r="AI123" s="124" t="s">
        <v>1169</v>
      </c>
      <c r="AJ123" s="17" t="s">
        <v>908</v>
      </c>
      <c r="AK123" s="126" t="s">
        <v>908</v>
      </c>
    </row>
    <row r="124" spans="1:83" ht="116.25" hidden="1" customHeight="1" thickBot="1" x14ac:dyDescent="0.25">
      <c r="A124" s="23" t="s">
        <v>697</v>
      </c>
      <c r="B124" s="18" t="s">
        <v>729</v>
      </c>
      <c r="C124" s="18" t="s">
        <v>671</v>
      </c>
      <c r="D124" s="18" t="s">
        <v>672</v>
      </c>
      <c r="E124" s="18" t="s">
        <v>721</v>
      </c>
      <c r="F124" s="73" t="s">
        <v>750</v>
      </c>
      <c r="G124" s="41">
        <v>43101</v>
      </c>
      <c r="H124" s="56">
        <v>43281</v>
      </c>
      <c r="I124" s="16" t="s">
        <v>1381</v>
      </c>
      <c r="J124" s="16" t="s">
        <v>23</v>
      </c>
      <c r="K124" s="16" t="s">
        <v>190</v>
      </c>
      <c r="L124" s="16" t="s">
        <v>833</v>
      </c>
      <c r="M124" s="16" t="s">
        <v>907</v>
      </c>
      <c r="N124" s="16" t="s">
        <v>910</v>
      </c>
      <c r="O124" s="57">
        <v>1</v>
      </c>
      <c r="P124" s="16">
        <v>0</v>
      </c>
      <c r="Q124" s="16">
        <v>0</v>
      </c>
      <c r="R124" s="42">
        <v>0</v>
      </c>
      <c r="S124" s="75">
        <v>0</v>
      </c>
      <c r="T124" s="42">
        <v>0</v>
      </c>
      <c r="U124" s="42">
        <f>+T124/X124</f>
        <v>0</v>
      </c>
      <c r="V124" s="16">
        <f t="shared" si="49"/>
        <v>0</v>
      </c>
      <c r="W124" s="43">
        <f t="shared" ref="W124:W133" si="51">+(U124+R124)/2</f>
        <v>0</v>
      </c>
      <c r="X124" s="42">
        <v>0.5</v>
      </c>
      <c r="Y124" s="42">
        <v>0.72</v>
      </c>
      <c r="Z124" s="43">
        <f t="shared" si="43"/>
        <v>1.44</v>
      </c>
      <c r="AA124" s="42">
        <v>0.5</v>
      </c>
      <c r="AB124" s="42">
        <v>0.5</v>
      </c>
      <c r="AC124" s="43">
        <f t="shared" si="50"/>
        <v>1</v>
      </c>
      <c r="AD124" s="16"/>
      <c r="AE124" s="21" t="s">
        <v>909</v>
      </c>
      <c r="AF124" s="16"/>
      <c r="AG124" s="21"/>
      <c r="AH124" s="124"/>
      <c r="AI124" s="124" t="s">
        <v>1170</v>
      </c>
      <c r="AJ124" s="17" t="s">
        <v>1526</v>
      </c>
      <c r="AK124" s="126" t="s">
        <v>1525</v>
      </c>
    </row>
    <row r="125" spans="1:83" ht="116.25" hidden="1" customHeight="1" x14ac:dyDescent="0.25">
      <c r="A125" s="23" t="s">
        <v>697</v>
      </c>
      <c r="B125" s="18" t="s">
        <v>729</v>
      </c>
      <c r="C125" s="18" t="s">
        <v>671</v>
      </c>
      <c r="D125" s="18" t="s">
        <v>672</v>
      </c>
      <c r="E125" s="18" t="s">
        <v>721</v>
      </c>
      <c r="F125" s="81" t="s">
        <v>903</v>
      </c>
      <c r="G125" s="41">
        <v>43101</v>
      </c>
      <c r="H125" s="59">
        <v>43464</v>
      </c>
      <c r="I125" s="16" t="s">
        <v>1381</v>
      </c>
      <c r="J125" s="16" t="s">
        <v>23</v>
      </c>
      <c r="K125" s="16" t="s">
        <v>190</v>
      </c>
      <c r="L125" s="16" t="s">
        <v>833</v>
      </c>
      <c r="M125" s="16" t="s">
        <v>916</v>
      </c>
      <c r="N125" s="16" t="s">
        <v>1028</v>
      </c>
      <c r="O125" s="42">
        <v>1</v>
      </c>
      <c r="P125" s="16">
        <v>25789</v>
      </c>
      <c r="Q125" s="16">
        <v>23029</v>
      </c>
      <c r="R125" s="42">
        <f>+Q125/P125</f>
        <v>0.89297762611966347</v>
      </c>
      <c r="S125" s="16">
        <v>0</v>
      </c>
      <c r="T125" s="16">
        <v>0</v>
      </c>
      <c r="U125" s="42">
        <v>0</v>
      </c>
      <c r="V125" s="16">
        <f t="shared" si="49"/>
        <v>23029</v>
      </c>
      <c r="W125" s="14">
        <f>+V125/(S125+P125)</f>
        <v>0.89297762611966347</v>
      </c>
      <c r="X125" s="16">
        <v>0</v>
      </c>
      <c r="Y125" s="42">
        <v>0.7</v>
      </c>
      <c r="Z125" s="43">
        <v>1</v>
      </c>
      <c r="AA125" s="16">
        <v>0</v>
      </c>
      <c r="AB125" s="16">
        <v>1</v>
      </c>
      <c r="AC125" s="42">
        <v>1</v>
      </c>
      <c r="AD125" s="58" t="s">
        <v>1029</v>
      </c>
      <c r="AE125" s="21" t="s">
        <v>911</v>
      </c>
      <c r="AF125" s="16"/>
      <c r="AG125" s="21"/>
      <c r="AH125" s="124" t="s">
        <v>1172</v>
      </c>
      <c r="AI125" s="124" t="s">
        <v>1171</v>
      </c>
      <c r="AJ125" s="17" t="s">
        <v>1530</v>
      </c>
      <c r="AK125" s="125" t="s">
        <v>1529</v>
      </c>
    </row>
    <row r="126" spans="1:83" ht="116.25" hidden="1" customHeight="1" x14ac:dyDescent="0.25">
      <c r="A126" s="23" t="s">
        <v>697</v>
      </c>
      <c r="B126" s="18" t="s">
        <v>729</v>
      </c>
      <c r="C126" s="18" t="s">
        <v>671</v>
      </c>
      <c r="D126" s="18" t="s">
        <v>672</v>
      </c>
      <c r="E126" s="18" t="s">
        <v>721</v>
      </c>
      <c r="F126" s="73" t="s">
        <v>759</v>
      </c>
      <c r="G126" s="41">
        <v>43101</v>
      </c>
      <c r="H126" s="60">
        <v>43434</v>
      </c>
      <c r="I126" s="16" t="s">
        <v>1381</v>
      </c>
      <c r="J126" s="16" t="s">
        <v>23</v>
      </c>
      <c r="K126" s="16" t="s">
        <v>190</v>
      </c>
      <c r="L126" s="16" t="s">
        <v>833</v>
      </c>
      <c r="M126" s="16" t="s">
        <v>918</v>
      </c>
      <c r="N126" s="16" t="s">
        <v>1030</v>
      </c>
      <c r="O126" s="45">
        <v>1</v>
      </c>
      <c r="P126" s="16">
        <v>0</v>
      </c>
      <c r="Q126" s="16">
        <v>0</v>
      </c>
      <c r="R126" s="42">
        <v>0</v>
      </c>
      <c r="S126" s="16">
        <v>0</v>
      </c>
      <c r="T126" s="16">
        <v>0</v>
      </c>
      <c r="U126" s="42">
        <v>0</v>
      </c>
      <c r="V126" s="16">
        <f t="shared" si="49"/>
        <v>0</v>
      </c>
      <c r="W126" s="43">
        <f t="shared" si="51"/>
        <v>0</v>
      </c>
      <c r="X126" s="16">
        <v>0</v>
      </c>
      <c r="Y126" s="42">
        <v>0</v>
      </c>
      <c r="Z126" s="43">
        <v>0</v>
      </c>
      <c r="AA126" s="45">
        <v>1</v>
      </c>
      <c r="AB126" s="16">
        <v>1</v>
      </c>
      <c r="AC126" s="43">
        <f t="shared" si="50"/>
        <v>1</v>
      </c>
      <c r="AD126" s="16"/>
      <c r="AE126" s="21" t="s">
        <v>917</v>
      </c>
      <c r="AF126" s="16"/>
      <c r="AG126" s="21"/>
      <c r="AH126" s="124"/>
      <c r="AI126" s="124" t="s">
        <v>917</v>
      </c>
      <c r="AJ126" s="17" t="s">
        <v>1488</v>
      </c>
      <c r="AK126" s="126" t="s">
        <v>1487</v>
      </c>
    </row>
    <row r="127" spans="1:83" ht="132.75" hidden="1" customHeight="1" x14ac:dyDescent="0.25">
      <c r="A127" s="23" t="s">
        <v>697</v>
      </c>
      <c r="B127" s="18" t="s">
        <v>729</v>
      </c>
      <c r="C127" s="18" t="s">
        <v>671</v>
      </c>
      <c r="D127" s="18" t="s">
        <v>672</v>
      </c>
      <c r="E127" s="18" t="s">
        <v>721</v>
      </c>
      <c r="F127" s="73" t="s">
        <v>764</v>
      </c>
      <c r="G127" s="41">
        <v>43101</v>
      </c>
      <c r="H127" s="60">
        <v>43465</v>
      </c>
      <c r="I127" s="16" t="s">
        <v>1381</v>
      </c>
      <c r="J127" s="16" t="s">
        <v>23</v>
      </c>
      <c r="K127" s="16" t="s">
        <v>190</v>
      </c>
      <c r="L127" s="16" t="s">
        <v>833</v>
      </c>
      <c r="M127" s="16" t="s">
        <v>975</v>
      </c>
      <c r="N127" s="16" t="s">
        <v>922</v>
      </c>
      <c r="O127" s="42">
        <v>1</v>
      </c>
      <c r="P127" s="42">
        <v>0.33</v>
      </c>
      <c r="Q127" s="16"/>
      <c r="R127" s="42">
        <f>+Q127/P127</f>
        <v>0</v>
      </c>
      <c r="S127" s="75">
        <v>0</v>
      </c>
      <c r="T127" s="16">
        <v>0</v>
      </c>
      <c r="U127" s="42">
        <f>+T127/X127</f>
        <v>0</v>
      </c>
      <c r="V127" s="16">
        <f t="shared" si="49"/>
        <v>0</v>
      </c>
      <c r="W127" s="43">
        <f t="shared" si="51"/>
        <v>0</v>
      </c>
      <c r="X127" s="42">
        <v>0.33</v>
      </c>
      <c r="Y127" s="42">
        <v>0.67</v>
      </c>
      <c r="Z127" s="43">
        <f t="shared" ref="Z127" si="52">+Y127/X127</f>
        <v>2.0303030303030303</v>
      </c>
      <c r="AA127" s="42">
        <v>0.33</v>
      </c>
      <c r="AB127" s="42">
        <v>0.33</v>
      </c>
      <c r="AC127" s="43">
        <f t="shared" si="50"/>
        <v>1</v>
      </c>
      <c r="AD127" s="16" t="s">
        <v>1031</v>
      </c>
      <c r="AE127" s="21" t="s">
        <v>921</v>
      </c>
      <c r="AF127" s="16"/>
      <c r="AG127" s="21"/>
      <c r="AH127" s="124" t="s">
        <v>1180</v>
      </c>
      <c r="AI127" s="124" t="s">
        <v>1173</v>
      </c>
      <c r="AJ127" s="17" t="s">
        <v>1532</v>
      </c>
      <c r="AK127" s="125" t="s">
        <v>1531</v>
      </c>
    </row>
    <row r="128" spans="1:83" ht="149.25" hidden="1" customHeight="1" thickBot="1" x14ac:dyDescent="0.25">
      <c r="A128" s="23" t="s">
        <v>697</v>
      </c>
      <c r="B128" s="18" t="s">
        <v>729</v>
      </c>
      <c r="C128" s="18" t="s">
        <v>671</v>
      </c>
      <c r="D128" s="18" t="s">
        <v>672</v>
      </c>
      <c r="E128" s="18" t="s">
        <v>721</v>
      </c>
      <c r="F128" s="79" t="s">
        <v>773</v>
      </c>
      <c r="G128" s="41">
        <v>43101</v>
      </c>
      <c r="H128" s="61">
        <v>43342</v>
      </c>
      <c r="I128" s="16" t="s">
        <v>1381</v>
      </c>
      <c r="J128" s="16" t="s">
        <v>23</v>
      </c>
      <c r="K128" s="16" t="s">
        <v>190</v>
      </c>
      <c r="L128" s="16" t="s">
        <v>833</v>
      </c>
      <c r="M128" s="16" t="s">
        <v>930</v>
      </c>
      <c r="N128" s="16" t="s">
        <v>1036</v>
      </c>
      <c r="O128" s="45">
        <v>1</v>
      </c>
      <c r="P128" s="16">
        <v>0</v>
      </c>
      <c r="Q128" s="16">
        <v>0</v>
      </c>
      <c r="R128" s="42">
        <v>0</v>
      </c>
      <c r="S128" s="75">
        <v>0</v>
      </c>
      <c r="T128" s="16">
        <v>0</v>
      </c>
      <c r="U128" s="42">
        <f>+T128/X128</f>
        <v>0</v>
      </c>
      <c r="V128" s="16">
        <f t="shared" si="49"/>
        <v>0</v>
      </c>
      <c r="W128" s="43">
        <f t="shared" si="51"/>
        <v>0</v>
      </c>
      <c r="X128" s="16">
        <v>1</v>
      </c>
      <c r="Y128" s="42">
        <v>1</v>
      </c>
      <c r="Z128" s="43">
        <v>1</v>
      </c>
      <c r="AA128" s="16">
        <v>0</v>
      </c>
      <c r="AB128" s="16">
        <v>0</v>
      </c>
      <c r="AC128" s="16">
        <v>0</v>
      </c>
      <c r="AD128" s="16"/>
      <c r="AE128" s="17" t="s">
        <v>929</v>
      </c>
      <c r="AF128" s="16"/>
      <c r="AG128" s="21"/>
      <c r="AH128" s="124" t="s">
        <v>1175</v>
      </c>
      <c r="AI128" s="124" t="s">
        <v>1174</v>
      </c>
      <c r="AJ128" s="17" t="s">
        <v>1490</v>
      </c>
      <c r="AK128" s="126" t="s">
        <v>1489</v>
      </c>
    </row>
    <row r="129" spans="1:83" ht="85.5" hidden="1" customHeight="1" thickBot="1" x14ac:dyDescent="0.25">
      <c r="A129" s="23" t="s">
        <v>697</v>
      </c>
      <c r="B129" s="18" t="s">
        <v>729</v>
      </c>
      <c r="C129" s="18" t="s">
        <v>671</v>
      </c>
      <c r="D129" s="18" t="s">
        <v>672</v>
      </c>
      <c r="E129" s="18" t="s">
        <v>721</v>
      </c>
      <c r="F129" s="79" t="s">
        <v>781</v>
      </c>
      <c r="G129" s="41">
        <v>43101</v>
      </c>
      <c r="H129" s="61">
        <v>43465</v>
      </c>
      <c r="I129" s="16" t="s">
        <v>1381</v>
      </c>
      <c r="J129" s="16" t="s">
        <v>23</v>
      </c>
      <c r="K129" s="16" t="s">
        <v>190</v>
      </c>
      <c r="L129" s="16" t="s">
        <v>833</v>
      </c>
      <c r="M129" s="16" t="s">
        <v>945</v>
      </c>
      <c r="N129" s="16" t="s">
        <v>946</v>
      </c>
      <c r="O129" s="16">
        <v>3</v>
      </c>
      <c r="P129" s="16">
        <v>1</v>
      </c>
      <c r="Q129" s="16">
        <v>1</v>
      </c>
      <c r="R129" s="42">
        <f>+Q129/P129</f>
        <v>1</v>
      </c>
      <c r="S129" s="16">
        <v>0</v>
      </c>
      <c r="T129" s="16">
        <v>0</v>
      </c>
      <c r="U129" s="42">
        <v>0</v>
      </c>
      <c r="V129" s="16">
        <f t="shared" si="49"/>
        <v>1</v>
      </c>
      <c r="W129" s="14">
        <f t="shared" ref="W129:W130" si="53">+V129/(S129+P129)</f>
        <v>1</v>
      </c>
      <c r="X129" s="16">
        <v>2</v>
      </c>
      <c r="Y129" s="42">
        <v>0.67</v>
      </c>
      <c r="Z129" s="43">
        <f t="shared" ref="Z129:Z134" si="54">+Y129/X129</f>
        <v>0.33500000000000002</v>
      </c>
      <c r="AA129" s="16">
        <v>1</v>
      </c>
      <c r="AB129" s="16">
        <v>1</v>
      </c>
      <c r="AC129" s="43">
        <f t="shared" si="50"/>
        <v>1</v>
      </c>
      <c r="AD129" s="16" t="s">
        <v>1038</v>
      </c>
      <c r="AE129" s="21" t="s">
        <v>944</v>
      </c>
      <c r="AF129" s="16"/>
      <c r="AG129" s="21"/>
      <c r="AH129" s="124" t="s">
        <v>1177</v>
      </c>
      <c r="AI129" s="124" t="s">
        <v>1176</v>
      </c>
      <c r="AJ129" s="17" t="s">
        <v>1534</v>
      </c>
      <c r="AK129" s="126" t="s">
        <v>1533</v>
      </c>
    </row>
    <row r="130" spans="1:83" ht="52.5" hidden="1" customHeight="1" x14ac:dyDescent="0.25">
      <c r="A130" s="23" t="s">
        <v>697</v>
      </c>
      <c r="B130" s="18" t="s">
        <v>729</v>
      </c>
      <c r="C130" s="18" t="s">
        <v>671</v>
      </c>
      <c r="D130" s="18" t="s">
        <v>672</v>
      </c>
      <c r="E130" s="18" t="s">
        <v>721</v>
      </c>
      <c r="F130" s="79" t="s">
        <v>782</v>
      </c>
      <c r="G130" s="41">
        <v>43101</v>
      </c>
      <c r="H130" s="71">
        <v>43465</v>
      </c>
      <c r="I130" s="16" t="s">
        <v>1381</v>
      </c>
      <c r="J130" s="16" t="s">
        <v>23</v>
      </c>
      <c r="K130" s="16" t="s">
        <v>190</v>
      </c>
      <c r="L130" s="16" t="s">
        <v>833</v>
      </c>
      <c r="M130" s="16" t="s">
        <v>947</v>
      </c>
      <c r="N130" s="16" t="s">
        <v>1039</v>
      </c>
      <c r="O130" s="16">
        <v>3</v>
      </c>
      <c r="P130" s="16">
        <v>1</v>
      </c>
      <c r="Q130" s="16">
        <v>1</v>
      </c>
      <c r="R130" s="42">
        <f>+Q130/P130</f>
        <v>1</v>
      </c>
      <c r="S130" s="16">
        <v>0</v>
      </c>
      <c r="T130" s="16">
        <v>0</v>
      </c>
      <c r="U130" s="42">
        <v>0</v>
      </c>
      <c r="V130" s="16">
        <f t="shared" si="49"/>
        <v>1</v>
      </c>
      <c r="W130" s="14">
        <f t="shared" si="53"/>
        <v>1</v>
      </c>
      <c r="X130" s="16">
        <v>0</v>
      </c>
      <c r="Y130" s="42">
        <v>0.7</v>
      </c>
      <c r="Z130" s="43">
        <v>1</v>
      </c>
      <c r="AA130" s="16">
        <v>1</v>
      </c>
      <c r="AB130" s="16">
        <v>1</v>
      </c>
      <c r="AC130" s="43">
        <f t="shared" si="50"/>
        <v>1</v>
      </c>
      <c r="AD130" s="16" t="s">
        <v>1040</v>
      </c>
      <c r="AE130" s="21" t="s">
        <v>1001</v>
      </c>
      <c r="AF130" s="16"/>
      <c r="AG130" s="21"/>
      <c r="AH130" s="124" t="s">
        <v>1178</v>
      </c>
      <c r="AI130" s="124" t="s">
        <v>1179</v>
      </c>
      <c r="AJ130" s="17" t="s">
        <v>1535</v>
      </c>
      <c r="AK130" s="126" t="s">
        <v>1535</v>
      </c>
    </row>
    <row r="131" spans="1:83" ht="57" hidden="1" customHeight="1" thickBot="1" x14ac:dyDescent="0.25">
      <c r="A131" s="23" t="s">
        <v>697</v>
      </c>
      <c r="B131" s="18" t="s">
        <v>729</v>
      </c>
      <c r="C131" s="18" t="s">
        <v>671</v>
      </c>
      <c r="D131" s="18" t="s">
        <v>672</v>
      </c>
      <c r="E131" s="18" t="s">
        <v>721</v>
      </c>
      <c r="F131" s="79" t="s">
        <v>783</v>
      </c>
      <c r="G131" s="41">
        <v>43101</v>
      </c>
      <c r="H131" s="61">
        <v>43465</v>
      </c>
      <c r="I131" s="16" t="s">
        <v>1381</v>
      </c>
      <c r="J131" s="16" t="s">
        <v>23</v>
      </c>
      <c r="K131" s="16" t="s">
        <v>190</v>
      </c>
      <c r="L131" s="16" t="s">
        <v>833</v>
      </c>
      <c r="M131" s="16" t="s">
        <v>948</v>
      </c>
      <c r="N131" s="16" t="s">
        <v>949</v>
      </c>
      <c r="O131" s="16">
        <v>1</v>
      </c>
      <c r="P131" s="16">
        <v>0</v>
      </c>
      <c r="Q131" s="16">
        <v>0</v>
      </c>
      <c r="R131" s="42">
        <v>0</v>
      </c>
      <c r="S131" s="16">
        <v>0</v>
      </c>
      <c r="T131" s="16">
        <v>0</v>
      </c>
      <c r="U131" s="42">
        <v>0</v>
      </c>
      <c r="V131" s="16">
        <f t="shared" si="49"/>
        <v>0</v>
      </c>
      <c r="W131" s="43">
        <f t="shared" si="51"/>
        <v>0</v>
      </c>
      <c r="X131" s="16">
        <v>0</v>
      </c>
      <c r="Y131" s="42">
        <v>0</v>
      </c>
      <c r="Z131" s="43">
        <v>0</v>
      </c>
      <c r="AA131" s="16">
        <v>1</v>
      </c>
      <c r="AB131" s="16">
        <v>1</v>
      </c>
      <c r="AC131" s="43">
        <f t="shared" si="50"/>
        <v>1</v>
      </c>
      <c r="AD131" s="16"/>
      <c r="AE131" s="21" t="s">
        <v>917</v>
      </c>
      <c r="AF131" s="16"/>
      <c r="AG131" s="21"/>
      <c r="AH131" s="124"/>
      <c r="AI131" s="124" t="s">
        <v>917</v>
      </c>
      <c r="AJ131" s="21" t="s">
        <v>1536</v>
      </c>
      <c r="AK131" s="126" t="s">
        <v>1536</v>
      </c>
    </row>
    <row r="132" spans="1:83" s="100" customFormat="1" ht="114" hidden="1" customHeight="1" x14ac:dyDescent="0.25">
      <c r="A132" s="26" t="s">
        <v>697</v>
      </c>
      <c r="B132" s="68" t="s">
        <v>729</v>
      </c>
      <c r="C132" s="68" t="s">
        <v>671</v>
      </c>
      <c r="D132" s="68" t="s">
        <v>672</v>
      </c>
      <c r="E132" s="68" t="s">
        <v>721</v>
      </c>
      <c r="F132" s="73" t="s">
        <v>787</v>
      </c>
      <c r="G132" s="69">
        <v>43101</v>
      </c>
      <c r="H132" s="98">
        <v>43465</v>
      </c>
      <c r="I132" s="28" t="s">
        <v>1381</v>
      </c>
      <c r="J132" s="28" t="s">
        <v>23</v>
      </c>
      <c r="K132" s="16" t="s">
        <v>190</v>
      </c>
      <c r="L132" s="16" t="s">
        <v>833</v>
      </c>
      <c r="M132" s="28" t="s">
        <v>950</v>
      </c>
      <c r="N132" s="28" t="s">
        <v>949</v>
      </c>
      <c r="O132" s="16">
        <v>12</v>
      </c>
      <c r="P132" s="16">
        <v>3</v>
      </c>
      <c r="Q132" s="16">
        <v>3</v>
      </c>
      <c r="R132" s="42">
        <f>+Q132/P132</f>
        <v>1</v>
      </c>
      <c r="S132" s="16">
        <v>0</v>
      </c>
      <c r="T132" s="16">
        <v>0</v>
      </c>
      <c r="U132" s="42">
        <v>0</v>
      </c>
      <c r="V132" s="16">
        <f t="shared" si="49"/>
        <v>3</v>
      </c>
      <c r="W132" s="14">
        <f>+V132/(S132+P132)</f>
        <v>1</v>
      </c>
      <c r="X132" s="16">
        <v>6</v>
      </c>
      <c r="Y132" s="42">
        <v>0.67</v>
      </c>
      <c r="Z132" s="43">
        <f t="shared" si="54"/>
        <v>0.11166666666666668</v>
      </c>
      <c r="AA132" s="16">
        <v>3</v>
      </c>
      <c r="AB132" s="47">
        <v>3</v>
      </c>
      <c r="AC132" s="43">
        <f t="shared" si="50"/>
        <v>1</v>
      </c>
      <c r="AD132" s="16" t="s">
        <v>1041</v>
      </c>
      <c r="AE132" s="21" t="s">
        <v>921</v>
      </c>
      <c r="AF132" s="16"/>
      <c r="AG132" s="21"/>
      <c r="AH132" s="124" t="s">
        <v>1180</v>
      </c>
      <c r="AI132" s="124" t="s">
        <v>1173</v>
      </c>
      <c r="AJ132" s="17" t="s">
        <v>1532</v>
      </c>
      <c r="AK132" s="124" t="s">
        <v>1531</v>
      </c>
      <c r="AL132" s="99"/>
      <c r="AM132" s="99"/>
      <c r="AN132" s="99"/>
      <c r="AO132" s="99"/>
      <c r="AP132" s="99"/>
      <c r="AQ132" s="99"/>
      <c r="AR132" s="99"/>
      <c r="AS132" s="99"/>
      <c r="AT132" s="99"/>
      <c r="AU132" s="99"/>
      <c r="AV132" s="99"/>
      <c r="AW132" s="99"/>
      <c r="AX132" s="99"/>
      <c r="AY132" s="99"/>
      <c r="AZ132" s="99"/>
      <c r="BA132" s="99"/>
      <c r="BB132" s="99"/>
      <c r="BC132" s="99"/>
      <c r="BD132" s="99"/>
      <c r="BE132" s="99"/>
      <c r="BF132" s="99"/>
      <c r="BG132" s="99"/>
      <c r="BH132" s="99"/>
      <c r="BI132" s="99"/>
      <c r="BJ132" s="99"/>
      <c r="BK132" s="99"/>
      <c r="BL132" s="99"/>
      <c r="BM132" s="99"/>
      <c r="BN132" s="99"/>
      <c r="BO132" s="99"/>
      <c r="BP132" s="99"/>
      <c r="BQ132" s="99"/>
      <c r="BR132" s="99"/>
      <c r="BS132" s="99"/>
      <c r="BT132" s="99"/>
      <c r="BU132" s="99"/>
      <c r="BV132" s="99"/>
      <c r="BW132" s="99"/>
      <c r="BX132" s="99"/>
      <c r="BY132" s="99"/>
      <c r="BZ132" s="99"/>
      <c r="CA132" s="99"/>
      <c r="CB132" s="99"/>
      <c r="CC132" s="99"/>
      <c r="CD132" s="99"/>
      <c r="CE132" s="99"/>
    </row>
    <row r="133" spans="1:83" ht="132.75" hidden="1" customHeight="1" thickBot="1" x14ac:dyDescent="0.25">
      <c r="A133" s="23" t="s">
        <v>697</v>
      </c>
      <c r="B133" s="18" t="s">
        <v>729</v>
      </c>
      <c r="C133" s="18" t="s">
        <v>671</v>
      </c>
      <c r="D133" s="18" t="s">
        <v>672</v>
      </c>
      <c r="E133" s="18" t="s">
        <v>721</v>
      </c>
      <c r="F133" s="73" t="s">
        <v>796</v>
      </c>
      <c r="G133" s="41">
        <v>43101</v>
      </c>
      <c r="H133" s="65">
        <v>43465</v>
      </c>
      <c r="I133" s="16" t="s">
        <v>1381</v>
      </c>
      <c r="J133" s="16" t="s">
        <v>23</v>
      </c>
      <c r="K133" s="16" t="s">
        <v>190</v>
      </c>
      <c r="L133" s="16" t="s">
        <v>833</v>
      </c>
      <c r="M133" s="16" t="s">
        <v>959</v>
      </c>
      <c r="N133" s="16" t="s">
        <v>960</v>
      </c>
      <c r="O133" s="42">
        <v>1</v>
      </c>
      <c r="P133" s="42">
        <v>0.33</v>
      </c>
      <c r="Q133" s="16">
        <v>0</v>
      </c>
      <c r="R133" s="42">
        <f>+Q133/P133</f>
        <v>0</v>
      </c>
      <c r="S133" s="6">
        <v>0</v>
      </c>
      <c r="T133" s="16">
        <v>0</v>
      </c>
      <c r="U133" s="42">
        <f>+T133/X133</f>
        <v>0</v>
      </c>
      <c r="V133" s="16">
        <f t="shared" si="49"/>
        <v>0</v>
      </c>
      <c r="W133" s="43">
        <f t="shared" si="51"/>
        <v>0</v>
      </c>
      <c r="X133" s="42">
        <v>0.33</v>
      </c>
      <c r="Y133" s="42">
        <v>0.67</v>
      </c>
      <c r="Z133" s="43">
        <f t="shared" si="54"/>
        <v>2.0303030303030303</v>
      </c>
      <c r="AA133" s="42">
        <v>0.33</v>
      </c>
      <c r="AB133" s="42">
        <v>0.33</v>
      </c>
      <c r="AC133" s="43">
        <f t="shared" si="50"/>
        <v>1</v>
      </c>
      <c r="AD133" s="58" t="s">
        <v>1045</v>
      </c>
      <c r="AE133" s="21" t="s">
        <v>958</v>
      </c>
      <c r="AF133" s="16"/>
      <c r="AG133" s="21"/>
      <c r="AH133" s="124" t="s">
        <v>1182</v>
      </c>
      <c r="AI133" s="124" t="s">
        <v>1181</v>
      </c>
      <c r="AJ133" s="17" t="s">
        <v>1492</v>
      </c>
      <c r="AK133" s="126" t="s">
        <v>1491</v>
      </c>
    </row>
    <row r="134" spans="1:83" ht="132.75" hidden="1" customHeight="1" thickBot="1" x14ac:dyDescent="0.25">
      <c r="A134" s="23" t="s">
        <v>697</v>
      </c>
      <c r="B134" s="18" t="s">
        <v>729</v>
      </c>
      <c r="C134" s="18" t="s">
        <v>671</v>
      </c>
      <c r="D134" s="18" t="s">
        <v>672</v>
      </c>
      <c r="E134" s="18" t="s">
        <v>721</v>
      </c>
      <c r="F134" s="67" t="s">
        <v>803</v>
      </c>
      <c r="G134" s="41">
        <v>43101</v>
      </c>
      <c r="H134" s="65">
        <v>43465</v>
      </c>
      <c r="I134" s="16" t="s">
        <v>1381</v>
      </c>
      <c r="J134" s="16" t="s">
        <v>23</v>
      </c>
      <c r="K134" s="16" t="s">
        <v>190</v>
      </c>
      <c r="L134" s="16" t="s">
        <v>833</v>
      </c>
      <c r="M134" s="16" t="s">
        <v>962</v>
      </c>
      <c r="N134" s="16" t="s">
        <v>963</v>
      </c>
      <c r="O134" s="45">
        <v>3</v>
      </c>
      <c r="P134" s="16">
        <v>1</v>
      </c>
      <c r="Q134" s="16">
        <v>1</v>
      </c>
      <c r="R134" s="42">
        <f>+Q134/P134</f>
        <v>1</v>
      </c>
      <c r="S134" s="16">
        <v>0</v>
      </c>
      <c r="T134" s="16">
        <v>0</v>
      </c>
      <c r="U134" s="42">
        <v>0</v>
      </c>
      <c r="V134" s="16">
        <f t="shared" si="49"/>
        <v>1</v>
      </c>
      <c r="W134" s="14">
        <f>+V134/(S134+P134)</f>
        <v>1</v>
      </c>
      <c r="X134" s="16">
        <v>1</v>
      </c>
      <c r="Y134" s="42">
        <v>0.75</v>
      </c>
      <c r="Z134" s="43">
        <f t="shared" si="54"/>
        <v>0.75</v>
      </c>
      <c r="AA134" s="16">
        <v>1</v>
      </c>
      <c r="AB134" s="16">
        <v>1</v>
      </c>
      <c r="AC134" s="43">
        <f t="shared" si="50"/>
        <v>1</v>
      </c>
      <c r="AD134" s="58" t="s">
        <v>1046</v>
      </c>
      <c r="AE134" s="21" t="s">
        <v>961</v>
      </c>
      <c r="AF134" s="16"/>
      <c r="AG134" s="21"/>
      <c r="AH134" s="124" t="s">
        <v>1184</v>
      </c>
      <c r="AI134" s="124" t="s">
        <v>1183</v>
      </c>
      <c r="AJ134" s="17" t="s">
        <v>1477</v>
      </c>
      <c r="AK134" s="125" t="s">
        <v>1537</v>
      </c>
    </row>
    <row r="135" spans="1:83" s="21" customFormat="1" ht="116.25" hidden="1" customHeight="1" thickBot="1" x14ac:dyDescent="0.25">
      <c r="A135" s="24" t="s">
        <v>705</v>
      </c>
      <c r="B135" s="16" t="s">
        <v>739</v>
      </c>
      <c r="C135" s="18" t="s">
        <v>680</v>
      </c>
      <c r="D135" s="18" t="s">
        <v>688</v>
      </c>
      <c r="E135" s="40" t="s">
        <v>703</v>
      </c>
      <c r="F135" s="18" t="s">
        <v>1066</v>
      </c>
      <c r="G135" s="41">
        <v>43101</v>
      </c>
      <c r="H135" s="41">
        <v>43464</v>
      </c>
      <c r="I135" s="16" t="s">
        <v>1381</v>
      </c>
      <c r="J135" s="16" t="s">
        <v>23</v>
      </c>
      <c r="K135" s="16" t="s">
        <v>190</v>
      </c>
      <c r="L135" s="16" t="s">
        <v>190</v>
      </c>
      <c r="M135" s="16" t="s">
        <v>1063</v>
      </c>
      <c r="N135" s="16" t="s">
        <v>1065</v>
      </c>
      <c r="O135" s="42">
        <v>1</v>
      </c>
      <c r="P135" s="42">
        <v>1</v>
      </c>
      <c r="Q135" s="42">
        <v>1</v>
      </c>
      <c r="R135" s="42">
        <v>1</v>
      </c>
      <c r="S135" s="16">
        <v>0</v>
      </c>
      <c r="T135" s="16">
        <v>0</v>
      </c>
      <c r="U135" s="16">
        <v>0</v>
      </c>
      <c r="V135" s="16">
        <v>0</v>
      </c>
      <c r="W135" s="14">
        <f t="shared" ref="W135" si="55">+V135/(S135+P135)</f>
        <v>0</v>
      </c>
      <c r="X135" s="16">
        <v>0</v>
      </c>
      <c r="Y135" s="16">
        <v>0</v>
      </c>
      <c r="Z135" s="43">
        <v>0</v>
      </c>
      <c r="AA135" s="16">
        <v>0</v>
      </c>
      <c r="AB135" s="16">
        <v>0</v>
      </c>
      <c r="AC135" s="43">
        <v>0</v>
      </c>
      <c r="AD135" s="158"/>
      <c r="AE135" s="158"/>
      <c r="AF135" s="158"/>
      <c r="AG135" s="158"/>
      <c r="AH135" s="124"/>
      <c r="AI135" s="124" t="s">
        <v>1358</v>
      </c>
      <c r="AJ135" s="158"/>
      <c r="AK135" s="124" t="s">
        <v>1358</v>
      </c>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row>
    <row r="136" spans="1:83" ht="116.25" customHeight="1" thickBot="1" x14ac:dyDescent="0.25">
      <c r="A136" s="24" t="s">
        <v>705</v>
      </c>
      <c r="B136" s="18" t="s">
        <v>714</v>
      </c>
      <c r="C136" s="18" t="s">
        <v>674</v>
      </c>
      <c r="D136" s="18" t="s">
        <v>685</v>
      </c>
      <c r="E136" s="18" t="s">
        <v>673</v>
      </c>
      <c r="F136" s="18" t="s">
        <v>256</v>
      </c>
      <c r="G136" s="41">
        <v>43101</v>
      </c>
      <c r="H136" s="41">
        <v>43465</v>
      </c>
      <c r="I136" s="16" t="s">
        <v>46</v>
      </c>
      <c r="J136" s="16" t="s">
        <v>50</v>
      </c>
      <c r="K136" s="16" t="s">
        <v>138</v>
      </c>
      <c r="L136" s="16" t="s">
        <v>167</v>
      </c>
      <c r="M136" s="16" t="s">
        <v>257</v>
      </c>
      <c r="N136" s="16" t="s">
        <v>255</v>
      </c>
      <c r="O136" s="42">
        <v>1</v>
      </c>
      <c r="P136" s="16">
        <v>14533</v>
      </c>
      <c r="Q136" s="16">
        <v>14533</v>
      </c>
      <c r="R136" s="42">
        <f t="shared" ref="R136:R141" si="56">+Q136/P136</f>
        <v>1</v>
      </c>
      <c r="S136" s="16">
        <v>14567</v>
      </c>
      <c r="T136" s="16">
        <v>14567</v>
      </c>
      <c r="U136" s="42">
        <f>+T136/S136</f>
        <v>1</v>
      </c>
      <c r="V136" s="16">
        <f t="shared" ref="V136:V167" si="57">+T136+Q136</f>
        <v>29100</v>
      </c>
      <c r="W136" s="14">
        <f t="shared" ref="W136:W141" si="58">+V136/(S136+P136)</f>
        <v>1</v>
      </c>
      <c r="X136" s="19">
        <v>13454</v>
      </c>
      <c r="Y136" s="16">
        <v>10284</v>
      </c>
      <c r="Z136" s="97">
        <f t="shared" ref="Z136:Z168" si="59">+Y136/X136</f>
        <v>0.76438233982458748</v>
      </c>
      <c r="AA136" s="111">
        <v>1385</v>
      </c>
      <c r="AB136" s="16">
        <v>1343</v>
      </c>
      <c r="AC136" s="43">
        <f t="shared" ref="AC136:AC167" si="60">+AB136/AA136</f>
        <v>0.96967509025270759</v>
      </c>
      <c r="AD136" s="16" t="s">
        <v>481</v>
      </c>
      <c r="AE136" s="17" t="s">
        <v>482</v>
      </c>
      <c r="AF136" s="17" t="s">
        <v>604</v>
      </c>
      <c r="AG136" s="17" t="s">
        <v>605</v>
      </c>
      <c r="AH136" s="133" t="s">
        <v>1244</v>
      </c>
      <c r="AI136" s="133" t="s">
        <v>1245</v>
      </c>
      <c r="AJ136" s="112" t="s">
        <v>1244</v>
      </c>
      <c r="AK136" s="112" t="s">
        <v>1590</v>
      </c>
    </row>
    <row r="137" spans="1:83" s="21" customFormat="1" ht="99.75" customHeight="1" thickBot="1" x14ac:dyDescent="0.25">
      <c r="A137" s="24" t="s">
        <v>705</v>
      </c>
      <c r="B137" s="18" t="s">
        <v>738</v>
      </c>
      <c r="C137" s="18" t="s">
        <v>674</v>
      </c>
      <c r="D137" s="18" t="s">
        <v>685</v>
      </c>
      <c r="E137" s="18" t="s">
        <v>673</v>
      </c>
      <c r="F137" s="18" t="s">
        <v>251</v>
      </c>
      <c r="G137" s="41">
        <v>43101</v>
      </c>
      <c r="H137" s="41">
        <v>43465</v>
      </c>
      <c r="I137" s="16" t="s">
        <v>46</v>
      </c>
      <c r="J137" s="16" t="s">
        <v>50</v>
      </c>
      <c r="K137" s="16" t="s">
        <v>138</v>
      </c>
      <c r="L137" s="16" t="s">
        <v>258</v>
      </c>
      <c r="M137" s="16" t="s">
        <v>115</v>
      </c>
      <c r="N137" s="16" t="s">
        <v>116</v>
      </c>
      <c r="O137" s="42">
        <v>1</v>
      </c>
      <c r="P137" s="16">
        <v>2</v>
      </c>
      <c r="Q137" s="16">
        <v>2</v>
      </c>
      <c r="R137" s="42">
        <f t="shared" si="56"/>
        <v>1</v>
      </c>
      <c r="S137" s="16">
        <v>4</v>
      </c>
      <c r="T137" s="16">
        <v>4</v>
      </c>
      <c r="U137" s="42">
        <f>+T137/S137</f>
        <v>1</v>
      </c>
      <c r="V137" s="16">
        <f t="shared" si="57"/>
        <v>6</v>
      </c>
      <c r="W137" s="14">
        <f t="shared" si="58"/>
        <v>1</v>
      </c>
      <c r="X137" s="16">
        <v>3</v>
      </c>
      <c r="Y137" s="16">
        <v>3</v>
      </c>
      <c r="Z137" s="43">
        <f t="shared" si="59"/>
        <v>1</v>
      </c>
      <c r="AA137" s="16">
        <v>0</v>
      </c>
      <c r="AB137" s="16">
        <v>4</v>
      </c>
      <c r="AC137" s="42">
        <v>1</v>
      </c>
      <c r="AD137" s="16" t="s">
        <v>484</v>
      </c>
      <c r="AE137" s="152" t="s">
        <v>483</v>
      </c>
      <c r="AF137" s="21" t="s">
        <v>633</v>
      </c>
      <c r="AG137" s="152"/>
      <c r="AH137" s="133" t="s">
        <v>1246</v>
      </c>
      <c r="AI137" s="133" t="s">
        <v>1247</v>
      </c>
      <c r="AJ137" s="112" t="s">
        <v>1246</v>
      </c>
      <c r="AK137" s="112" t="s">
        <v>1247</v>
      </c>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row>
    <row r="138" spans="1:83" ht="99.75" customHeight="1" thickBot="1" x14ac:dyDescent="0.25">
      <c r="A138" s="24" t="s">
        <v>705</v>
      </c>
      <c r="B138" s="17" t="s">
        <v>740</v>
      </c>
      <c r="C138" s="17" t="s">
        <v>671</v>
      </c>
      <c r="D138" s="17" t="s">
        <v>687</v>
      </c>
      <c r="E138" s="18" t="s">
        <v>673</v>
      </c>
      <c r="F138" s="20" t="s">
        <v>117</v>
      </c>
      <c r="G138" s="41">
        <v>42736</v>
      </c>
      <c r="H138" s="41">
        <v>43100</v>
      </c>
      <c r="I138" s="16" t="s">
        <v>46</v>
      </c>
      <c r="J138" s="16" t="s">
        <v>50</v>
      </c>
      <c r="K138" s="16" t="s">
        <v>480</v>
      </c>
      <c r="L138" s="16"/>
      <c r="M138" s="16" t="s">
        <v>115</v>
      </c>
      <c r="N138" s="16" t="s">
        <v>116</v>
      </c>
      <c r="O138" s="42">
        <v>1</v>
      </c>
      <c r="P138" s="16">
        <v>2</v>
      </c>
      <c r="Q138" s="16">
        <v>2</v>
      </c>
      <c r="R138" s="42">
        <f t="shared" si="56"/>
        <v>1</v>
      </c>
      <c r="S138" s="16">
        <v>0</v>
      </c>
      <c r="T138" s="16">
        <v>0</v>
      </c>
      <c r="U138" s="42">
        <v>0</v>
      </c>
      <c r="V138" s="16">
        <f t="shared" si="57"/>
        <v>2</v>
      </c>
      <c r="W138" s="14">
        <f t="shared" si="58"/>
        <v>1</v>
      </c>
      <c r="X138" s="16">
        <v>615</v>
      </c>
      <c r="Y138" s="16">
        <v>615</v>
      </c>
      <c r="Z138" s="43">
        <f t="shared" si="59"/>
        <v>1</v>
      </c>
      <c r="AA138" s="16">
        <v>0</v>
      </c>
      <c r="AB138" s="16">
        <v>7464</v>
      </c>
      <c r="AC138" s="42">
        <v>1</v>
      </c>
      <c r="AD138" s="16" t="s">
        <v>485</v>
      </c>
      <c r="AE138" s="17" t="s">
        <v>425</v>
      </c>
      <c r="AF138" s="17" t="s">
        <v>653</v>
      </c>
      <c r="AG138" s="17" t="s">
        <v>565</v>
      </c>
      <c r="AH138" s="133" t="s">
        <v>1248</v>
      </c>
      <c r="AI138" s="133" t="s">
        <v>1249</v>
      </c>
      <c r="AJ138" s="112" t="s">
        <v>1248</v>
      </c>
      <c r="AK138" s="112" t="s">
        <v>1249</v>
      </c>
    </row>
    <row r="139" spans="1:83" ht="99.75" hidden="1" customHeight="1" thickBot="1" x14ac:dyDescent="0.25">
      <c r="A139" s="23" t="s">
        <v>694</v>
      </c>
      <c r="B139" s="18" t="s">
        <v>709</v>
      </c>
      <c r="C139" s="18" t="s">
        <v>674</v>
      </c>
      <c r="D139" s="18" t="s">
        <v>682</v>
      </c>
      <c r="E139" s="18" t="s">
        <v>673</v>
      </c>
      <c r="F139" s="18" t="s">
        <v>147</v>
      </c>
      <c r="G139" s="41">
        <v>43101</v>
      </c>
      <c r="H139" s="41">
        <v>43465</v>
      </c>
      <c r="I139" s="16" t="s">
        <v>1377</v>
      </c>
      <c r="J139" s="16" t="s">
        <v>94</v>
      </c>
      <c r="K139" s="18" t="s">
        <v>149</v>
      </c>
      <c r="L139" s="16" t="s">
        <v>150</v>
      </c>
      <c r="M139" s="42" t="s">
        <v>1081</v>
      </c>
      <c r="N139" s="16" t="s">
        <v>148</v>
      </c>
      <c r="O139" s="42">
        <v>1</v>
      </c>
      <c r="P139" s="16">
        <v>1860</v>
      </c>
      <c r="Q139" s="16">
        <v>2653</v>
      </c>
      <c r="R139" s="42">
        <f t="shared" si="56"/>
        <v>1.4263440860215053</v>
      </c>
      <c r="S139" s="16">
        <v>1868</v>
      </c>
      <c r="T139" s="16">
        <v>7600</v>
      </c>
      <c r="U139" s="42">
        <f>+T139/S139</f>
        <v>4.0685224839400425</v>
      </c>
      <c r="V139" s="16">
        <f t="shared" si="57"/>
        <v>10253</v>
      </c>
      <c r="W139" s="14">
        <f t="shared" si="58"/>
        <v>2.7502682403433476</v>
      </c>
      <c r="X139" s="16">
        <v>4823</v>
      </c>
      <c r="Y139" s="16">
        <v>4823</v>
      </c>
      <c r="Z139" s="43">
        <f t="shared" si="59"/>
        <v>1</v>
      </c>
      <c r="AA139" s="16">
        <v>86</v>
      </c>
      <c r="AB139" s="16">
        <v>86</v>
      </c>
      <c r="AC139" s="43">
        <f t="shared" si="60"/>
        <v>1</v>
      </c>
      <c r="AD139" s="16" t="s">
        <v>421</v>
      </c>
      <c r="AE139" s="17" t="s">
        <v>423</v>
      </c>
      <c r="AF139" s="17" t="s">
        <v>421</v>
      </c>
      <c r="AG139" s="17" t="s">
        <v>638</v>
      </c>
      <c r="AH139" s="133" t="s">
        <v>421</v>
      </c>
      <c r="AI139" s="133" t="s">
        <v>1351</v>
      </c>
      <c r="AJ139" s="103" t="s">
        <v>421</v>
      </c>
      <c r="AK139" s="140" t="s">
        <v>1564</v>
      </c>
    </row>
    <row r="140" spans="1:83" s="21" customFormat="1" ht="66.75" hidden="1" customHeight="1" thickBot="1" x14ac:dyDescent="0.25">
      <c r="A140" s="24" t="s">
        <v>705</v>
      </c>
      <c r="B140" s="18" t="s">
        <v>738</v>
      </c>
      <c r="C140" s="17" t="s">
        <v>671</v>
      </c>
      <c r="D140" s="18" t="s">
        <v>687</v>
      </c>
      <c r="E140" s="18" t="s">
        <v>673</v>
      </c>
      <c r="F140" s="18" t="s">
        <v>251</v>
      </c>
      <c r="G140" s="41">
        <v>43101</v>
      </c>
      <c r="H140" s="41">
        <v>43464</v>
      </c>
      <c r="I140" s="16" t="s">
        <v>1381</v>
      </c>
      <c r="J140" s="16" t="s">
        <v>1083</v>
      </c>
      <c r="K140" s="16" t="s">
        <v>1082</v>
      </c>
      <c r="L140" s="16" t="s">
        <v>325</v>
      </c>
      <c r="M140" s="16" t="s">
        <v>115</v>
      </c>
      <c r="N140" s="16" t="s">
        <v>174</v>
      </c>
      <c r="O140" s="42">
        <v>1</v>
      </c>
      <c r="P140" s="16">
        <v>3</v>
      </c>
      <c r="Q140" s="16">
        <v>3</v>
      </c>
      <c r="R140" s="42">
        <f t="shared" si="56"/>
        <v>1</v>
      </c>
      <c r="S140" s="16">
        <v>0</v>
      </c>
      <c r="T140" s="16">
        <v>0.25</v>
      </c>
      <c r="U140" s="42">
        <v>1</v>
      </c>
      <c r="V140" s="16">
        <f t="shared" si="57"/>
        <v>3.25</v>
      </c>
      <c r="W140" s="14">
        <f t="shared" si="58"/>
        <v>1.0833333333333333</v>
      </c>
      <c r="X140" s="16">
        <v>0.25</v>
      </c>
      <c r="Y140" s="16">
        <v>0.25</v>
      </c>
      <c r="Z140" s="43">
        <f t="shared" si="59"/>
        <v>1</v>
      </c>
      <c r="AA140" s="16">
        <v>3</v>
      </c>
      <c r="AB140" s="16">
        <v>3</v>
      </c>
      <c r="AC140" s="43">
        <f t="shared" si="60"/>
        <v>1</v>
      </c>
      <c r="AD140" s="16" t="s">
        <v>467</v>
      </c>
      <c r="AE140" s="17" t="s">
        <v>466</v>
      </c>
      <c r="AF140" s="17" t="s">
        <v>641</v>
      </c>
      <c r="AG140" s="17" t="s">
        <v>642</v>
      </c>
      <c r="AH140" s="133" t="s">
        <v>1326</v>
      </c>
      <c r="AI140" s="133" t="s">
        <v>1327</v>
      </c>
      <c r="AJ140" s="122" t="s">
        <v>1677</v>
      </c>
      <c r="AK140" s="123" t="s">
        <v>1678</v>
      </c>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row>
    <row r="141" spans="1:83" ht="66.75" hidden="1" customHeight="1" x14ac:dyDescent="0.25">
      <c r="A141" s="24" t="s">
        <v>705</v>
      </c>
      <c r="B141" s="18" t="s">
        <v>740</v>
      </c>
      <c r="C141" s="17" t="s">
        <v>671</v>
      </c>
      <c r="D141" s="18" t="s">
        <v>687</v>
      </c>
      <c r="E141" s="18" t="s">
        <v>673</v>
      </c>
      <c r="F141" s="20" t="s">
        <v>117</v>
      </c>
      <c r="G141" s="41">
        <v>43101</v>
      </c>
      <c r="H141" s="41">
        <v>43464</v>
      </c>
      <c r="I141" s="16" t="s">
        <v>1381</v>
      </c>
      <c r="J141" s="16" t="s">
        <v>1083</v>
      </c>
      <c r="K141" s="16" t="s">
        <v>1082</v>
      </c>
      <c r="L141" s="16" t="s">
        <v>187</v>
      </c>
      <c r="M141" s="16" t="s">
        <v>115</v>
      </c>
      <c r="N141" s="16" t="s">
        <v>116</v>
      </c>
      <c r="O141" s="42">
        <v>1</v>
      </c>
      <c r="P141" s="16">
        <v>127</v>
      </c>
      <c r="Q141" s="16">
        <v>127</v>
      </c>
      <c r="R141" s="42">
        <f t="shared" si="56"/>
        <v>1</v>
      </c>
      <c r="S141" s="16">
        <v>0</v>
      </c>
      <c r="T141" s="16">
        <v>1</v>
      </c>
      <c r="U141" s="42">
        <v>1</v>
      </c>
      <c r="V141" s="16">
        <f t="shared" si="57"/>
        <v>128</v>
      </c>
      <c r="W141" s="14">
        <f t="shared" si="58"/>
        <v>1.0078740157480315</v>
      </c>
      <c r="X141" s="16">
        <v>1</v>
      </c>
      <c r="Y141" s="16">
        <v>1</v>
      </c>
      <c r="Z141" s="43">
        <f t="shared" si="59"/>
        <v>1</v>
      </c>
      <c r="AA141" s="16">
        <v>1</v>
      </c>
      <c r="AB141" s="16">
        <v>1</v>
      </c>
      <c r="AC141" s="43">
        <f t="shared" si="60"/>
        <v>1</v>
      </c>
      <c r="AD141" s="16" t="s">
        <v>465</v>
      </c>
      <c r="AE141" s="17" t="s">
        <v>466</v>
      </c>
      <c r="AF141" s="17" t="s">
        <v>1052</v>
      </c>
      <c r="AG141" s="17" t="s">
        <v>555</v>
      </c>
      <c r="AH141" s="133" t="s">
        <v>1276</v>
      </c>
      <c r="AI141" s="133" t="s">
        <v>555</v>
      </c>
      <c r="AJ141" s="122" t="s">
        <v>1679</v>
      </c>
      <c r="AK141" s="123" t="s">
        <v>1680</v>
      </c>
    </row>
    <row r="142" spans="1:83" ht="112.5" hidden="1" customHeight="1" x14ac:dyDescent="0.25">
      <c r="A142" s="23" t="s">
        <v>697</v>
      </c>
      <c r="B142" s="18" t="s">
        <v>729</v>
      </c>
      <c r="C142" s="18" t="s">
        <v>671</v>
      </c>
      <c r="D142" s="18" t="s">
        <v>672</v>
      </c>
      <c r="E142" s="18" t="s">
        <v>721</v>
      </c>
      <c r="F142" s="81" t="s">
        <v>870</v>
      </c>
      <c r="G142" s="41">
        <v>43101</v>
      </c>
      <c r="H142" s="59">
        <v>43464</v>
      </c>
      <c r="I142" s="16" t="s">
        <v>1381</v>
      </c>
      <c r="J142" s="16" t="s">
        <v>1083</v>
      </c>
      <c r="K142" s="16" t="s">
        <v>1082</v>
      </c>
      <c r="L142" s="16" t="s">
        <v>833</v>
      </c>
      <c r="M142" s="16" t="s">
        <v>871</v>
      </c>
      <c r="N142" s="16" t="s">
        <v>872</v>
      </c>
      <c r="O142" s="16">
        <v>5</v>
      </c>
      <c r="P142" s="16">
        <v>2</v>
      </c>
      <c r="Q142" s="16">
        <v>2</v>
      </c>
      <c r="R142" s="42">
        <v>0</v>
      </c>
      <c r="S142" s="16">
        <v>0</v>
      </c>
      <c r="T142" s="16">
        <v>0</v>
      </c>
      <c r="U142" s="42">
        <v>0</v>
      </c>
      <c r="V142" s="16">
        <f t="shared" si="57"/>
        <v>2</v>
      </c>
      <c r="W142" s="43">
        <f t="shared" ref="W142:W159" si="61">+(U142+R142)/2</f>
        <v>0</v>
      </c>
      <c r="X142" s="16">
        <v>3</v>
      </c>
      <c r="Y142" s="42">
        <v>0.67</v>
      </c>
      <c r="Z142" s="43">
        <f t="shared" si="59"/>
        <v>0.22333333333333336</v>
      </c>
      <c r="AA142" s="16">
        <v>0</v>
      </c>
      <c r="AB142" s="16">
        <v>1</v>
      </c>
      <c r="AC142" s="43">
        <v>1</v>
      </c>
      <c r="AD142" s="16"/>
      <c r="AE142" s="21"/>
      <c r="AF142" s="21"/>
      <c r="AG142" s="21"/>
      <c r="AH142" s="124" t="s">
        <v>1186</v>
      </c>
      <c r="AI142" s="124" t="s">
        <v>1185</v>
      </c>
      <c r="AJ142" s="17" t="s">
        <v>1538</v>
      </c>
      <c r="AK142" s="126" t="s">
        <v>1538</v>
      </c>
    </row>
    <row r="143" spans="1:83" ht="66.75" hidden="1" customHeight="1" x14ac:dyDescent="0.25">
      <c r="A143" s="23" t="s">
        <v>697</v>
      </c>
      <c r="B143" s="18" t="s">
        <v>729</v>
      </c>
      <c r="C143" s="18" t="s">
        <v>671</v>
      </c>
      <c r="D143" s="18" t="s">
        <v>672</v>
      </c>
      <c r="E143" s="18" t="s">
        <v>721</v>
      </c>
      <c r="F143" s="73" t="s">
        <v>753</v>
      </c>
      <c r="G143" s="41">
        <v>43101</v>
      </c>
      <c r="H143" s="60">
        <v>43465</v>
      </c>
      <c r="I143" s="16" t="s">
        <v>1381</v>
      </c>
      <c r="J143" s="16" t="s">
        <v>1083</v>
      </c>
      <c r="K143" s="16" t="s">
        <v>1082</v>
      </c>
      <c r="L143" s="16" t="s">
        <v>1082</v>
      </c>
      <c r="M143" s="16" t="s">
        <v>880</v>
      </c>
      <c r="N143" s="16" t="s">
        <v>879</v>
      </c>
      <c r="O143" s="42">
        <v>1</v>
      </c>
      <c r="P143" s="42">
        <v>0.5</v>
      </c>
      <c r="Q143" s="42">
        <v>0.5</v>
      </c>
      <c r="R143" s="42">
        <v>0</v>
      </c>
      <c r="S143" s="6">
        <v>0</v>
      </c>
      <c r="T143" s="75">
        <v>0</v>
      </c>
      <c r="U143" s="42">
        <v>0</v>
      </c>
      <c r="V143" s="16">
        <f>+Y143+Q143</f>
        <v>1.5</v>
      </c>
      <c r="W143" s="43">
        <f t="shared" si="61"/>
        <v>0</v>
      </c>
      <c r="X143" s="42">
        <v>0.5</v>
      </c>
      <c r="Y143" s="42">
        <v>1</v>
      </c>
      <c r="Z143" s="43">
        <f t="shared" si="59"/>
        <v>2</v>
      </c>
      <c r="AA143" s="16">
        <v>0</v>
      </c>
      <c r="AB143" s="16">
        <v>1</v>
      </c>
      <c r="AC143" s="43">
        <v>1</v>
      </c>
      <c r="AD143" s="16"/>
      <c r="AE143" s="21" t="s">
        <v>912</v>
      </c>
      <c r="AF143" s="21"/>
      <c r="AG143" s="21"/>
      <c r="AH143" s="124" t="s">
        <v>1188</v>
      </c>
      <c r="AI143" s="124" t="s">
        <v>1187</v>
      </c>
      <c r="AJ143" s="17" t="s">
        <v>1540</v>
      </c>
      <c r="AK143" s="125" t="s">
        <v>1539</v>
      </c>
    </row>
    <row r="144" spans="1:83" s="21" customFormat="1" ht="149.25" hidden="1" customHeight="1" x14ac:dyDescent="0.25">
      <c r="A144" s="23" t="s">
        <v>697</v>
      </c>
      <c r="B144" s="18" t="s">
        <v>729</v>
      </c>
      <c r="C144" s="18" t="s">
        <v>671</v>
      </c>
      <c r="D144" s="18" t="s">
        <v>672</v>
      </c>
      <c r="E144" s="18" t="s">
        <v>721</v>
      </c>
      <c r="F144" s="73" t="s">
        <v>754</v>
      </c>
      <c r="G144" s="41">
        <v>43101</v>
      </c>
      <c r="H144" s="60">
        <v>43465</v>
      </c>
      <c r="I144" s="16" t="s">
        <v>1381</v>
      </c>
      <c r="J144" s="16" t="s">
        <v>1083</v>
      </c>
      <c r="K144" s="16" t="s">
        <v>1082</v>
      </c>
      <c r="L144" s="16" t="s">
        <v>1082</v>
      </c>
      <c r="M144" s="16" t="s">
        <v>875</v>
      </c>
      <c r="N144" s="16" t="s">
        <v>876</v>
      </c>
      <c r="O144" s="42">
        <v>1</v>
      </c>
      <c r="P144" s="42">
        <v>0.25</v>
      </c>
      <c r="Q144" s="42">
        <v>0.25</v>
      </c>
      <c r="R144" s="42">
        <v>0</v>
      </c>
      <c r="S144" s="42">
        <v>0</v>
      </c>
      <c r="T144" s="42">
        <v>0</v>
      </c>
      <c r="U144" s="42">
        <v>0</v>
      </c>
      <c r="V144" s="16">
        <f t="shared" si="57"/>
        <v>0.25</v>
      </c>
      <c r="W144" s="43">
        <f t="shared" si="61"/>
        <v>0</v>
      </c>
      <c r="X144" s="42">
        <v>0.5</v>
      </c>
      <c r="Y144" s="42">
        <v>0.67</v>
      </c>
      <c r="Z144" s="43">
        <f t="shared" si="59"/>
        <v>1.34</v>
      </c>
      <c r="AA144" s="42">
        <v>0.25</v>
      </c>
      <c r="AB144" s="42">
        <v>0.25</v>
      </c>
      <c r="AC144" s="43">
        <f t="shared" si="60"/>
        <v>1</v>
      </c>
      <c r="AD144" s="16"/>
      <c r="AE144" s="21" t="s">
        <v>913</v>
      </c>
      <c r="AH144" s="124" t="s">
        <v>1190</v>
      </c>
      <c r="AI144" s="124" t="s">
        <v>1189</v>
      </c>
      <c r="AJ144" s="21" t="s">
        <v>1540</v>
      </c>
      <c r="AK144" s="125" t="s">
        <v>1541</v>
      </c>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row>
    <row r="145" spans="1:83" ht="57" hidden="1" customHeight="1" x14ac:dyDescent="0.25">
      <c r="A145" s="23" t="s">
        <v>697</v>
      </c>
      <c r="B145" s="18" t="s">
        <v>729</v>
      </c>
      <c r="C145" s="18" t="s">
        <v>671</v>
      </c>
      <c r="D145" s="18" t="s">
        <v>672</v>
      </c>
      <c r="E145" s="18" t="s">
        <v>721</v>
      </c>
      <c r="F145" s="73" t="s">
        <v>761</v>
      </c>
      <c r="G145" s="41">
        <v>43101</v>
      </c>
      <c r="H145" s="60">
        <v>43465</v>
      </c>
      <c r="I145" s="16" t="s">
        <v>1381</v>
      </c>
      <c r="J145" s="16" t="s">
        <v>1083</v>
      </c>
      <c r="K145" s="16" t="s">
        <v>1082</v>
      </c>
      <c r="L145" s="16" t="s">
        <v>1082</v>
      </c>
      <c r="M145" s="16" t="s">
        <v>877</v>
      </c>
      <c r="N145" s="16" t="s">
        <v>878</v>
      </c>
      <c r="O145" s="42">
        <v>1</v>
      </c>
      <c r="P145" s="42">
        <v>0.25</v>
      </c>
      <c r="Q145" s="42">
        <v>0.25</v>
      </c>
      <c r="R145" s="42">
        <v>0</v>
      </c>
      <c r="S145" s="42">
        <v>0</v>
      </c>
      <c r="T145" s="42">
        <v>0</v>
      </c>
      <c r="U145" s="42">
        <v>0</v>
      </c>
      <c r="V145" s="16">
        <f t="shared" si="57"/>
        <v>0.25</v>
      </c>
      <c r="W145" s="43">
        <f t="shared" si="61"/>
        <v>0</v>
      </c>
      <c r="X145" s="42">
        <v>0.5</v>
      </c>
      <c r="Y145" s="42">
        <v>0.67</v>
      </c>
      <c r="Z145" s="43">
        <f t="shared" si="59"/>
        <v>1.34</v>
      </c>
      <c r="AA145" s="42">
        <v>0.25</v>
      </c>
      <c r="AB145" s="42">
        <v>0.25</v>
      </c>
      <c r="AC145" s="43">
        <f t="shared" si="60"/>
        <v>1</v>
      </c>
      <c r="AD145" s="16"/>
      <c r="AE145" s="21" t="s">
        <v>882</v>
      </c>
      <c r="AF145" s="21"/>
      <c r="AG145" s="21"/>
      <c r="AH145" s="124" t="s">
        <v>1192</v>
      </c>
      <c r="AI145" s="124" t="s">
        <v>1191</v>
      </c>
      <c r="AJ145" s="21" t="s">
        <v>1542</v>
      </c>
      <c r="AK145" s="125" t="s">
        <v>1542</v>
      </c>
    </row>
    <row r="146" spans="1:83" s="21" customFormat="1" ht="59.25" hidden="1" customHeight="1" x14ac:dyDescent="0.25">
      <c r="A146" s="23" t="s">
        <v>697</v>
      </c>
      <c r="B146" s="18" t="s">
        <v>729</v>
      </c>
      <c r="C146" s="18" t="s">
        <v>671</v>
      </c>
      <c r="D146" s="18" t="s">
        <v>672</v>
      </c>
      <c r="E146" s="18" t="s">
        <v>721</v>
      </c>
      <c r="F146" s="73" t="s">
        <v>795</v>
      </c>
      <c r="G146" s="41">
        <v>43101</v>
      </c>
      <c r="H146" s="65">
        <v>43465</v>
      </c>
      <c r="I146" s="16" t="s">
        <v>1381</v>
      </c>
      <c r="J146" s="16" t="s">
        <v>1083</v>
      </c>
      <c r="K146" s="16" t="s">
        <v>1082</v>
      </c>
      <c r="L146" s="16" t="s">
        <v>1082</v>
      </c>
      <c r="M146" s="16" t="s">
        <v>886</v>
      </c>
      <c r="N146" s="16" t="s">
        <v>887</v>
      </c>
      <c r="O146" s="42">
        <v>1</v>
      </c>
      <c r="P146" s="42">
        <v>0.25</v>
      </c>
      <c r="Q146" s="42">
        <v>0.25</v>
      </c>
      <c r="R146" s="42">
        <v>0</v>
      </c>
      <c r="S146" s="42">
        <v>0</v>
      </c>
      <c r="T146" s="16">
        <v>0</v>
      </c>
      <c r="U146" s="42">
        <v>0</v>
      </c>
      <c r="V146" s="16">
        <f t="shared" si="57"/>
        <v>0.25</v>
      </c>
      <c r="W146" s="43">
        <f t="shared" si="61"/>
        <v>0</v>
      </c>
      <c r="X146" s="42">
        <v>0.5</v>
      </c>
      <c r="Y146" s="42">
        <v>0.8</v>
      </c>
      <c r="Z146" s="43">
        <f t="shared" si="59"/>
        <v>1.6</v>
      </c>
      <c r="AA146" s="42">
        <v>0.25</v>
      </c>
      <c r="AB146" s="42">
        <v>0.25</v>
      </c>
      <c r="AC146" s="43">
        <f t="shared" si="60"/>
        <v>1</v>
      </c>
      <c r="AD146" s="16"/>
      <c r="AE146" s="21" t="s">
        <v>888</v>
      </c>
      <c r="AH146" s="124" t="s">
        <v>1194</v>
      </c>
      <c r="AI146" s="124" t="s">
        <v>1193</v>
      </c>
      <c r="AJ146" s="17" t="s">
        <v>1544</v>
      </c>
      <c r="AK146" s="125" t="s">
        <v>1543</v>
      </c>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row>
    <row r="147" spans="1:83" s="21" customFormat="1" ht="50.25" hidden="1" customHeight="1" x14ac:dyDescent="0.25">
      <c r="A147" s="23" t="s">
        <v>697</v>
      </c>
      <c r="B147" s="18" t="s">
        <v>729</v>
      </c>
      <c r="C147" s="18" t="s">
        <v>671</v>
      </c>
      <c r="D147" s="18" t="s">
        <v>672</v>
      </c>
      <c r="E147" s="18" t="s">
        <v>721</v>
      </c>
      <c r="F147" s="82" t="s">
        <v>797</v>
      </c>
      <c r="G147" s="41">
        <v>43101</v>
      </c>
      <c r="H147" s="65">
        <v>43343</v>
      </c>
      <c r="I147" s="16" t="s">
        <v>1381</v>
      </c>
      <c r="J147" s="16" t="s">
        <v>1083</v>
      </c>
      <c r="K147" s="16" t="s">
        <v>1082</v>
      </c>
      <c r="L147" s="16" t="s">
        <v>1082</v>
      </c>
      <c r="M147" s="16" t="s">
        <v>890</v>
      </c>
      <c r="N147" s="16" t="s">
        <v>891</v>
      </c>
      <c r="O147" s="66">
        <v>1</v>
      </c>
      <c r="P147" s="16">
        <v>0</v>
      </c>
      <c r="Q147" s="16">
        <v>0</v>
      </c>
      <c r="R147" s="42">
        <v>0</v>
      </c>
      <c r="S147" s="16">
        <v>0</v>
      </c>
      <c r="T147" s="16">
        <v>0</v>
      </c>
      <c r="U147" s="42">
        <v>0</v>
      </c>
      <c r="V147" s="16">
        <f t="shared" si="57"/>
        <v>0</v>
      </c>
      <c r="W147" s="43">
        <f t="shared" si="61"/>
        <v>0</v>
      </c>
      <c r="X147" s="16">
        <v>0</v>
      </c>
      <c r="Y147" s="42">
        <v>1</v>
      </c>
      <c r="Z147" s="43">
        <v>1</v>
      </c>
      <c r="AA147" s="16">
        <v>0</v>
      </c>
      <c r="AB147" s="16">
        <v>0</v>
      </c>
      <c r="AC147" s="43">
        <v>0</v>
      </c>
      <c r="AD147" s="16"/>
      <c r="AE147" s="21" t="s">
        <v>889</v>
      </c>
      <c r="AH147" s="124" t="s">
        <v>1196</v>
      </c>
      <c r="AI147" s="124" t="s">
        <v>1195</v>
      </c>
      <c r="AJ147" s="17" t="s">
        <v>1494</v>
      </c>
      <c r="AK147" s="126" t="s">
        <v>1493</v>
      </c>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row>
    <row r="148" spans="1:83" s="21" customFormat="1" ht="100.5" hidden="1" customHeight="1" thickBot="1" x14ac:dyDescent="0.25">
      <c r="A148" s="23" t="s">
        <v>697</v>
      </c>
      <c r="B148" s="18" t="s">
        <v>729</v>
      </c>
      <c r="C148" s="18" t="s">
        <v>671</v>
      </c>
      <c r="D148" s="18" t="s">
        <v>672</v>
      </c>
      <c r="E148" s="18" t="s">
        <v>721</v>
      </c>
      <c r="F148" s="67" t="s">
        <v>798</v>
      </c>
      <c r="G148" s="41">
        <v>43101</v>
      </c>
      <c r="H148" s="65">
        <v>43465</v>
      </c>
      <c r="I148" s="16" t="s">
        <v>1381</v>
      </c>
      <c r="J148" s="16" t="s">
        <v>1083</v>
      </c>
      <c r="K148" s="16" t="s">
        <v>1082</v>
      </c>
      <c r="L148" s="16" t="s">
        <v>1082</v>
      </c>
      <c r="M148" s="16" t="s">
        <v>892</v>
      </c>
      <c r="N148" s="16" t="s">
        <v>893</v>
      </c>
      <c r="O148" s="42">
        <v>1</v>
      </c>
      <c r="P148" s="16">
        <v>0</v>
      </c>
      <c r="Q148" s="16">
        <v>0</v>
      </c>
      <c r="R148" s="42">
        <v>0</v>
      </c>
      <c r="S148" s="16">
        <v>0</v>
      </c>
      <c r="T148" s="16">
        <v>0</v>
      </c>
      <c r="U148" s="42">
        <v>0</v>
      </c>
      <c r="V148" s="16">
        <f t="shared" si="57"/>
        <v>0</v>
      </c>
      <c r="W148" s="43">
        <f t="shared" si="61"/>
        <v>0</v>
      </c>
      <c r="X148" s="16">
        <v>0</v>
      </c>
      <c r="Y148" s="42">
        <v>0.65</v>
      </c>
      <c r="Z148" s="43">
        <v>1</v>
      </c>
      <c r="AA148" s="16">
        <v>0</v>
      </c>
      <c r="AB148" s="16">
        <v>0.67</v>
      </c>
      <c r="AC148" s="43">
        <v>1</v>
      </c>
      <c r="AD148" s="16"/>
      <c r="AE148" s="21" t="s">
        <v>894</v>
      </c>
      <c r="AH148" s="124" t="s">
        <v>1198</v>
      </c>
      <c r="AI148" s="124" t="s">
        <v>1197</v>
      </c>
      <c r="AJ148" s="17" t="s">
        <v>1546</v>
      </c>
      <c r="AK148" s="126" t="s">
        <v>1545</v>
      </c>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row>
    <row r="149" spans="1:83" s="21" customFormat="1" ht="83.25" hidden="1" customHeight="1" x14ac:dyDescent="0.25">
      <c r="A149" s="23" t="s">
        <v>697</v>
      </c>
      <c r="B149" s="18" t="s">
        <v>729</v>
      </c>
      <c r="C149" s="18" t="s">
        <v>671</v>
      </c>
      <c r="D149" s="18" t="s">
        <v>672</v>
      </c>
      <c r="E149" s="18" t="s">
        <v>721</v>
      </c>
      <c r="F149" s="67" t="s">
        <v>802</v>
      </c>
      <c r="G149" s="41">
        <v>43101</v>
      </c>
      <c r="H149" s="65">
        <v>43465</v>
      </c>
      <c r="I149" s="16" t="s">
        <v>1381</v>
      </c>
      <c r="J149" s="16" t="s">
        <v>1083</v>
      </c>
      <c r="K149" s="16" t="s">
        <v>1082</v>
      </c>
      <c r="L149" s="16" t="s">
        <v>833</v>
      </c>
      <c r="M149" s="16" t="s">
        <v>890</v>
      </c>
      <c r="N149" s="16" t="s">
        <v>891</v>
      </c>
      <c r="O149" s="42">
        <v>1</v>
      </c>
      <c r="P149" s="16">
        <v>100</v>
      </c>
      <c r="Q149" s="16">
        <v>100</v>
      </c>
      <c r="R149" s="42">
        <f>+Q149/P149</f>
        <v>1</v>
      </c>
      <c r="S149" s="16">
        <v>0</v>
      </c>
      <c r="T149" s="16">
        <v>0</v>
      </c>
      <c r="U149" s="42">
        <v>0</v>
      </c>
      <c r="V149" s="16">
        <f t="shared" si="57"/>
        <v>100</v>
      </c>
      <c r="W149" s="14">
        <f>+V149/(S149+P149)</f>
        <v>1</v>
      </c>
      <c r="X149" s="16">
        <v>0</v>
      </c>
      <c r="Y149" s="42">
        <v>1</v>
      </c>
      <c r="Z149" s="43">
        <v>1</v>
      </c>
      <c r="AA149" s="16">
        <v>0</v>
      </c>
      <c r="AB149" s="16">
        <v>0</v>
      </c>
      <c r="AC149" s="43">
        <v>0</v>
      </c>
      <c r="AD149" s="16"/>
      <c r="AE149" s="21" t="s">
        <v>895</v>
      </c>
      <c r="AH149" s="124" t="s">
        <v>1200</v>
      </c>
      <c r="AI149" s="124" t="s">
        <v>1199</v>
      </c>
      <c r="AJ149" s="17" t="s">
        <v>1494</v>
      </c>
      <c r="AK149" s="126" t="s">
        <v>1495</v>
      </c>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row>
    <row r="150" spans="1:83" s="21" customFormat="1" ht="83.25" hidden="1" customHeight="1" x14ac:dyDescent="0.25">
      <c r="A150" s="23" t="s">
        <v>697</v>
      </c>
      <c r="B150" s="18" t="s">
        <v>725</v>
      </c>
      <c r="C150" s="18" t="s">
        <v>692</v>
      </c>
      <c r="D150" s="18" t="s">
        <v>678</v>
      </c>
      <c r="E150" s="18" t="s">
        <v>1084</v>
      </c>
      <c r="F150" s="18" t="s">
        <v>836</v>
      </c>
      <c r="G150" s="41">
        <v>43102</v>
      </c>
      <c r="H150" s="41">
        <v>43462</v>
      </c>
      <c r="I150" s="16" t="s">
        <v>1381</v>
      </c>
      <c r="J150" s="16" t="s">
        <v>1083</v>
      </c>
      <c r="K150" s="16" t="s">
        <v>1082</v>
      </c>
      <c r="L150" s="16" t="s">
        <v>122</v>
      </c>
      <c r="M150" s="16" t="s">
        <v>837</v>
      </c>
      <c r="N150" s="16" t="s">
        <v>838</v>
      </c>
      <c r="O150" s="42">
        <v>1</v>
      </c>
      <c r="P150" s="16">
        <v>0</v>
      </c>
      <c r="Q150" s="16">
        <v>0</v>
      </c>
      <c r="R150" s="42">
        <v>0</v>
      </c>
      <c r="S150" s="42">
        <v>0</v>
      </c>
      <c r="T150" s="16">
        <v>0</v>
      </c>
      <c r="U150" s="42">
        <v>0</v>
      </c>
      <c r="V150" s="16">
        <f t="shared" si="57"/>
        <v>0</v>
      </c>
      <c r="W150" s="43">
        <f t="shared" si="61"/>
        <v>0</v>
      </c>
      <c r="X150" s="42">
        <v>0.2</v>
      </c>
      <c r="Y150" s="42">
        <v>0.2</v>
      </c>
      <c r="Z150" s="43">
        <f t="shared" si="59"/>
        <v>1</v>
      </c>
      <c r="AA150" s="42">
        <v>1</v>
      </c>
      <c r="AB150" s="16">
        <v>0</v>
      </c>
      <c r="AC150" s="43">
        <f t="shared" si="60"/>
        <v>0</v>
      </c>
      <c r="AD150" s="16" t="s">
        <v>451</v>
      </c>
      <c r="AE150" s="17" t="s">
        <v>452</v>
      </c>
      <c r="AH150" s="174" t="s">
        <v>1277</v>
      </c>
      <c r="AI150" s="174" t="s">
        <v>1278</v>
      </c>
      <c r="AJ150" s="122" t="s">
        <v>1681</v>
      </c>
      <c r="AK150" s="123" t="s">
        <v>1682</v>
      </c>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row>
    <row r="151" spans="1:83" s="21" customFormat="1" ht="50.25" hidden="1" customHeight="1" thickBot="1" x14ac:dyDescent="0.25">
      <c r="A151" s="23" t="s">
        <v>697</v>
      </c>
      <c r="B151" s="18" t="s">
        <v>725</v>
      </c>
      <c r="C151" s="18" t="s">
        <v>692</v>
      </c>
      <c r="D151" s="18" t="s">
        <v>678</v>
      </c>
      <c r="E151" s="18" t="s">
        <v>1084</v>
      </c>
      <c r="F151" s="18" t="s">
        <v>839</v>
      </c>
      <c r="G151" s="41">
        <v>43102</v>
      </c>
      <c r="H151" s="41">
        <v>43462</v>
      </c>
      <c r="I151" s="16" t="s">
        <v>1381</v>
      </c>
      <c r="J151" s="16" t="s">
        <v>1083</v>
      </c>
      <c r="K151" s="16" t="s">
        <v>1082</v>
      </c>
      <c r="L151" s="16" t="s">
        <v>122</v>
      </c>
      <c r="M151" s="16" t="s">
        <v>840</v>
      </c>
      <c r="N151" s="16" t="s">
        <v>841</v>
      </c>
      <c r="O151" s="16">
        <v>1</v>
      </c>
      <c r="P151" s="16">
        <v>0</v>
      </c>
      <c r="Q151" s="16">
        <v>0</v>
      </c>
      <c r="R151" s="42">
        <v>0</v>
      </c>
      <c r="S151" s="16">
        <v>0</v>
      </c>
      <c r="T151" s="16">
        <v>0</v>
      </c>
      <c r="U151" s="42">
        <v>0</v>
      </c>
      <c r="V151" s="16">
        <f t="shared" si="57"/>
        <v>0</v>
      </c>
      <c r="W151" s="43">
        <f t="shared" si="61"/>
        <v>0</v>
      </c>
      <c r="X151" s="16">
        <v>1</v>
      </c>
      <c r="Y151" s="16">
        <v>1</v>
      </c>
      <c r="Z151" s="43">
        <f t="shared" si="59"/>
        <v>1</v>
      </c>
      <c r="AA151" s="16">
        <v>100</v>
      </c>
      <c r="AB151" s="16">
        <v>100</v>
      </c>
      <c r="AC151" s="43">
        <f t="shared" si="60"/>
        <v>1</v>
      </c>
      <c r="AD151" s="16" t="s">
        <v>453</v>
      </c>
      <c r="AE151" s="17" t="s">
        <v>454</v>
      </c>
      <c r="AH151" s="174" t="s">
        <v>1279</v>
      </c>
      <c r="AI151" s="174" t="s">
        <v>1280</v>
      </c>
      <c r="AJ151" s="122" t="s">
        <v>1683</v>
      </c>
      <c r="AK151" s="123" t="s">
        <v>1684</v>
      </c>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row>
    <row r="152" spans="1:83" s="21" customFormat="1" ht="99.75" hidden="1" customHeight="1" thickBot="1" x14ac:dyDescent="0.25">
      <c r="A152" s="23" t="s">
        <v>697</v>
      </c>
      <c r="B152" s="18" t="s">
        <v>725</v>
      </c>
      <c r="C152" s="18" t="s">
        <v>692</v>
      </c>
      <c r="D152" s="18" t="s">
        <v>678</v>
      </c>
      <c r="E152" s="18" t="s">
        <v>1084</v>
      </c>
      <c r="F152" s="18" t="s">
        <v>842</v>
      </c>
      <c r="G152" s="41">
        <v>43102</v>
      </c>
      <c r="H152" s="41">
        <v>43462</v>
      </c>
      <c r="I152" s="16" t="s">
        <v>1381</v>
      </c>
      <c r="J152" s="16" t="s">
        <v>1083</v>
      </c>
      <c r="K152" s="16" t="s">
        <v>1082</v>
      </c>
      <c r="L152" s="16" t="s">
        <v>122</v>
      </c>
      <c r="M152" s="16" t="s">
        <v>843</v>
      </c>
      <c r="N152" s="16" t="s">
        <v>844</v>
      </c>
      <c r="O152" s="16">
        <v>1.2</v>
      </c>
      <c r="P152" s="16">
        <v>1</v>
      </c>
      <c r="Q152" s="16">
        <v>1</v>
      </c>
      <c r="R152" s="42">
        <f>+Q152/P152</f>
        <v>1</v>
      </c>
      <c r="S152" s="16">
        <v>0</v>
      </c>
      <c r="T152" s="16">
        <v>0</v>
      </c>
      <c r="U152" s="42">
        <v>0</v>
      </c>
      <c r="V152" s="16">
        <f t="shared" si="57"/>
        <v>1</v>
      </c>
      <c r="W152" s="14">
        <f t="shared" ref="W152:W157" si="62">+V152/(S152+P152)</f>
        <v>1</v>
      </c>
      <c r="X152" s="16">
        <v>0</v>
      </c>
      <c r="Y152" s="16">
        <v>0</v>
      </c>
      <c r="Z152" s="43">
        <v>0</v>
      </c>
      <c r="AA152" s="16">
        <v>0.2</v>
      </c>
      <c r="AB152" s="16">
        <v>0.2</v>
      </c>
      <c r="AC152" s="43">
        <f t="shared" si="60"/>
        <v>1</v>
      </c>
      <c r="AD152" s="16" t="s">
        <v>455</v>
      </c>
      <c r="AE152" s="17" t="s">
        <v>456</v>
      </c>
      <c r="AH152" s="174" t="s">
        <v>1281</v>
      </c>
      <c r="AI152" s="174" t="s">
        <v>1282</v>
      </c>
      <c r="AJ152" s="122" t="s">
        <v>1685</v>
      </c>
      <c r="AK152" s="123" t="s">
        <v>1686</v>
      </c>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row>
    <row r="153" spans="1:83" s="36" customFormat="1" ht="83.25" hidden="1" customHeight="1" thickBot="1" x14ac:dyDescent="0.25">
      <c r="A153" s="26" t="s">
        <v>697</v>
      </c>
      <c r="B153" s="68" t="s">
        <v>725</v>
      </c>
      <c r="C153" s="68" t="s">
        <v>674</v>
      </c>
      <c r="D153" s="68" t="s">
        <v>678</v>
      </c>
      <c r="E153" s="68" t="s">
        <v>1084</v>
      </c>
      <c r="F153" s="68" t="s">
        <v>845</v>
      </c>
      <c r="G153" s="69">
        <v>43102</v>
      </c>
      <c r="H153" s="69">
        <v>43462</v>
      </c>
      <c r="I153" s="16" t="s">
        <v>1381</v>
      </c>
      <c r="J153" s="28" t="s">
        <v>1083</v>
      </c>
      <c r="K153" s="16" t="s">
        <v>1082</v>
      </c>
      <c r="L153" s="28" t="s">
        <v>122</v>
      </c>
      <c r="M153" s="28" t="s">
        <v>846</v>
      </c>
      <c r="N153" s="28" t="s">
        <v>847</v>
      </c>
      <c r="O153" s="28">
        <v>28</v>
      </c>
      <c r="P153" s="28">
        <v>7</v>
      </c>
      <c r="Q153" s="28">
        <v>26</v>
      </c>
      <c r="R153" s="42">
        <f>+Q153/P153</f>
        <v>3.7142857142857144</v>
      </c>
      <c r="S153" s="28">
        <v>7</v>
      </c>
      <c r="T153" s="16">
        <v>26</v>
      </c>
      <c r="U153" s="42">
        <f t="shared" ref="U153:U158" si="63">+T153/S153</f>
        <v>3.7142857142857144</v>
      </c>
      <c r="V153" s="16">
        <f t="shared" si="57"/>
        <v>52</v>
      </c>
      <c r="W153" s="14">
        <f t="shared" si="62"/>
        <v>3.7142857142857144</v>
      </c>
      <c r="X153" s="16">
        <v>7</v>
      </c>
      <c r="Y153" s="16">
        <v>2</v>
      </c>
      <c r="Z153" s="43">
        <f t="shared" si="59"/>
        <v>0.2857142857142857</v>
      </c>
      <c r="AA153" s="16">
        <v>7</v>
      </c>
      <c r="AB153" s="16">
        <v>7</v>
      </c>
      <c r="AC153" s="43">
        <f t="shared" si="60"/>
        <v>1</v>
      </c>
      <c r="AD153" s="16" t="s">
        <v>457</v>
      </c>
      <c r="AE153" s="17" t="s">
        <v>458</v>
      </c>
      <c r="AF153" s="21"/>
      <c r="AG153" s="21"/>
      <c r="AH153" s="174" t="s">
        <v>1283</v>
      </c>
      <c r="AI153" s="174" t="s">
        <v>1284</v>
      </c>
      <c r="AJ153" s="122" t="s">
        <v>1687</v>
      </c>
      <c r="AK153" s="122" t="s">
        <v>1687</v>
      </c>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row>
    <row r="154" spans="1:83" s="21" customFormat="1" ht="63" hidden="1" customHeight="1" thickBot="1" x14ac:dyDescent="0.25">
      <c r="A154" s="23" t="s">
        <v>697</v>
      </c>
      <c r="B154" s="18" t="s">
        <v>722</v>
      </c>
      <c r="C154" s="18" t="s">
        <v>692</v>
      </c>
      <c r="D154" s="18" t="s">
        <v>678</v>
      </c>
      <c r="E154" s="18" t="s">
        <v>1084</v>
      </c>
      <c r="F154" s="18" t="s">
        <v>848</v>
      </c>
      <c r="G154" s="41">
        <v>43102</v>
      </c>
      <c r="H154" s="41">
        <v>43462</v>
      </c>
      <c r="I154" s="16" t="s">
        <v>1381</v>
      </c>
      <c r="J154" s="16" t="s">
        <v>1083</v>
      </c>
      <c r="K154" s="16" t="s">
        <v>1082</v>
      </c>
      <c r="L154" s="16" t="s">
        <v>122</v>
      </c>
      <c r="M154" s="16" t="s">
        <v>849</v>
      </c>
      <c r="N154" s="16" t="s">
        <v>850</v>
      </c>
      <c r="O154" s="16">
        <v>1</v>
      </c>
      <c r="P154" s="16">
        <v>0</v>
      </c>
      <c r="Q154" s="42">
        <v>0</v>
      </c>
      <c r="R154" s="42">
        <v>0</v>
      </c>
      <c r="S154" s="16">
        <v>0.2</v>
      </c>
      <c r="T154" s="16">
        <v>0.2</v>
      </c>
      <c r="U154" s="42">
        <f t="shared" si="63"/>
        <v>1</v>
      </c>
      <c r="V154" s="16">
        <f t="shared" si="57"/>
        <v>0.2</v>
      </c>
      <c r="W154" s="14">
        <f t="shared" si="62"/>
        <v>1</v>
      </c>
      <c r="X154" s="16">
        <v>0.3</v>
      </c>
      <c r="Y154" s="16">
        <v>0.5</v>
      </c>
      <c r="Z154" s="43">
        <f t="shared" si="59"/>
        <v>1.6666666666666667</v>
      </c>
      <c r="AA154" s="16">
        <v>0.5</v>
      </c>
      <c r="AB154" s="16">
        <v>0.5</v>
      </c>
      <c r="AC154" s="43">
        <f t="shared" si="60"/>
        <v>1</v>
      </c>
      <c r="AD154" s="16" t="s">
        <v>459</v>
      </c>
      <c r="AE154" s="17"/>
      <c r="AH154" s="174" t="s">
        <v>1285</v>
      </c>
      <c r="AI154" s="174" t="s">
        <v>1286</v>
      </c>
      <c r="AJ154" s="122" t="s">
        <v>1688</v>
      </c>
      <c r="AK154" s="123" t="s">
        <v>1689</v>
      </c>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row>
    <row r="155" spans="1:83" ht="50.25" hidden="1" customHeight="1" thickBot="1" x14ac:dyDescent="0.25">
      <c r="A155" s="23" t="s">
        <v>697</v>
      </c>
      <c r="B155" s="18" t="s">
        <v>729</v>
      </c>
      <c r="C155" s="18" t="s">
        <v>692</v>
      </c>
      <c r="D155" s="18" t="s">
        <v>678</v>
      </c>
      <c r="E155" s="18" t="s">
        <v>1084</v>
      </c>
      <c r="F155" s="18" t="s">
        <v>851</v>
      </c>
      <c r="G155" s="41">
        <v>43102</v>
      </c>
      <c r="H155" s="41">
        <v>43462</v>
      </c>
      <c r="I155" s="16" t="s">
        <v>1381</v>
      </c>
      <c r="J155" s="16" t="s">
        <v>1083</v>
      </c>
      <c r="K155" s="16" t="s">
        <v>1082</v>
      </c>
      <c r="L155" s="16" t="s">
        <v>122</v>
      </c>
      <c r="M155" s="16" t="s">
        <v>852</v>
      </c>
      <c r="N155" s="16" t="s">
        <v>853</v>
      </c>
      <c r="O155" s="16">
        <v>3</v>
      </c>
      <c r="P155" s="16">
        <v>0</v>
      </c>
      <c r="Q155" s="16">
        <v>0</v>
      </c>
      <c r="R155" s="42">
        <v>0</v>
      </c>
      <c r="S155" s="16">
        <v>3</v>
      </c>
      <c r="T155" s="16">
        <v>3</v>
      </c>
      <c r="U155" s="42">
        <f t="shared" si="63"/>
        <v>1</v>
      </c>
      <c r="V155" s="16">
        <f t="shared" si="57"/>
        <v>3</v>
      </c>
      <c r="W155" s="14">
        <f t="shared" si="62"/>
        <v>1</v>
      </c>
      <c r="X155" s="16">
        <v>0</v>
      </c>
      <c r="Y155" s="16">
        <v>0</v>
      </c>
      <c r="Z155" s="43">
        <v>0</v>
      </c>
      <c r="AA155" s="16">
        <v>100</v>
      </c>
      <c r="AB155" s="16">
        <v>100</v>
      </c>
      <c r="AC155" s="43">
        <f t="shared" si="60"/>
        <v>1</v>
      </c>
      <c r="AD155" s="16" t="s">
        <v>1059</v>
      </c>
      <c r="AE155" s="17" t="s">
        <v>1060</v>
      </c>
      <c r="AF155" s="21" t="s">
        <v>1061</v>
      </c>
      <c r="AG155" s="21"/>
      <c r="AH155" s="174" t="s">
        <v>1287</v>
      </c>
      <c r="AI155" s="174" t="s">
        <v>1288</v>
      </c>
      <c r="AJ155" s="122" t="s">
        <v>1690</v>
      </c>
      <c r="AK155" s="123" t="s">
        <v>1691</v>
      </c>
    </row>
    <row r="156" spans="1:83" s="21" customFormat="1" ht="50.25" hidden="1" customHeight="1" thickBot="1" x14ac:dyDescent="0.25">
      <c r="A156" s="23" t="s">
        <v>697</v>
      </c>
      <c r="B156" s="18" t="s">
        <v>725</v>
      </c>
      <c r="C156" s="18" t="s">
        <v>692</v>
      </c>
      <c r="D156" s="18" t="s">
        <v>686</v>
      </c>
      <c r="E156" s="18" t="s">
        <v>1085</v>
      </c>
      <c r="F156" s="18" t="s">
        <v>854</v>
      </c>
      <c r="G156" s="41">
        <v>43102</v>
      </c>
      <c r="H156" s="41">
        <v>43465</v>
      </c>
      <c r="I156" s="16" t="s">
        <v>1381</v>
      </c>
      <c r="J156" s="16" t="s">
        <v>1083</v>
      </c>
      <c r="K156" s="16" t="s">
        <v>1082</v>
      </c>
      <c r="L156" s="16" t="s">
        <v>122</v>
      </c>
      <c r="M156" s="16" t="s">
        <v>855</v>
      </c>
      <c r="N156" s="16" t="s">
        <v>856</v>
      </c>
      <c r="O156" s="42">
        <v>1</v>
      </c>
      <c r="P156" s="42">
        <v>0.2</v>
      </c>
      <c r="Q156" s="42">
        <v>0.2</v>
      </c>
      <c r="R156" s="42">
        <f>+Q156/P156</f>
        <v>1</v>
      </c>
      <c r="S156" s="42">
        <v>0.4</v>
      </c>
      <c r="T156" s="42">
        <v>0.4</v>
      </c>
      <c r="U156" s="42">
        <f t="shared" si="63"/>
        <v>1</v>
      </c>
      <c r="V156" s="16">
        <f t="shared" si="57"/>
        <v>0.60000000000000009</v>
      </c>
      <c r="W156" s="14">
        <f t="shared" si="62"/>
        <v>1</v>
      </c>
      <c r="X156" s="42">
        <v>0.2</v>
      </c>
      <c r="Y156" s="42">
        <v>0.2</v>
      </c>
      <c r="Z156" s="43">
        <f t="shared" si="59"/>
        <v>1</v>
      </c>
      <c r="AA156" s="42">
        <v>0.2</v>
      </c>
      <c r="AB156" s="42">
        <v>0.2</v>
      </c>
      <c r="AC156" s="43">
        <f t="shared" si="60"/>
        <v>1</v>
      </c>
      <c r="AD156" s="17" t="s">
        <v>1053</v>
      </c>
      <c r="AE156" s="17" t="s">
        <v>1053</v>
      </c>
      <c r="AF156" s="21" t="s">
        <v>1054</v>
      </c>
      <c r="AH156" s="174" t="s">
        <v>1289</v>
      </c>
      <c r="AI156" s="174" t="s">
        <v>1290</v>
      </c>
      <c r="AJ156" s="122" t="s">
        <v>1692</v>
      </c>
      <c r="AK156" s="123" t="s">
        <v>1693</v>
      </c>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row>
    <row r="157" spans="1:83" ht="50.25" hidden="1" customHeight="1" x14ac:dyDescent="0.25">
      <c r="A157" s="23" t="s">
        <v>697</v>
      </c>
      <c r="B157" s="18" t="s">
        <v>722</v>
      </c>
      <c r="C157" s="18" t="s">
        <v>692</v>
      </c>
      <c r="D157" s="18" t="s">
        <v>686</v>
      </c>
      <c r="E157" s="18" t="s">
        <v>1086</v>
      </c>
      <c r="F157" s="18" t="s">
        <v>857</v>
      </c>
      <c r="G157" s="41">
        <v>43132</v>
      </c>
      <c r="H157" s="41">
        <v>43446</v>
      </c>
      <c r="I157" s="16" t="s">
        <v>1381</v>
      </c>
      <c r="J157" s="16" t="s">
        <v>1083</v>
      </c>
      <c r="K157" s="16" t="s">
        <v>1082</v>
      </c>
      <c r="L157" s="16" t="s">
        <v>325</v>
      </c>
      <c r="M157" s="16" t="s">
        <v>858</v>
      </c>
      <c r="N157" s="16" t="s">
        <v>859</v>
      </c>
      <c r="O157" s="16">
        <v>1</v>
      </c>
      <c r="P157" s="16">
        <v>0</v>
      </c>
      <c r="Q157" s="16">
        <v>0</v>
      </c>
      <c r="R157" s="42">
        <v>0</v>
      </c>
      <c r="S157" s="16">
        <v>1</v>
      </c>
      <c r="T157" s="16">
        <v>1</v>
      </c>
      <c r="U157" s="42">
        <f t="shared" si="63"/>
        <v>1</v>
      </c>
      <c r="V157" s="16">
        <f t="shared" si="57"/>
        <v>1</v>
      </c>
      <c r="W157" s="14">
        <f t="shared" si="62"/>
        <v>1</v>
      </c>
      <c r="X157" s="16">
        <v>0</v>
      </c>
      <c r="Y157" s="16">
        <v>0</v>
      </c>
      <c r="Z157" s="43">
        <v>0</v>
      </c>
      <c r="AA157" s="16">
        <v>0</v>
      </c>
      <c r="AB157" s="16">
        <v>0</v>
      </c>
      <c r="AC157" s="43">
        <v>0</v>
      </c>
      <c r="AD157" s="16" t="s">
        <v>858</v>
      </c>
      <c r="AE157" s="16" t="s">
        <v>858</v>
      </c>
      <c r="AF157" s="16" t="s">
        <v>858</v>
      </c>
      <c r="AG157" s="21"/>
      <c r="AH157" s="174" t="s">
        <v>1328</v>
      </c>
      <c r="AI157" s="174" t="s">
        <v>1329</v>
      </c>
      <c r="AJ157" s="122" t="s">
        <v>1694</v>
      </c>
      <c r="AK157" s="123" t="s">
        <v>1695</v>
      </c>
    </row>
    <row r="158" spans="1:83" s="21" customFormat="1" ht="50.25" hidden="1" customHeight="1" x14ac:dyDescent="0.25">
      <c r="A158" s="23" t="s">
        <v>697</v>
      </c>
      <c r="B158" s="18" t="s">
        <v>722</v>
      </c>
      <c r="C158" s="18" t="s">
        <v>692</v>
      </c>
      <c r="D158" s="18" t="s">
        <v>686</v>
      </c>
      <c r="E158" s="18" t="s">
        <v>1085</v>
      </c>
      <c r="F158" s="18" t="s">
        <v>860</v>
      </c>
      <c r="G158" s="41">
        <v>43132</v>
      </c>
      <c r="H158" s="41">
        <v>43446</v>
      </c>
      <c r="I158" s="16" t="s">
        <v>1381</v>
      </c>
      <c r="J158" s="16" t="s">
        <v>1083</v>
      </c>
      <c r="K158" s="16" t="s">
        <v>1082</v>
      </c>
      <c r="L158" s="16" t="s">
        <v>325</v>
      </c>
      <c r="M158" s="16" t="s">
        <v>861</v>
      </c>
      <c r="N158" s="16" t="s">
        <v>862</v>
      </c>
      <c r="O158" s="16">
        <v>1</v>
      </c>
      <c r="P158" s="16">
        <v>0</v>
      </c>
      <c r="Q158" s="16">
        <v>0</v>
      </c>
      <c r="R158" s="42">
        <v>0</v>
      </c>
      <c r="S158" s="16">
        <v>1</v>
      </c>
      <c r="T158" s="16">
        <v>0</v>
      </c>
      <c r="U158" s="42">
        <f t="shared" si="63"/>
        <v>0</v>
      </c>
      <c r="V158" s="16">
        <f t="shared" si="57"/>
        <v>0</v>
      </c>
      <c r="W158" s="43">
        <f t="shared" si="61"/>
        <v>0</v>
      </c>
      <c r="X158" s="16">
        <v>0</v>
      </c>
      <c r="Y158" s="16">
        <v>0</v>
      </c>
      <c r="Z158" s="43">
        <v>0</v>
      </c>
      <c r="AA158" s="16">
        <v>1</v>
      </c>
      <c r="AB158" s="16">
        <v>1</v>
      </c>
      <c r="AC158" s="43">
        <f t="shared" si="60"/>
        <v>1</v>
      </c>
      <c r="AD158" s="16" t="s">
        <v>1055</v>
      </c>
      <c r="AE158" s="16" t="s">
        <v>1055</v>
      </c>
      <c r="AF158" s="16" t="s">
        <v>1055</v>
      </c>
      <c r="AH158" s="174" t="s">
        <v>861</v>
      </c>
      <c r="AI158" s="174" t="s">
        <v>1330</v>
      </c>
      <c r="AJ158" s="122" t="s">
        <v>1692</v>
      </c>
      <c r="AK158" s="123" t="s">
        <v>1696</v>
      </c>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row>
    <row r="159" spans="1:83" ht="50.25" hidden="1" customHeight="1" thickBot="1" x14ac:dyDescent="0.25">
      <c r="A159" s="23" t="s">
        <v>697</v>
      </c>
      <c r="B159" s="18" t="s">
        <v>729</v>
      </c>
      <c r="C159" s="18" t="s">
        <v>692</v>
      </c>
      <c r="D159" s="18" t="s">
        <v>686</v>
      </c>
      <c r="E159" s="18" t="s">
        <v>1086</v>
      </c>
      <c r="F159" s="18" t="s">
        <v>863</v>
      </c>
      <c r="G159" s="41">
        <v>43235</v>
      </c>
      <c r="H159" s="41">
        <v>43343</v>
      </c>
      <c r="I159" s="16" t="s">
        <v>1381</v>
      </c>
      <c r="J159" s="16" t="s">
        <v>1083</v>
      </c>
      <c r="K159" s="16" t="s">
        <v>1082</v>
      </c>
      <c r="L159" s="16" t="s">
        <v>325</v>
      </c>
      <c r="M159" s="16" t="s">
        <v>864</v>
      </c>
      <c r="N159" s="16" t="s">
        <v>859</v>
      </c>
      <c r="O159" s="16">
        <v>1</v>
      </c>
      <c r="P159" s="16">
        <v>0</v>
      </c>
      <c r="Q159" s="16">
        <v>0</v>
      </c>
      <c r="R159" s="42">
        <v>0</v>
      </c>
      <c r="S159" s="16">
        <v>0</v>
      </c>
      <c r="T159" s="16">
        <v>0</v>
      </c>
      <c r="U159" s="42">
        <v>0</v>
      </c>
      <c r="V159" s="16">
        <f t="shared" si="57"/>
        <v>0</v>
      </c>
      <c r="W159" s="43">
        <f t="shared" si="61"/>
        <v>0</v>
      </c>
      <c r="X159" s="16">
        <v>1</v>
      </c>
      <c r="Y159" s="16">
        <v>1</v>
      </c>
      <c r="Z159" s="43">
        <f t="shared" si="59"/>
        <v>1</v>
      </c>
      <c r="AA159" s="16">
        <v>100</v>
      </c>
      <c r="AB159" s="16">
        <v>100</v>
      </c>
      <c r="AC159" s="43">
        <f t="shared" si="60"/>
        <v>1</v>
      </c>
      <c r="AD159" s="16" t="s">
        <v>1056</v>
      </c>
      <c r="AE159" s="17" t="s">
        <v>1057</v>
      </c>
      <c r="AF159" s="17" t="s">
        <v>1057</v>
      </c>
      <c r="AG159" s="21"/>
      <c r="AH159" s="174" t="s">
        <v>1331</v>
      </c>
      <c r="AI159" s="174" t="s">
        <v>1332</v>
      </c>
      <c r="AJ159" s="122" t="s">
        <v>1697</v>
      </c>
      <c r="AK159" s="123" t="s">
        <v>1698</v>
      </c>
    </row>
    <row r="160" spans="1:83" ht="50.25" hidden="1" customHeight="1" thickBot="1" x14ac:dyDescent="0.25">
      <c r="A160" s="23" t="s">
        <v>697</v>
      </c>
      <c r="B160" s="18" t="s">
        <v>729</v>
      </c>
      <c r="C160" s="18" t="s">
        <v>692</v>
      </c>
      <c r="D160" s="18" t="s">
        <v>678</v>
      </c>
      <c r="E160" s="18" t="s">
        <v>1086</v>
      </c>
      <c r="F160" s="18" t="s">
        <v>866</v>
      </c>
      <c r="G160" s="41">
        <v>43101</v>
      </c>
      <c r="H160" s="41">
        <v>43312</v>
      </c>
      <c r="I160" s="16" t="s">
        <v>1381</v>
      </c>
      <c r="J160" s="16" t="s">
        <v>1083</v>
      </c>
      <c r="K160" s="16" t="s">
        <v>1082</v>
      </c>
      <c r="L160" s="16" t="s">
        <v>122</v>
      </c>
      <c r="M160" s="16" t="s">
        <v>865</v>
      </c>
      <c r="N160" s="16" t="s">
        <v>865</v>
      </c>
      <c r="O160" s="16">
        <v>1</v>
      </c>
      <c r="P160" s="16">
        <v>1</v>
      </c>
      <c r="Q160" s="16">
        <v>1</v>
      </c>
      <c r="R160" s="42">
        <f>+Q160/P160</f>
        <v>1</v>
      </c>
      <c r="S160" s="16">
        <v>0</v>
      </c>
      <c r="T160" s="16">
        <v>0</v>
      </c>
      <c r="U160" s="42">
        <v>0</v>
      </c>
      <c r="V160" s="16">
        <f t="shared" si="57"/>
        <v>1</v>
      </c>
      <c r="W160" s="14">
        <f t="shared" ref="W160:W168" si="64">+V160/(S160+P160)</f>
        <v>1</v>
      </c>
      <c r="X160" s="16">
        <v>0</v>
      </c>
      <c r="Y160" s="16">
        <v>0</v>
      </c>
      <c r="Z160" s="43">
        <v>0</v>
      </c>
      <c r="AA160" s="16">
        <v>100</v>
      </c>
      <c r="AB160" s="16">
        <v>100</v>
      </c>
      <c r="AC160" s="43">
        <f t="shared" si="60"/>
        <v>1</v>
      </c>
      <c r="AD160" s="16" t="s">
        <v>457</v>
      </c>
      <c r="AE160" s="17" t="s">
        <v>1058</v>
      </c>
      <c r="AF160" s="17" t="s">
        <v>1058</v>
      </c>
      <c r="AG160" s="21"/>
      <c r="AH160" s="174" t="s">
        <v>1291</v>
      </c>
      <c r="AI160" s="174" t="s">
        <v>1292</v>
      </c>
      <c r="AJ160" s="122" t="s">
        <v>1699</v>
      </c>
      <c r="AK160" s="123" t="s">
        <v>1700</v>
      </c>
    </row>
    <row r="161" spans="1:83" s="21" customFormat="1" ht="50.25" hidden="1" customHeight="1" thickBot="1" x14ac:dyDescent="0.25">
      <c r="A161" s="23" t="s">
        <v>697</v>
      </c>
      <c r="B161" s="18" t="s">
        <v>722</v>
      </c>
      <c r="C161" s="18" t="s">
        <v>674</v>
      </c>
      <c r="D161" s="18" t="s">
        <v>686</v>
      </c>
      <c r="E161" s="18" t="s">
        <v>673</v>
      </c>
      <c r="F161" s="18" t="s">
        <v>54</v>
      </c>
      <c r="G161" s="41">
        <v>43101</v>
      </c>
      <c r="H161" s="41">
        <v>43464</v>
      </c>
      <c r="I161" s="16" t="s">
        <v>1381</v>
      </c>
      <c r="J161" s="16" t="s">
        <v>1083</v>
      </c>
      <c r="K161" s="16" t="s">
        <v>1082</v>
      </c>
      <c r="L161" s="16" t="s">
        <v>122</v>
      </c>
      <c r="M161" s="16" t="s">
        <v>55</v>
      </c>
      <c r="N161" s="16" t="s">
        <v>56</v>
      </c>
      <c r="O161" s="16">
        <v>1</v>
      </c>
      <c r="P161" s="16">
        <v>0.25</v>
      </c>
      <c r="Q161" s="16">
        <v>0.25</v>
      </c>
      <c r="R161" s="42">
        <f>+Q161/P161</f>
        <v>1</v>
      </c>
      <c r="S161" s="16">
        <v>0.25</v>
      </c>
      <c r="T161" s="16">
        <v>0.25</v>
      </c>
      <c r="U161" s="42">
        <f t="shared" ref="U161:U167" si="65">+T161/S161</f>
        <v>1</v>
      </c>
      <c r="V161" s="16">
        <f t="shared" si="57"/>
        <v>0.5</v>
      </c>
      <c r="W161" s="14">
        <f t="shared" si="64"/>
        <v>1</v>
      </c>
      <c r="X161" s="16">
        <v>0.25</v>
      </c>
      <c r="Y161" s="16">
        <v>0.25</v>
      </c>
      <c r="Z161" s="43">
        <f t="shared" si="59"/>
        <v>1</v>
      </c>
      <c r="AA161" s="16">
        <v>0.25</v>
      </c>
      <c r="AB161" s="16">
        <v>0.25</v>
      </c>
      <c r="AC161" s="43">
        <f t="shared" si="60"/>
        <v>1</v>
      </c>
      <c r="AD161" s="16" t="s">
        <v>457</v>
      </c>
      <c r="AE161" s="17" t="s">
        <v>458</v>
      </c>
      <c r="AF161" s="17" t="s">
        <v>607</v>
      </c>
      <c r="AG161" s="17" t="s">
        <v>549</v>
      </c>
      <c r="AH161" s="136" t="s">
        <v>1293</v>
      </c>
      <c r="AI161" s="136" t="s">
        <v>1294</v>
      </c>
      <c r="AJ161" s="122" t="s">
        <v>1701</v>
      </c>
      <c r="AK161" s="123" t="s">
        <v>1702</v>
      </c>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row>
    <row r="162" spans="1:83" ht="50.25" hidden="1" customHeight="1" thickBot="1" x14ac:dyDescent="0.25">
      <c r="A162" s="23" t="s">
        <v>697</v>
      </c>
      <c r="B162" s="18" t="s">
        <v>725</v>
      </c>
      <c r="C162" s="18" t="s">
        <v>674</v>
      </c>
      <c r="D162" s="18" t="s">
        <v>686</v>
      </c>
      <c r="E162" s="18" t="s">
        <v>673</v>
      </c>
      <c r="F162" s="18" t="s">
        <v>57</v>
      </c>
      <c r="G162" s="41">
        <v>43101</v>
      </c>
      <c r="H162" s="41">
        <v>43464</v>
      </c>
      <c r="I162" s="16" t="s">
        <v>1381</v>
      </c>
      <c r="J162" s="16" t="s">
        <v>1083</v>
      </c>
      <c r="K162" s="16" t="s">
        <v>1082</v>
      </c>
      <c r="L162" s="16" t="s">
        <v>122</v>
      </c>
      <c r="M162" s="16" t="s">
        <v>58</v>
      </c>
      <c r="N162" s="16" t="s">
        <v>58</v>
      </c>
      <c r="O162" s="16">
        <v>1</v>
      </c>
      <c r="P162" s="16">
        <v>0</v>
      </c>
      <c r="Q162" s="16">
        <v>0</v>
      </c>
      <c r="R162" s="42">
        <v>1</v>
      </c>
      <c r="S162" s="16">
        <v>0</v>
      </c>
      <c r="T162" s="16">
        <v>0</v>
      </c>
      <c r="U162" s="42">
        <v>0</v>
      </c>
      <c r="V162" s="16">
        <f t="shared" si="57"/>
        <v>0</v>
      </c>
      <c r="W162" s="14" t="e">
        <f t="shared" si="64"/>
        <v>#DIV/0!</v>
      </c>
      <c r="X162" s="16">
        <v>0.5</v>
      </c>
      <c r="Y162" s="16">
        <v>0.5</v>
      </c>
      <c r="Z162" s="43">
        <f t="shared" si="59"/>
        <v>1</v>
      </c>
      <c r="AA162" s="16">
        <v>0.5</v>
      </c>
      <c r="AB162" s="16">
        <v>0.5</v>
      </c>
      <c r="AC162" s="43">
        <f t="shared" si="60"/>
        <v>1</v>
      </c>
      <c r="AD162" s="16" t="s">
        <v>459</v>
      </c>
      <c r="AE162" s="17"/>
      <c r="AF162" s="17" t="s">
        <v>608</v>
      </c>
      <c r="AG162" s="17" t="s">
        <v>550</v>
      </c>
      <c r="AH162" s="136" t="s">
        <v>1295</v>
      </c>
      <c r="AI162" s="136" t="s">
        <v>1296</v>
      </c>
      <c r="AJ162" s="122" t="s">
        <v>1703</v>
      </c>
      <c r="AK162" s="123" t="s">
        <v>1704</v>
      </c>
    </row>
    <row r="163" spans="1:83" s="21" customFormat="1" ht="83.25" hidden="1" customHeight="1" thickBot="1" x14ac:dyDescent="0.25">
      <c r="A163" s="23" t="s">
        <v>697</v>
      </c>
      <c r="B163" s="18" t="s">
        <v>720</v>
      </c>
      <c r="C163" s="18" t="s">
        <v>674</v>
      </c>
      <c r="D163" s="18" t="s">
        <v>678</v>
      </c>
      <c r="E163" s="18" t="s">
        <v>673</v>
      </c>
      <c r="F163" s="18" t="s">
        <v>266</v>
      </c>
      <c r="G163" s="41">
        <v>43101</v>
      </c>
      <c r="H163" s="41">
        <v>43464</v>
      </c>
      <c r="I163" s="16" t="s">
        <v>1381</v>
      </c>
      <c r="J163" s="16" t="s">
        <v>1083</v>
      </c>
      <c r="K163" s="16" t="s">
        <v>1082</v>
      </c>
      <c r="L163" s="16" t="s">
        <v>122</v>
      </c>
      <c r="M163" s="16" t="s">
        <v>59</v>
      </c>
      <c r="N163" s="16" t="s">
        <v>59</v>
      </c>
      <c r="O163" s="16">
        <v>1</v>
      </c>
      <c r="P163" s="16">
        <v>0</v>
      </c>
      <c r="Q163" s="16">
        <v>0</v>
      </c>
      <c r="R163" s="42">
        <v>0</v>
      </c>
      <c r="S163" s="16">
        <v>1</v>
      </c>
      <c r="T163" s="16">
        <v>1</v>
      </c>
      <c r="U163" s="42">
        <f t="shared" si="65"/>
        <v>1</v>
      </c>
      <c r="V163" s="16">
        <f t="shared" si="57"/>
        <v>1</v>
      </c>
      <c r="W163" s="14">
        <f t="shared" si="64"/>
        <v>1</v>
      </c>
      <c r="X163" s="16">
        <v>0</v>
      </c>
      <c r="Y163" s="16">
        <v>0</v>
      </c>
      <c r="Z163" s="43">
        <v>0</v>
      </c>
      <c r="AA163" s="16">
        <v>0</v>
      </c>
      <c r="AB163" s="16">
        <v>0</v>
      </c>
      <c r="AC163" s="43">
        <v>0</v>
      </c>
      <c r="AD163" s="16" t="s">
        <v>460</v>
      </c>
      <c r="AE163" s="17"/>
      <c r="AF163" s="17" t="s">
        <v>609</v>
      </c>
      <c r="AG163" s="17" t="s">
        <v>551</v>
      </c>
      <c r="AH163" s="136" t="s">
        <v>1297</v>
      </c>
      <c r="AI163" s="136" t="s">
        <v>1298</v>
      </c>
      <c r="AJ163" s="122" t="s">
        <v>1705</v>
      </c>
      <c r="AK163" s="123" t="s">
        <v>1706</v>
      </c>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row>
    <row r="164" spans="1:83" ht="83.25" hidden="1" customHeight="1" thickBot="1" x14ac:dyDescent="0.25">
      <c r="A164" s="23" t="s">
        <v>694</v>
      </c>
      <c r="B164" s="18" t="s">
        <v>706</v>
      </c>
      <c r="C164" s="18" t="s">
        <v>674</v>
      </c>
      <c r="D164" s="18" t="s">
        <v>678</v>
      </c>
      <c r="E164" s="18" t="s">
        <v>673</v>
      </c>
      <c r="F164" s="18" t="s">
        <v>24</v>
      </c>
      <c r="G164" s="41">
        <v>43101</v>
      </c>
      <c r="H164" s="41">
        <v>43464</v>
      </c>
      <c r="I164" s="16" t="s">
        <v>1381</v>
      </c>
      <c r="J164" s="16" t="s">
        <v>1083</v>
      </c>
      <c r="K164" s="16" t="s">
        <v>25</v>
      </c>
      <c r="L164" s="16" t="s">
        <v>122</v>
      </c>
      <c r="M164" s="16" t="s">
        <v>26</v>
      </c>
      <c r="N164" s="16" t="s">
        <v>27</v>
      </c>
      <c r="O164" s="16">
        <v>83</v>
      </c>
      <c r="P164" s="16">
        <v>23</v>
      </c>
      <c r="Q164" s="16">
        <v>15</v>
      </c>
      <c r="R164" s="42">
        <f>+Q164/P164</f>
        <v>0.65217391304347827</v>
      </c>
      <c r="S164" s="16">
        <v>23</v>
      </c>
      <c r="T164" s="16">
        <v>40</v>
      </c>
      <c r="U164" s="42">
        <f t="shared" si="65"/>
        <v>1.7391304347826086</v>
      </c>
      <c r="V164" s="16">
        <f t="shared" si="57"/>
        <v>55</v>
      </c>
      <c r="W164" s="14">
        <f t="shared" si="64"/>
        <v>1.1956521739130435</v>
      </c>
      <c r="X164" s="16">
        <v>20</v>
      </c>
      <c r="Y164" s="16">
        <v>20</v>
      </c>
      <c r="Z164" s="43">
        <f t="shared" si="59"/>
        <v>1</v>
      </c>
      <c r="AA164" s="16">
        <v>17</v>
      </c>
      <c r="AB164" s="16">
        <v>17</v>
      </c>
      <c r="AC164" s="43">
        <f t="shared" si="60"/>
        <v>1</v>
      </c>
      <c r="AD164" s="16" t="s">
        <v>451</v>
      </c>
      <c r="AE164" s="17" t="s">
        <v>452</v>
      </c>
      <c r="AF164" s="17" t="s">
        <v>1080</v>
      </c>
      <c r="AG164" s="17" t="s">
        <v>596</v>
      </c>
      <c r="AH164" s="136" t="s">
        <v>1299</v>
      </c>
      <c r="AI164" s="136" t="s">
        <v>1300</v>
      </c>
      <c r="AJ164" s="122" t="s">
        <v>1707</v>
      </c>
      <c r="AK164" s="122" t="s">
        <v>1707</v>
      </c>
    </row>
    <row r="165" spans="1:83" ht="83.25" hidden="1" customHeight="1" thickBot="1" x14ac:dyDescent="0.25">
      <c r="A165" s="23" t="s">
        <v>694</v>
      </c>
      <c r="B165" s="18" t="s">
        <v>706</v>
      </c>
      <c r="C165" s="18" t="s">
        <v>674</v>
      </c>
      <c r="D165" s="18" t="s">
        <v>678</v>
      </c>
      <c r="E165" s="18" t="s">
        <v>673</v>
      </c>
      <c r="F165" s="18" t="s">
        <v>28</v>
      </c>
      <c r="G165" s="41">
        <v>43101</v>
      </c>
      <c r="H165" s="41">
        <v>43464</v>
      </c>
      <c r="I165" s="16" t="s">
        <v>1381</v>
      </c>
      <c r="J165" s="16" t="s">
        <v>1083</v>
      </c>
      <c r="K165" s="16" t="s">
        <v>25</v>
      </c>
      <c r="L165" s="16" t="s">
        <v>122</v>
      </c>
      <c r="M165" s="16" t="s">
        <v>29</v>
      </c>
      <c r="N165" s="16" t="s">
        <v>30</v>
      </c>
      <c r="O165" s="16">
        <v>1</v>
      </c>
      <c r="P165" s="16">
        <v>0.25</v>
      </c>
      <c r="Q165" s="16">
        <v>0</v>
      </c>
      <c r="R165" s="42">
        <f>+Q165/P165</f>
        <v>0</v>
      </c>
      <c r="S165" s="16">
        <v>0.25</v>
      </c>
      <c r="T165" s="16">
        <v>0.25</v>
      </c>
      <c r="U165" s="42">
        <f t="shared" si="65"/>
        <v>1</v>
      </c>
      <c r="V165" s="16">
        <f t="shared" si="57"/>
        <v>0.25</v>
      </c>
      <c r="W165" s="14">
        <f t="shared" si="64"/>
        <v>0.5</v>
      </c>
      <c r="X165" s="16">
        <v>0.25</v>
      </c>
      <c r="Y165" s="16">
        <v>0</v>
      </c>
      <c r="Z165" s="43">
        <f t="shared" si="59"/>
        <v>0</v>
      </c>
      <c r="AA165" s="16">
        <v>0.25</v>
      </c>
      <c r="AB165" s="16">
        <v>0.25</v>
      </c>
      <c r="AC165" s="43">
        <f t="shared" si="60"/>
        <v>1</v>
      </c>
      <c r="AD165" s="16" t="s">
        <v>453</v>
      </c>
      <c r="AE165" s="17" t="s">
        <v>454</v>
      </c>
      <c r="AF165" s="17" t="s">
        <v>597</v>
      </c>
      <c r="AG165" s="17" t="s">
        <v>548</v>
      </c>
      <c r="AH165" s="136" t="s">
        <v>1301</v>
      </c>
      <c r="AI165" s="136" t="s">
        <v>548</v>
      </c>
      <c r="AJ165" s="122" t="s">
        <v>1708</v>
      </c>
      <c r="AK165" s="123" t="s">
        <v>1709</v>
      </c>
    </row>
    <row r="166" spans="1:83" ht="83.25" hidden="1" customHeight="1" thickBot="1" x14ac:dyDescent="0.25">
      <c r="A166" s="23" t="s">
        <v>697</v>
      </c>
      <c r="B166" s="18" t="s">
        <v>731</v>
      </c>
      <c r="C166" s="18" t="s">
        <v>674</v>
      </c>
      <c r="D166" s="18" t="s">
        <v>678</v>
      </c>
      <c r="E166" s="18" t="s">
        <v>673</v>
      </c>
      <c r="F166" s="18" t="s">
        <v>62</v>
      </c>
      <c r="G166" s="41">
        <v>43101</v>
      </c>
      <c r="H166" s="41">
        <v>43464</v>
      </c>
      <c r="I166" s="16" t="s">
        <v>1381</v>
      </c>
      <c r="J166" s="16" t="s">
        <v>1083</v>
      </c>
      <c r="K166" s="16" t="s">
        <v>25</v>
      </c>
      <c r="L166" s="16" t="s">
        <v>122</v>
      </c>
      <c r="M166" s="16" t="s">
        <v>63</v>
      </c>
      <c r="N166" s="16" t="s">
        <v>64</v>
      </c>
      <c r="O166" s="16">
        <v>1</v>
      </c>
      <c r="P166" s="16">
        <v>0.25</v>
      </c>
      <c r="Q166" s="16">
        <v>0.22</v>
      </c>
      <c r="R166" s="42">
        <f>+Q166/P166</f>
        <v>0.88</v>
      </c>
      <c r="S166" s="16">
        <v>0.25</v>
      </c>
      <c r="T166" s="16">
        <v>0.25</v>
      </c>
      <c r="U166" s="42">
        <f t="shared" si="65"/>
        <v>1</v>
      </c>
      <c r="V166" s="16">
        <f t="shared" si="57"/>
        <v>0.47</v>
      </c>
      <c r="W166" s="14">
        <f t="shared" si="64"/>
        <v>0.94</v>
      </c>
      <c r="X166" s="16">
        <v>0.25</v>
      </c>
      <c r="Y166" s="16">
        <v>0.25</v>
      </c>
      <c r="Z166" s="43">
        <f t="shared" si="59"/>
        <v>1</v>
      </c>
      <c r="AA166" s="16">
        <v>0.25</v>
      </c>
      <c r="AB166" s="16">
        <v>0.25</v>
      </c>
      <c r="AC166" s="43">
        <f t="shared" si="60"/>
        <v>1</v>
      </c>
      <c r="AD166" s="16" t="s">
        <v>461</v>
      </c>
      <c r="AE166" s="17" t="s">
        <v>462</v>
      </c>
      <c r="AF166" s="17" t="s">
        <v>610</v>
      </c>
      <c r="AG166" s="17" t="s">
        <v>552</v>
      </c>
      <c r="AH166" s="136" t="s">
        <v>1302</v>
      </c>
      <c r="AI166" s="136" t="s">
        <v>1303</v>
      </c>
      <c r="AJ166" s="122" t="s">
        <v>1710</v>
      </c>
      <c r="AK166" s="123" t="s">
        <v>1711</v>
      </c>
    </row>
    <row r="167" spans="1:83" s="21" customFormat="1" ht="67.5" hidden="1" customHeight="1" thickBot="1" x14ac:dyDescent="0.25">
      <c r="A167" s="24" t="s">
        <v>701</v>
      </c>
      <c r="B167" s="18" t="s">
        <v>735</v>
      </c>
      <c r="C167" s="18" t="s">
        <v>674</v>
      </c>
      <c r="D167" s="18" t="s">
        <v>678</v>
      </c>
      <c r="E167" s="18" t="s">
        <v>673</v>
      </c>
      <c r="F167" s="18" t="s">
        <v>70</v>
      </c>
      <c r="G167" s="41">
        <v>43101</v>
      </c>
      <c r="H167" s="41">
        <v>43464</v>
      </c>
      <c r="I167" s="16" t="s">
        <v>1381</v>
      </c>
      <c r="J167" s="16" t="s">
        <v>1083</v>
      </c>
      <c r="K167" s="16" t="s">
        <v>25</v>
      </c>
      <c r="L167" s="16" t="s">
        <v>122</v>
      </c>
      <c r="M167" s="16" t="s">
        <v>71</v>
      </c>
      <c r="N167" s="16" t="s">
        <v>72</v>
      </c>
      <c r="O167" s="16">
        <v>2</v>
      </c>
      <c r="P167" s="16">
        <v>0.5</v>
      </c>
      <c r="Q167" s="16">
        <v>0.45</v>
      </c>
      <c r="R167" s="42">
        <f>+Q167/P167</f>
        <v>0.9</v>
      </c>
      <c r="S167" s="16">
        <v>0.5</v>
      </c>
      <c r="T167" s="16">
        <v>0.5</v>
      </c>
      <c r="U167" s="42">
        <f t="shared" si="65"/>
        <v>1</v>
      </c>
      <c r="V167" s="16">
        <f t="shared" si="57"/>
        <v>0.95</v>
      </c>
      <c r="W167" s="14">
        <f t="shared" si="64"/>
        <v>0.95</v>
      </c>
      <c r="X167" s="16">
        <v>0.5</v>
      </c>
      <c r="Y167" s="16">
        <v>0.5</v>
      </c>
      <c r="Z167" s="43">
        <f t="shared" si="59"/>
        <v>1</v>
      </c>
      <c r="AA167" s="16">
        <v>0.5</v>
      </c>
      <c r="AB167" s="16">
        <v>0.5</v>
      </c>
      <c r="AC167" s="43">
        <f t="shared" si="60"/>
        <v>1</v>
      </c>
      <c r="AD167" s="16" t="s">
        <v>463</v>
      </c>
      <c r="AE167" s="17" t="s">
        <v>464</v>
      </c>
      <c r="AF167" s="17" t="s">
        <v>553</v>
      </c>
      <c r="AG167" s="17" t="s">
        <v>554</v>
      </c>
      <c r="AH167" s="136" t="s">
        <v>1304</v>
      </c>
      <c r="AI167" s="136" t="s">
        <v>1305</v>
      </c>
      <c r="AJ167" s="122" t="s">
        <v>1712</v>
      </c>
      <c r="AK167" s="123" t="s">
        <v>1713</v>
      </c>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row>
    <row r="168" spans="1:83" s="21" customFormat="1" ht="107.25" hidden="1" customHeight="1" thickBot="1" x14ac:dyDescent="0.25">
      <c r="A168" s="24" t="s">
        <v>705</v>
      </c>
      <c r="B168" s="16" t="s">
        <v>739</v>
      </c>
      <c r="C168" s="18" t="s">
        <v>680</v>
      </c>
      <c r="D168" s="18" t="s">
        <v>688</v>
      </c>
      <c r="E168" s="40" t="s">
        <v>703</v>
      </c>
      <c r="F168" s="18" t="s">
        <v>1069</v>
      </c>
      <c r="G168" s="41">
        <v>43101</v>
      </c>
      <c r="H168" s="41">
        <v>43464</v>
      </c>
      <c r="I168" s="16" t="s">
        <v>1381</v>
      </c>
      <c r="J168" s="16" t="s">
        <v>1083</v>
      </c>
      <c r="K168" s="16" t="s">
        <v>1082</v>
      </c>
      <c r="L168" s="16" t="s">
        <v>1087</v>
      </c>
      <c r="M168" s="16" t="s">
        <v>1063</v>
      </c>
      <c r="N168" s="16" t="s">
        <v>1065</v>
      </c>
      <c r="O168" s="42">
        <v>0.99</v>
      </c>
      <c r="P168" s="42">
        <v>0.42</v>
      </c>
      <c r="Q168" s="70">
        <v>0.43020000000000003</v>
      </c>
      <c r="R168" s="42">
        <v>1</v>
      </c>
      <c r="S168" s="42">
        <v>0.53</v>
      </c>
      <c r="T168" s="70">
        <v>0.48899999999999999</v>
      </c>
      <c r="U168" s="43">
        <f>+T168/S168</f>
        <v>0.92264150943396217</v>
      </c>
      <c r="V168" s="16"/>
      <c r="W168" s="14">
        <f t="shared" si="64"/>
        <v>0</v>
      </c>
      <c r="X168" s="42">
        <v>0.78</v>
      </c>
      <c r="Y168" s="42">
        <v>0.55000000000000004</v>
      </c>
      <c r="Z168" s="43">
        <f t="shared" si="59"/>
        <v>0.70512820512820518</v>
      </c>
      <c r="AA168" s="42">
        <v>0.99</v>
      </c>
      <c r="AB168" s="70">
        <v>0.95679999999999998</v>
      </c>
      <c r="AC168" s="43">
        <f>+AB168/AA168</f>
        <v>0.96646464646464647</v>
      </c>
      <c r="AD168" s="158"/>
      <c r="AE168" s="158"/>
      <c r="AF168" s="158"/>
      <c r="AG168" s="158"/>
      <c r="AH168" s="163" t="s">
        <v>1356</v>
      </c>
      <c r="AI168" s="163" t="s">
        <v>1357</v>
      </c>
      <c r="AJ168" s="200" t="s">
        <v>1729</v>
      </c>
      <c r="AK168" s="201" t="s">
        <v>1730</v>
      </c>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row>
    <row r="169" spans="1:83" s="21" customFormat="1" ht="63.75" customHeight="1" thickBot="1" x14ac:dyDescent="0.25">
      <c r="A169" s="24" t="s">
        <v>705</v>
      </c>
      <c r="B169" s="18" t="s">
        <v>738</v>
      </c>
      <c r="C169" s="18" t="s">
        <v>674</v>
      </c>
      <c r="D169" s="18" t="s">
        <v>685</v>
      </c>
      <c r="E169" s="18" t="s">
        <v>673</v>
      </c>
      <c r="F169" s="18" t="s">
        <v>251</v>
      </c>
      <c r="G169" s="41">
        <v>43101</v>
      </c>
      <c r="H169" s="41">
        <v>43464</v>
      </c>
      <c r="I169" s="16" t="s">
        <v>46</v>
      </c>
      <c r="J169" s="16" t="s">
        <v>75</v>
      </c>
      <c r="K169" s="16" t="s">
        <v>192</v>
      </c>
      <c r="L169" s="16" t="s">
        <v>175</v>
      </c>
      <c r="M169" s="16" t="s">
        <v>115</v>
      </c>
      <c r="N169" s="16" t="s">
        <v>179</v>
      </c>
      <c r="O169" s="16">
        <v>4</v>
      </c>
      <c r="P169" s="46">
        <v>1</v>
      </c>
      <c r="Q169" s="16">
        <v>1</v>
      </c>
      <c r="R169" s="42">
        <f t="shared" ref="R169:R174" si="66">+Q169/P169</f>
        <v>1</v>
      </c>
      <c r="S169" s="46">
        <v>1</v>
      </c>
      <c r="T169" s="16">
        <v>1</v>
      </c>
      <c r="U169" s="42">
        <f>+T169/S169</f>
        <v>1</v>
      </c>
      <c r="V169" s="16">
        <f t="shared" ref="V169:V193" si="67">+T169+Q169</f>
        <v>2</v>
      </c>
      <c r="W169" s="14">
        <f t="shared" ref="W169:W174" si="68">+V169/(S169+P169)</f>
        <v>1</v>
      </c>
      <c r="X169" s="46">
        <v>1</v>
      </c>
      <c r="Y169" s="16">
        <v>1</v>
      </c>
      <c r="Z169" s="43">
        <f t="shared" ref="Z169:Z200" si="69">+Y169/X169</f>
        <v>1</v>
      </c>
      <c r="AA169" s="46">
        <v>1</v>
      </c>
      <c r="AB169" s="16">
        <v>1</v>
      </c>
      <c r="AC169" s="43">
        <f t="shared" ref="AC169:AC200" si="70">+AB169/AA169</f>
        <v>1</v>
      </c>
      <c r="AD169" s="16" t="s">
        <v>395</v>
      </c>
      <c r="AE169" s="17"/>
      <c r="AF169" s="17" t="s">
        <v>585</v>
      </c>
      <c r="AG169" s="17" t="s">
        <v>634</v>
      </c>
      <c r="AH169" s="136" t="s">
        <v>1241</v>
      </c>
      <c r="AI169" s="136" t="s">
        <v>1242</v>
      </c>
      <c r="AJ169" s="103" t="s">
        <v>1241</v>
      </c>
      <c r="AK169" s="103" t="s">
        <v>1580</v>
      </c>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row>
    <row r="170" spans="1:83" s="21" customFormat="1" ht="81" customHeight="1" thickBot="1" x14ac:dyDescent="0.25">
      <c r="A170" s="24" t="s">
        <v>705</v>
      </c>
      <c r="B170" s="18" t="s">
        <v>738</v>
      </c>
      <c r="C170" s="18" t="s">
        <v>671</v>
      </c>
      <c r="D170" s="18" t="s">
        <v>687</v>
      </c>
      <c r="E170" s="18" t="s">
        <v>673</v>
      </c>
      <c r="F170" s="18" t="s">
        <v>233</v>
      </c>
      <c r="G170" s="41">
        <v>43221</v>
      </c>
      <c r="H170" s="41">
        <v>43464</v>
      </c>
      <c r="I170" s="16" t="s">
        <v>46</v>
      </c>
      <c r="J170" s="16" t="s">
        <v>75</v>
      </c>
      <c r="K170" s="16" t="s">
        <v>195</v>
      </c>
      <c r="L170" s="16" t="s">
        <v>234</v>
      </c>
      <c r="M170" s="16" t="s">
        <v>235</v>
      </c>
      <c r="N170" s="16" t="s">
        <v>236</v>
      </c>
      <c r="O170" s="16">
        <v>6</v>
      </c>
      <c r="P170" s="46">
        <v>2</v>
      </c>
      <c r="Q170" s="16">
        <v>2</v>
      </c>
      <c r="R170" s="42">
        <f t="shared" si="66"/>
        <v>1</v>
      </c>
      <c r="S170" s="46">
        <v>2</v>
      </c>
      <c r="T170" s="16">
        <v>2</v>
      </c>
      <c r="U170" s="42">
        <f>+T170/S170</f>
        <v>1</v>
      </c>
      <c r="V170" s="16">
        <f t="shared" si="67"/>
        <v>4</v>
      </c>
      <c r="W170" s="14">
        <f t="shared" si="68"/>
        <v>1</v>
      </c>
      <c r="X170" s="46">
        <v>1</v>
      </c>
      <c r="Y170" s="16">
        <v>2</v>
      </c>
      <c r="Z170" s="43">
        <f t="shared" si="69"/>
        <v>2</v>
      </c>
      <c r="AA170" s="46">
        <v>1</v>
      </c>
      <c r="AB170" s="16">
        <v>1</v>
      </c>
      <c r="AC170" s="43">
        <f t="shared" si="70"/>
        <v>1</v>
      </c>
      <c r="AD170" s="16" t="s">
        <v>391</v>
      </c>
      <c r="AE170" s="17"/>
      <c r="AF170" s="17" t="s">
        <v>581</v>
      </c>
      <c r="AG170" s="17" t="s">
        <v>580</v>
      </c>
      <c r="AH170" s="136" t="s">
        <v>581</v>
      </c>
      <c r="AI170" s="136" t="s">
        <v>1236</v>
      </c>
      <c r="AJ170" s="103" t="s">
        <v>1581</v>
      </c>
      <c r="AK170" s="104" t="s">
        <v>1582</v>
      </c>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row>
    <row r="171" spans="1:83" ht="66.75" customHeight="1" thickBot="1" x14ac:dyDescent="0.25">
      <c r="A171" s="24" t="s">
        <v>705</v>
      </c>
      <c r="B171" s="18" t="s">
        <v>738</v>
      </c>
      <c r="C171" s="18" t="s">
        <v>671</v>
      </c>
      <c r="D171" s="18" t="s">
        <v>687</v>
      </c>
      <c r="E171" s="18" t="s">
        <v>673</v>
      </c>
      <c r="F171" s="18" t="s">
        <v>77</v>
      </c>
      <c r="G171" s="41">
        <v>43132</v>
      </c>
      <c r="H171" s="41">
        <v>43464</v>
      </c>
      <c r="I171" s="16" t="s">
        <v>46</v>
      </c>
      <c r="J171" s="16" t="s">
        <v>75</v>
      </c>
      <c r="K171" s="16" t="s">
        <v>195</v>
      </c>
      <c r="L171" s="16" t="s">
        <v>237</v>
      </c>
      <c r="M171" s="16" t="s">
        <v>78</v>
      </c>
      <c r="N171" s="16" t="s">
        <v>79</v>
      </c>
      <c r="O171" s="16">
        <v>2</v>
      </c>
      <c r="P171" s="16">
        <v>1</v>
      </c>
      <c r="Q171" s="16">
        <v>0</v>
      </c>
      <c r="R171" s="42">
        <f t="shared" si="66"/>
        <v>0</v>
      </c>
      <c r="S171" s="16">
        <v>0</v>
      </c>
      <c r="T171" s="16">
        <v>1</v>
      </c>
      <c r="U171" s="42">
        <v>1</v>
      </c>
      <c r="V171" s="16">
        <f t="shared" si="67"/>
        <v>1</v>
      </c>
      <c r="W171" s="14">
        <f t="shared" si="68"/>
        <v>1</v>
      </c>
      <c r="X171" s="16">
        <v>1</v>
      </c>
      <c r="Y171" s="16">
        <v>0</v>
      </c>
      <c r="Z171" s="43">
        <f t="shared" si="69"/>
        <v>0</v>
      </c>
      <c r="AA171" s="46">
        <v>0</v>
      </c>
      <c r="AB171" s="16">
        <v>1</v>
      </c>
      <c r="AC171" s="42">
        <v>1</v>
      </c>
      <c r="AD171" s="16" t="s">
        <v>392</v>
      </c>
      <c r="AE171" s="17"/>
      <c r="AF171" s="17" t="s">
        <v>613</v>
      </c>
      <c r="AG171" s="17" t="s">
        <v>612</v>
      </c>
      <c r="AH171" s="152"/>
      <c r="AI171" s="17"/>
      <c r="AJ171" s="103" t="s">
        <v>1583</v>
      </c>
      <c r="AK171" s="104" t="s">
        <v>1584</v>
      </c>
    </row>
    <row r="172" spans="1:83" s="21" customFormat="1" ht="66.75" customHeight="1" thickBot="1" x14ac:dyDescent="0.25">
      <c r="A172" s="24" t="s">
        <v>705</v>
      </c>
      <c r="B172" s="18" t="s">
        <v>738</v>
      </c>
      <c r="C172" s="18" t="s">
        <v>671</v>
      </c>
      <c r="D172" s="18" t="s">
        <v>687</v>
      </c>
      <c r="E172" s="18" t="s">
        <v>699</v>
      </c>
      <c r="F172" s="18" t="s">
        <v>80</v>
      </c>
      <c r="G172" s="41">
        <v>43132</v>
      </c>
      <c r="H172" s="41">
        <v>43464</v>
      </c>
      <c r="I172" s="16" t="s">
        <v>46</v>
      </c>
      <c r="J172" s="16" t="s">
        <v>75</v>
      </c>
      <c r="K172" s="16" t="s">
        <v>195</v>
      </c>
      <c r="L172" s="16" t="s">
        <v>175</v>
      </c>
      <c r="M172" s="16" t="s">
        <v>81</v>
      </c>
      <c r="N172" s="16" t="s">
        <v>82</v>
      </c>
      <c r="O172" s="16">
        <v>12</v>
      </c>
      <c r="P172" s="46">
        <v>3</v>
      </c>
      <c r="Q172" s="16">
        <v>4</v>
      </c>
      <c r="R172" s="42">
        <f t="shared" si="66"/>
        <v>1.3333333333333333</v>
      </c>
      <c r="S172" s="46">
        <v>3</v>
      </c>
      <c r="T172" s="16">
        <v>8</v>
      </c>
      <c r="U172" s="42">
        <f>+T172/S172</f>
        <v>2.6666666666666665</v>
      </c>
      <c r="V172" s="16">
        <f t="shared" si="67"/>
        <v>12</v>
      </c>
      <c r="W172" s="14">
        <f t="shared" si="68"/>
        <v>2</v>
      </c>
      <c r="X172" s="46">
        <v>3</v>
      </c>
      <c r="Y172" s="16">
        <v>5</v>
      </c>
      <c r="Z172" s="43">
        <f t="shared" si="69"/>
        <v>1.6666666666666667</v>
      </c>
      <c r="AA172" s="46">
        <v>3</v>
      </c>
      <c r="AB172" s="16">
        <v>8</v>
      </c>
      <c r="AC172" s="43">
        <f t="shared" si="70"/>
        <v>2.6666666666666665</v>
      </c>
      <c r="AD172" s="19" t="s">
        <v>393</v>
      </c>
      <c r="AE172" s="17"/>
      <c r="AF172" s="17" t="s">
        <v>582</v>
      </c>
      <c r="AG172" s="17" t="s">
        <v>583</v>
      </c>
      <c r="AH172" s="136" t="s">
        <v>1237</v>
      </c>
      <c r="AI172" s="136" t="s">
        <v>1238</v>
      </c>
      <c r="AJ172" s="103" t="s">
        <v>1585</v>
      </c>
      <c r="AK172" s="103" t="s">
        <v>1586</v>
      </c>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row>
    <row r="173" spans="1:83" s="21" customFormat="1" ht="66.75" customHeight="1" thickBot="1" x14ac:dyDescent="0.25">
      <c r="A173" s="24" t="s">
        <v>705</v>
      </c>
      <c r="B173" s="18" t="s">
        <v>740</v>
      </c>
      <c r="C173" s="17" t="s">
        <v>671</v>
      </c>
      <c r="D173" s="18" t="s">
        <v>687</v>
      </c>
      <c r="E173" s="18" t="s">
        <v>673</v>
      </c>
      <c r="F173" s="20" t="s">
        <v>117</v>
      </c>
      <c r="G173" s="41">
        <v>43101</v>
      </c>
      <c r="H173" s="41">
        <v>43464</v>
      </c>
      <c r="I173" s="16" t="s">
        <v>46</v>
      </c>
      <c r="J173" s="16" t="s">
        <v>75</v>
      </c>
      <c r="K173" s="16" t="s">
        <v>195</v>
      </c>
      <c r="L173" s="16" t="s">
        <v>128</v>
      </c>
      <c r="M173" s="16" t="s">
        <v>115</v>
      </c>
      <c r="N173" s="16" t="s">
        <v>116</v>
      </c>
      <c r="O173" s="16">
        <v>4</v>
      </c>
      <c r="P173" s="16">
        <v>1</v>
      </c>
      <c r="Q173" s="16">
        <v>1</v>
      </c>
      <c r="R173" s="42">
        <f t="shared" si="66"/>
        <v>1</v>
      </c>
      <c r="S173" s="46">
        <v>1</v>
      </c>
      <c r="T173" s="16">
        <v>1</v>
      </c>
      <c r="U173" s="42">
        <f>+T173/S173</f>
        <v>1</v>
      </c>
      <c r="V173" s="16">
        <f t="shared" si="67"/>
        <v>2</v>
      </c>
      <c r="W173" s="14">
        <f t="shared" si="68"/>
        <v>1</v>
      </c>
      <c r="X173" s="46">
        <v>1</v>
      </c>
      <c r="Y173" s="16">
        <v>1</v>
      </c>
      <c r="Z173" s="43">
        <f t="shared" si="69"/>
        <v>1</v>
      </c>
      <c r="AA173" s="46">
        <v>1</v>
      </c>
      <c r="AB173" s="16">
        <v>1</v>
      </c>
      <c r="AC173" s="43">
        <f t="shared" si="70"/>
        <v>1</v>
      </c>
      <c r="AD173" s="16" t="s">
        <v>394</v>
      </c>
      <c r="AE173" s="17"/>
      <c r="AF173" s="17" t="s">
        <v>628</v>
      </c>
      <c r="AG173" s="17" t="s">
        <v>584</v>
      </c>
      <c r="AH173" s="136" t="s">
        <v>1239</v>
      </c>
      <c r="AI173" s="136" t="s">
        <v>1240</v>
      </c>
      <c r="AJ173" s="103" t="s">
        <v>1239</v>
      </c>
      <c r="AK173" s="103" t="s">
        <v>1587</v>
      </c>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row>
    <row r="174" spans="1:83" s="21" customFormat="1" ht="79.5" customHeight="1" x14ac:dyDescent="0.2">
      <c r="A174" s="24" t="s">
        <v>705</v>
      </c>
      <c r="B174" s="18" t="s">
        <v>738</v>
      </c>
      <c r="C174" s="18" t="s">
        <v>671</v>
      </c>
      <c r="D174" s="18" t="s">
        <v>687</v>
      </c>
      <c r="E174" s="18" t="s">
        <v>673</v>
      </c>
      <c r="F174" s="18" t="s">
        <v>118</v>
      </c>
      <c r="G174" s="41">
        <v>43101</v>
      </c>
      <c r="H174" s="41">
        <v>43464</v>
      </c>
      <c r="I174" s="16" t="s">
        <v>46</v>
      </c>
      <c r="J174" s="16" t="s">
        <v>75</v>
      </c>
      <c r="K174" s="16" t="s">
        <v>195</v>
      </c>
      <c r="L174" s="16" t="s">
        <v>146</v>
      </c>
      <c r="M174" s="16" t="s">
        <v>119</v>
      </c>
      <c r="N174" s="16" t="s">
        <v>120</v>
      </c>
      <c r="O174" s="16">
        <v>100</v>
      </c>
      <c r="P174" s="46">
        <v>25</v>
      </c>
      <c r="Q174" s="16">
        <v>24</v>
      </c>
      <c r="R174" s="42">
        <f t="shared" si="66"/>
        <v>0.96</v>
      </c>
      <c r="S174" s="46">
        <v>25</v>
      </c>
      <c r="T174" s="16">
        <v>24</v>
      </c>
      <c r="U174" s="42">
        <f>+T174/S174</f>
        <v>0.96</v>
      </c>
      <c r="V174" s="16">
        <f t="shared" si="67"/>
        <v>48</v>
      </c>
      <c r="W174" s="14">
        <f t="shared" si="68"/>
        <v>0.96</v>
      </c>
      <c r="X174" s="46">
        <v>25</v>
      </c>
      <c r="Y174" s="16">
        <v>24</v>
      </c>
      <c r="Z174" s="43">
        <f t="shared" si="69"/>
        <v>0.96</v>
      </c>
      <c r="AA174" s="46">
        <v>25</v>
      </c>
      <c r="AB174" s="16">
        <v>24</v>
      </c>
      <c r="AC174" s="43">
        <f t="shared" si="70"/>
        <v>0.96</v>
      </c>
      <c r="AD174" s="16" t="s">
        <v>396</v>
      </c>
      <c r="AE174" s="17"/>
      <c r="AF174" s="17" t="s">
        <v>586</v>
      </c>
      <c r="AG174" s="17" t="s">
        <v>587</v>
      </c>
      <c r="AH174" s="136" t="s">
        <v>1243</v>
      </c>
      <c r="AI174" s="136" t="s">
        <v>587</v>
      </c>
      <c r="AJ174" s="103" t="s">
        <v>1588</v>
      </c>
      <c r="AK174" s="103" t="s">
        <v>1589</v>
      </c>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row>
    <row r="175" spans="1:83" s="21" customFormat="1" ht="79.5" customHeight="1" thickBot="1" x14ac:dyDescent="0.25">
      <c r="A175" s="24" t="s">
        <v>705</v>
      </c>
      <c r="B175" s="18" t="s">
        <v>739</v>
      </c>
      <c r="C175" s="18" t="s">
        <v>680</v>
      </c>
      <c r="D175" s="18" t="s">
        <v>688</v>
      </c>
      <c r="E175" s="18" t="s">
        <v>673</v>
      </c>
      <c r="F175" s="18" t="s">
        <v>209</v>
      </c>
      <c r="G175" s="41">
        <v>43101</v>
      </c>
      <c r="H175" s="41">
        <v>43465</v>
      </c>
      <c r="I175" s="16" t="s">
        <v>46</v>
      </c>
      <c r="J175" s="16" t="s">
        <v>87</v>
      </c>
      <c r="K175" s="16" t="s">
        <v>103</v>
      </c>
      <c r="L175" s="16" t="s">
        <v>210</v>
      </c>
      <c r="M175" s="16" t="s">
        <v>259</v>
      </c>
      <c r="N175" s="16" t="s">
        <v>260</v>
      </c>
      <c r="O175" s="19">
        <v>1</v>
      </c>
      <c r="P175" s="16">
        <v>0</v>
      </c>
      <c r="Q175" s="16">
        <v>0</v>
      </c>
      <c r="R175" s="42">
        <v>0</v>
      </c>
      <c r="S175" s="16">
        <v>0</v>
      </c>
      <c r="T175" s="16">
        <v>0</v>
      </c>
      <c r="U175" s="42">
        <v>0</v>
      </c>
      <c r="V175" s="16">
        <f t="shared" si="67"/>
        <v>0</v>
      </c>
      <c r="W175" s="43">
        <f t="shared" ref="W175:W178" si="71">+(U175+R175)/2</f>
        <v>0</v>
      </c>
      <c r="X175" s="16">
        <v>0</v>
      </c>
      <c r="Y175" s="16">
        <v>1</v>
      </c>
      <c r="Z175" s="43">
        <v>1</v>
      </c>
      <c r="AA175" s="16">
        <v>1</v>
      </c>
      <c r="AB175" s="16">
        <v>1</v>
      </c>
      <c r="AC175" s="43">
        <f t="shared" si="70"/>
        <v>1</v>
      </c>
      <c r="AD175" s="16" t="s">
        <v>366</v>
      </c>
      <c r="AE175" s="152" t="s">
        <v>367</v>
      </c>
      <c r="AF175" s="16" t="s">
        <v>556</v>
      </c>
      <c r="AG175" s="152" t="s">
        <v>557</v>
      </c>
      <c r="AH175" s="175" t="s">
        <v>1219</v>
      </c>
      <c r="AI175" s="176" t="s">
        <v>1220</v>
      </c>
      <c r="AJ175" s="177" t="s">
        <v>1219</v>
      </c>
      <c r="AK175" s="178" t="s">
        <v>1714</v>
      </c>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row>
    <row r="176" spans="1:83" ht="104.25" customHeight="1" x14ac:dyDescent="0.2">
      <c r="A176" s="24" t="s">
        <v>705</v>
      </c>
      <c r="B176" s="18" t="s">
        <v>739</v>
      </c>
      <c r="C176" s="18" t="s">
        <v>680</v>
      </c>
      <c r="D176" s="18" t="s">
        <v>688</v>
      </c>
      <c r="E176" s="18" t="s">
        <v>673</v>
      </c>
      <c r="F176" s="18" t="s">
        <v>107</v>
      </c>
      <c r="G176" s="41">
        <v>43101</v>
      </c>
      <c r="H176" s="41">
        <v>43465</v>
      </c>
      <c r="I176" s="16" t="s">
        <v>46</v>
      </c>
      <c r="J176" s="16" t="s">
        <v>87</v>
      </c>
      <c r="K176" s="16" t="s">
        <v>103</v>
      </c>
      <c r="L176" s="16" t="s">
        <v>211</v>
      </c>
      <c r="M176" s="16" t="s">
        <v>212</v>
      </c>
      <c r="N176" s="16" t="s">
        <v>108</v>
      </c>
      <c r="O176" s="16">
        <v>4</v>
      </c>
      <c r="P176" s="16">
        <v>1</v>
      </c>
      <c r="Q176" s="16">
        <v>1</v>
      </c>
      <c r="R176" s="42">
        <f>+Q176/P176</f>
        <v>1</v>
      </c>
      <c r="S176" s="16">
        <v>1</v>
      </c>
      <c r="T176" s="16">
        <v>1</v>
      </c>
      <c r="U176" s="42">
        <f>+T176/S176</f>
        <v>1</v>
      </c>
      <c r="V176" s="16">
        <f t="shared" si="67"/>
        <v>2</v>
      </c>
      <c r="W176" s="14">
        <f>+V176/(S176+P176)</f>
        <v>1</v>
      </c>
      <c r="X176" s="16">
        <v>1</v>
      </c>
      <c r="Y176" s="16">
        <v>0</v>
      </c>
      <c r="Z176" s="43">
        <f t="shared" si="69"/>
        <v>0</v>
      </c>
      <c r="AA176" s="47">
        <v>1</v>
      </c>
      <c r="AB176" s="16">
        <v>1</v>
      </c>
      <c r="AC176" s="43">
        <f t="shared" si="70"/>
        <v>1</v>
      </c>
      <c r="AD176" s="16" t="s">
        <v>368</v>
      </c>
      <c r="AE176" s="17" t="s">
        <v>369</v>
      </c>
      <c r="AF176" s="16" t="s">
        <v>558</v>
      </c>
      <c r="AG176" s="152" t="s">
        <v>622</v>
      </c>
      <c r="AH176" s="175" t="s">
        <v>1221</v>
      </c>
      <c r="AI176" s="176" t="s">
        <v>1222</v>
      </c>
      <c r="AJ176" s="121" t="s">
        <v>1715</v>
      </c>
      <c r="AK176" s="179" t="s">
        <v>1716</v>
      </c>
    </row>
    <row r="177" spans="1:37" ht="79.5" customHeight="1" x14ac:dyDescent="0.2">
      <c r="A177" s="24" t="s">
        <v>705</v>
      </c>
      <c r="B177" s="18" t="s">
        <v>739</v>
      </c>
      <c r="C177" s="18" t="s">
        <v>680</v>
      </c>
      <c r="D177" s="18" t="s">
        <v>688</v>
      </c>
      <c r="E177" s="18" t="s">
        <v>673</v>
      </c>
      <c r="F177" s="18" t="s">
        <v>109</v>
      </c>
      <c r="G177" s="41">
        <v>43101</v>
      </c>
      <c r="H177" s="41">
        <v>43465</v>
      </c>
      <c r="I177" s="16" t="s">
        <v>46</v>
      </c>
      <c r="J177" s="16" t="s">
        <v>87</v>
      </c>
      <c r="K177" s="16" t="s">
        <v>103</v>
      </c>
      <c r="L177" s="16" t="s">
        <v>213</v>
      </c>
      <c r="M177" s="16" t="s">
        <v>214</v>
      </c>
      <c r="N177" s="16" t="s">
        <v>110</v>
      </c>
      <c r="O177" s="16">
        <v>12</v>
      </c>
      <c r="P177" s="16">
        <v>3</v>
      </c>
      <c r="Q177" s="16">
        <v>0</v>
      </c>
      <c r="R177" s="42">
        <f>+Q177/P177</f>
        <v>0</v>
      </c>
      <c r="S177" s="16">
        <v>3</v>
      </c>
      <c r="T177" s="16">
        <v>0</v>
      </c>
      <c r="U177" s="42">
        <f>+T177/S177</f>
        <v>0</v>
      </c>
      <c r="V177" s="16">
        <f t="shared" si="67"/>
        <v>0</v>
      </c>
      <c r="W177" s="43">
        <f t="shared" si="71"/>
        <v>0</v>
      </c>
      <c r="X177" s="16">
        <v>3</v>
      </c>
      <c r="Y177" s="16">
        <v>7</v>
      </c>
      <c r="Z177" s="43">
        <f t="shared" si="69"/>
        <v>2.3333333333333335</v>
      </c>
      <c r="AA177" s="16">
        <v>3</v>
      </c>
      <c r="AB177" s="16">
        <v>2.5</v>
      </c>
      <c r="AC177" s="43">
        <f t="shared" si="70"/>
        <v>0.83333333333333337</v>
      </c>
      <c r="AD177" s="16" t="s">
        <v>370</v>
      </c>
      <c r="AE177" s="152" t="s">
        <v>371</v>
      </c>
      <c r="AF177" s="152" t="s">
        <v>623</v>
      </c>
      <c r="AG177" s="152" t="s">
        <v>591</v>
      </c>
      <c r="AH177" s="175" t="s">
        <v>1223</v>
      </c>
      <c r="AI177" s="176" t="s">
        <v>1224</v>
      </c>
      <c r="AJ177" s="177" t="s">
        <v>1717</v>
      </c>
      <c r="AK177" s="178" t="s">
        <v>1718</v>
      </c>
    </row>
    <row r="178" spans="1:37" ht="79.5" customHeight="1" thickBot="1" x14ac:dyDescent="0.25">
      <c r="A178" s="24" t="s">
        <v>705</v>
      </c>
      <c r="B178" s="18" t="s">
        <v>739</v>
      </c>
      <c r="C178" s="18" t="s">
        <v>680</v>
      </c>
      <c r="D178" s="18" t="s">
        <v>688</v>
      </c>
      <c r="E178" s="18" t="s">
        <v>673</v>
      </c>
      <c r="F178" s="18" t="s">
        <v>109</v>
      </c>
      <c r="G178" s="41">
        <v>43101</v>
      </c>
      <c r="H178" s="41">
        <v>43465</v>
      </c>
      <c r="I178" s="16" t="s">
        <v>46</v>
      </c>
      <c r="J178" s="16" t="s">
        <v>87</v>
      </c>
      <c r="K178" s="16" t="s">
        <v>103</v>
      </c>
      <c r="L178" s="16" t="s">
        <v>215</v>
      </c>
      <c r="M178" s="16" t="s">
        <v>216</v>
      </c>
      <c r="N178" s="16" t="s">
        <v>111</v>
      </c>
      <c r="O178" s="42">
        <v>1</v>
      </c>
      <c r="P178" s="16">
        <v>0</v>
      </c>
      <c r="Q178" s="16">
        <v>0</v>
      </c>
      <c r="R178" s="42">
        <v>0</v>
      </c>
      <c r="S178" s="16">
        <v>0</v>
      </c>
      <c r="T178" s="16">
        <v>0</v>
      </c>
      <c r="U178" s="42">
        <v>0</v>
      </c>
      <c r="V178" s="16">
        <f t="shared" si="67"/>
        <v>0</v>
      </c>
      <c r="W178" s="43">
        <f t="shared" si="71"/>
        <v>0</v>
      </c>
      <c r="X178" s="16">
        <v>0</v>
      </c>
      <c r="Y178" s="16">
        <v>6</v>
      </c>
      <c r="Z178" s="43">
        <v>1</v>
      </c>
      <c r="AA178" s="16">
        <v>0</v>
      </c>
      <c r="AB178" s="16">
        <v>1</v>
      </c>
      <c r="AC178" s="43">
        <v>1</v>
      </c>
      <c r="AD178" s="16" t="s">
        <v>372</v>
      </c>
      <c r="AE178" s="152" t="s">
        <v>371</v>
      </c>
      <c r="AF178" s="152" t="s">
        <v>624</v>
      </c>
      <c r="AG178" s="152" t="s">
        <v>559</v>
      </c>
      <c r="AH178" s="175" t="s">
        <v>1225</v>
      </c>
      <c r="AI178" s="176" t="s">
        <v>1226</v>
      </c>
      <c r="AJ178" s="177" t="s">
        <v>1225</v>
      </c>
      <c r="AK178" s="178" t="s">
        <v>1719</v>
      </c>
    </row>
    <row r="179" spans="1:37" ht="79.5" customHeight="1" thickBot="1" x14ac:dyDescent="0.25">
      <c r="A179" s="24" t="s">
        <v>705</v>
      </c>
      <c r="B179" s="18" t="s">
        <v>740</v>
      </c>
      <c r="C179" s="17" t="s">
        <v>671</v>
      </c>
      <c r="D179" s="18" t="s">
        <v>687</v>
      </c>
      <c r="E179" s="18" t="s">
        <v>673</v>
      </c>
      <c r="F179" s="20" t="s">
        <v>117</v>
      </c>
      <c r="G179" s="41">
        <v>43101</v>
      </c>
      <c r="H179" s="41">
        <v>43465</v>
      </c>
      <c r="I179" s="16" t="s">
        <v>46</v>
      </c>
      <c r="J179" s="16" t="s">
        <v>87</v>
      </c>
      <c r="K179" s="16" t="s">
        <v>103</v>
      </c>
      <c r="L179" s="16" t="s">
        <v>226</v>
      </c>
      <c r="M179" s="17" t="s">
        <v>227</v>
      </c>
      <c r="N179" s="16" t="s">
        <v>228</v>
      </c>
      <c r="O179" s="42">
        <v>1</v>
      </c>
      <c r="P179" s="45">
        <v>495</v>
      </c>
      <c r="Q179" s="45">
        <v>495</v>
      </c>
      <c r="R179" s="42">
        <f t="shared" ref="R179:R185" si="72">+Q179/P179</f>
        <v>1</v>
      </c>
      <c r="S179" s="45">
        <v>560</v>
      </c>
      <c r="T179" s="45">
        <v>560</v>
      </c>
      <c r="U179" s="42">
        <f>+T179/S179</f>
        <v>1</v>
      </c>
      <c r="V179" s="16">
        <f t="shared" si="67"/>
        <v>1055</v>
      </c>
      <c r="W179" s="14">
        <f t="shared" ref="W179:W185" si="73">+V179/(S179+P179)</f>
        <v>1</v>
      </c>
      <c r="X179" s="16">
        <v>0</v>
      </c>
      <c r="Y179" s="16">
        <v>411</v>
      </c>
      <c r="Z179" s="43">
        <v>1</v>
      </c>
      <c r="AA179" s="16">
        <v>480</v>
      </c>
      <c r="AB179" s="16">
        <v>480</v>
      </c>
      <c r="AC179" s="43">
        <f t="shared" si="70"/>
        <v>1</v>
      </c>
      <c r="AD179" s="180" t="s">
        <v>562</v>
      </c>
      <c r="AE179" s="181" t="s">
        <v>590</v>
      </c>
      <c r="AF179" s="16" t="s">
        <v>562</v>
      </c>
      <c r="AG179" s="152" t="s">
        <v>627</v>
      </c>
      <c r="AH179" s="182" t="s">
        <v>562</v>
      </c>
      <c r="AI179" s="176" t="s">
        <v>1233</v>
      </c>
      <c r="AJ179" s="177" t="s">
        <v>562</v>
      </c>
      <c r="AK179" s="178" t="s">
        <v>1720</v>
      </c>
    </row>
    <row r="180" spans="1:37" ht="88.5" customHeight="1" thickBot="1" x14ac:dyDescent="0.25">
      <c r="A180" s="24" t="s">
        <v>705</v>
      </c>
      <c r="B180" s="18" t="s">
        <v>738</v>
      </c>
      <c r="C180" s="18" t="s">
        <v>674</v>
      </c>
      <c r="D180" s="18" t="s">
        <v>685</v>
      </c>
      <c r="E180" s="18" t="s">
        <v>673</v>
      </c>
      <c r="F180" s="18" t="s">
        <v>251</v>
      </c>
      <c r="G180" s="41">
        <v>43101</v>
      </c>
      <c r="H180" s="41">
        <v>43465</v>
      </c>
      <c r="I180" s="16" t="s">
        <v>46</v>
      </c>
      <c r="J180" s="16" t="s">
        <v>87</v>
      </c>
      <c r="K180" s="16" t="s">
        <v>103</v>
      </c>
      <c r="L180" s="16" t="s">
        <v>229</v>
      </c>
      <c r="M180" s="17" t="s">
        <v>227</v>
      </c>
      <c r="N180" s="16" t="s">
        <v>230</v>
      </c>
      <c r="O180" s="42">
        <v>1</v>
      </c>
      <c r="P180" s="42">
        <v>0.25</v>
      </c>
      <c r="Q180" s="42">
        <v>0.25</v>
      </c>
      <c r="R180" s="42">
        <f t="shared" si="72"/>
        <v>1</v>
      </c>
      <c r="S180" s="42">
        <v>0</v>
      </c>
      <c r="T180" s="16">
        <v>0</v>
      </c>
      <c r="U180" s="42">
        <v>0</v>
      </c>
      <c r="V180" s="16">
        <f t="shared" si="67"/>
        <v>0.25</v>
      </c>
      <c r="W180" s="14">
        <f t="shared" si="73"/>
        <v>1</v>
      </c>
      <c r="X180" s="42">
        <v>0</v>
      </c>
      <c r="Y180" s="16">
        <v>0</v>
      </c>
      <c r="Z180" s="43">
        <v>0</v>
      </c>
      <c r="AA180" s="42">
        <v>0</v>
      </c>
      <c r="AB180" s="42">
        <v>1</v>
      </c>
      <c r="AC180" s="43">
        <v>1</v>
      </c>
      <c r="AD180" s="16" t="s">
        <v>444</v>
      </c>
      <c r="AE180" s="152" t="s">
        <v>445</v>
      </c>
      <c r="AF180" s="152" t="s">
        <v>564</v>
      </c>
      <c r="AG180" s="152" t="s">
        <v>632</v>
      </c>
      <c r="AH180" s="176" t="s">
        <v>564</v>
      </c>
      <c r="AI180" s="176" t="s">
        <v>1235</v>
      </c>
      <c r="AJ180" s="177" t="s">
        <v>1721</v>
      </c>
      <c r="AK180" s="178" t="s">
        <v>1722</v>
      </c>
    </row>
    <row r="181" spans="1:37" ht="79.5" customHeight="1" thickBot="1" x14ac:dyDescent="0.25">
      <c r="A181" s="24" t="s">
        <v>705</v>
      </c>
      <c r="B181" s="18" t="s">
        <v>738</v>
      </c>
      <c r="C181" s="18" t="s">
        <v>680</v>
      </c>
      <c r="D181" s="18" t="s">
        <v>688</v>
      </c>
      <c r="E181" s="18" t="s">
        <v>673</v>
      </c>
      <c r="F181" s="18" t="s">
        <v>105</v>
      </c>
      <c r="G181" s="41">
        <v>43101</v>
      </c>
      <c r="H181" s="41">
        <v>43465</v>
      </c>
      <c r="I181" s="16" t="s">
        <v>46</v>
      </c>
      <c r="J181" s="16" t="s">
        <v>87</v>
      </c>
      <c r="K181" s="16" t="s">
        <v>103</v>
      </c>
      <c r="L181" s="16" t="s">
        <v>231</v>
      </c>
      <c r="M181" s="17" t="s">
        <v>232</v>
      </c>
      <c r="N181" s="16" t="s">
        <v>106</v>
      </c>
      <c r="O181" s="51">
        <f>169844*15%</f>
        <v>25476.6</v>
      </c>
      <c r="P181" s="52">
        <f>+O181*15%</f>
        <v>3821.49</v>
      </c>
      <c r="Q181" s="52">
        <v>8235</v>
      </c>
      <c r="R181" s="42">
        <f t="shared" si="72"/>
        <v>2.1549186312145263</v>
      </c>
      <c r="S181" s="51">
        <f>+O181*15%</f>
        <v>3821.49</v>
      </c>
      <c r="T181" s="16">
        <v>6724</v>
      </c>
      <c r="U181" s="42">
        <f>+T181/S181</f>
        <v>1.7595231179461415</v>
      </c>
      <c r="V181" s="16">
        <f t="shared" si="67"/>
        <v>14959</v>
      </c>
      <c r="W181" s="14">
        <f t="shared" si="73"/>
        <v>1.9572208745803339</v>
      </c>
      <c r="X181" s="53">
        <f>+O181*35%</f>
        <v>8916.81</v>
      </c>
      <c r="Y181" s="16">
        <v>5520</v>
      </c>
      <c r="Z181" s="43">
        <f t="shared" si="69"/>
        <v>0.61905546938871636</v>
      </c>
      <c r="AA181" s="53">
        <f>+O181*35%</f>
        <v>8916.81</v>
      </c>
      <c r="AB181" s="16">
        <v>8899</v>
      </c>
      <c r="AC181" s="43">
        <f>+AB181/AA181</f>
        <v>0.99800264892938173</v>
      </c>
      <c r="AD181" s="16" t="s">
        <v>381</v>
      </c>
      <c r="AE181" s="152" t="s">
        <v>382</v>
      </c>
      <c r="AF181" s="16" t="s">
        <v>637</v>
      </c>
      <c r="AG181" s="152" t="s">
        <v>563</v>
      </c>
      <c r="AH181" s="182" t="s">
        <v>381</v>
      </c>
      <c r="AI181" s="176" t="s">
        <v>1234</v>
      </c>
      <c r="AJ181" s="177" t="s">
        <v>381</v>
      </c>
      <c r="AK181" s="193" t="s">
        <v>1727</v>
      </c>
    </row>
    <row r="182" spans="1:37" ht="79.5" customHeight="1" thickBot="1" x14ac:dyDescent="0.25">
      <c r="A182" s="24" t="s">
        <v>705</v>
      </c>
      <c r="B182" s="18" t="s">
        <v>739</v>
      </c>
      <c r="C182" s="18" t="s">
        <v>680</v>
      </c>
      <c r="D182" s="18" t="s">
        <v>688</v>
      </c>
      <c r="E182" s="18" t="s">
        <v>673</v>
      </c>
      <c r="F182" s="18" t="s">
        <v>112</v>
      </c>
      <c r="G182" s="41">
        <v>43101</v>
      </c>
      <c r="H182" s="41">
        <v>43465</v>
      </c>
      <c r="I182" s="16" t="s">
        <v>46</v>
      </c>
      <c r="J182" s="16" t="s">
        <v>87</v>
      </c>
      <c r="K182" s="16" t="s">
        <v>136</v>
      </c>
      <c r="L182" s="16" t="s">
        <v>217</v>
      </c>
      <c r="M182" s="16" t="s">
        <v>218</v>
      </c>
      <c r="N182" s="16" t="s">
        <v>113</v>
      </c>
      <c r="O182" s="48">
        <v>37551</v>
      </c>
      <c r="P182" s="48">
        <v>21268</v>
      </c>
      <c r="Q182" s="48">
        <v>23274</v>
      </c>
      <c r="R182" s="42">
        <f t="shared" si="72"/>
        <v>1.0943201053225504</v>
      </c>
      <c r="S182" s="48">
        <v>24640</v>
      </c>
      <c r="T182" s="48">
        <v>26645</v>
      </c>
      <c r="U182" s="42">
        <f>+T182/S182</f>
        <v>1.0813717532467533</v>
      </c>
      <c r="V182" s="16">
        <f t="shared" si="67"/>
        <v>49919</v>
      </c>
      <c r="W182" s="14">
        <f t="shared" si="73"/>
        <v>1.0873703929598326</v>
      </c>
      <c r="X182" s="48">
        <v>31060</v>
      </c>
      <c r="Y182" s="16">
        <v>30449</v>
      </c>
      <c r="Z182" s="43">
        <f t="shared" si="69"/>
        <v>0.98032839665164195</v>
      </c>
      <c r="AA182" s="194">
        <v>37551</v>
      </c>
      <c r="AB182" s="28">
        <v>37006</v>
      </c>
      <c r="AC182" s="199">
        <f t="shared" si="70"/>
        <v>0.985486405155655</v>
      </c>
      <c r="AD182" s="28" t="s">
        <v>373</v>
      </c>
      <c r="AE182" s="195" t="s">
        <v>374</v>
      </c>
      <c r="AF182" s="28" t="s">
        <v>373</v>
      </c>
      <c r="AG182" s="195" t="s">
        <v>560</v>
      </c>
      <c r="AH182" s="196" t="s">
        <v>373</v>
      </c>
      <c r="AI182" s="197" t="s">
        <v>1227</v>
      </c>
      <c r="AJ182" s="198" t="s">
        <v>373</v>
      </c>
      <c r="AK182" s="193" t="s">
        <v>1728</v>
      </c>
    </row>
    <row r="183" spans="1:37" ht="79.5" customHeight="1" thickBot="1" x14ac:dyDescent="0.25">
      <c r="A183" s="24" t="s">
        <v>705</v>
      </c>
      <c r="B183" s="18" t="s">
        <v>739</v>
      </c>
      <c r="C183" s="18" t="s">
        <v>680</v>
      </c>
      <c r="D183" s="18" t="s">
        <v>688</v>
      </c>
      <c r="E183" s="18" t="s">
        <v>673</v>
      </c>
      <c r="F183" s="18" t="s">
        <v>114</v>
      </c>
      <c r="G183" s="41">
        <v>43101</v>
      </c>
      <c r="H183" s="41">
        <v>43465</v>
      </c>
      <c r="I183" s="16" t="s">
        <v>46</v>
      </c>
      <c r="J183" s="16" t="s">
        <v>87</v>
      </c>
      <c r="K183" s="16" t="s">
        <v>136</v>
      </c>
      <c r="L183" s="16" t="s">
        <v>219</v>
      </c>
      <c r="M183" s="17" t="s">
        <v>220</v>
      </c>
      <c r="N183" s="17" t="s">
        <v>221</v>
      </c>
      <c r="O183" s="49">
        <v>1</v>
      </c>
      <c r="P183" s="42">
        <v>0.2</v>
      </c>
      <c r="Q183" s="42">
        <v>0.2</v>
      </c>
      <c r="R183" s="42">
        <f t="shared" si="72"/>
        <v>1</v>
      </c>
      <c r="S183" s="42">
        <v>0.25</v>
      </c>
      <c r="T183" s="42">
        <v>0.25</v>
      </c>
      <c r="U183" s="42">
        <f>+T183/S183</f>
        <v>1</v>
      </c>
      <c r="V183" s="16">
        <f t="shared" si="67"/>
        <v>0.45</v>
      </c>
      <c r="W183" s="14">
        <f t="shared" si="73"/>
        <v>1</v>
      </c>
      <c r="X183" s="42">
        <v>0.25</v>
      </c>
      <c r="Y183" s="42">
        <v>0.25</v>
      </c>
      <c r="Z183" s="43">
        <f t="shared" si="69"/>
        <v>1</v>
      </c>
      <c r="AA183" s="42">
        <v>0.25</v>
      </c>
      <c r="AB183" s="42">
        <v>0.25</v>
      </c>
      <c r="AC183" s="43">
        <f t="shared" si="70"/>
        <v>1</v>
      </c>
      <c r="AD183" s="16" t="s">
        <v>375</v>
      </c>
      <c r="AE183" s="152" t="s">
        <v>376</v>
      </c>
      <c r="AF183" s="16" t="s">
        <v>375</v>
      </c>
      <c r="AG183" s="152" t="s">
        <v>561</v>
      </c>
      <c r="AH183" s="182" t="s">
        <v>375</v>
      </c>
      <c r="AI183" s="176" t="s">
        <v>1228</v>
      </c>
      <c r="AJ183" s="177" t="s">
        <v>375</v>
      </c>
      <c r="AK183" s="178" t="s">
        <v>1723</v>
      </c>
    </row>
    <row r="184" spans="1:37" ht="79.5" customHeight="1" thickBot="1" x14ac:dyDescent="0.25">
      <c r="A184" s="24" t="s">
        <v>705</v>
      </c>
      <c r="B184" s="18" t="s">
        <v>739</v>
      </c>
      <c r="C184" s="18" t="s">
        <v>680</v>
      </c>
      <c r="D184" s="18" t="s">
        <v>688</v>
      </c>
      <c r="E184" s="18" t="s">
        <v>673</v>
      </c>
      <c r="F184" s="18" t="s">
        <v>296</v>
      </c>
      <c r="G184" s="41">
        <v>43101</v>
      </c>
      <c r="H184" s="41">
        <v>43465</v>
      </c>
      <c r="I184" s="16" t="s">
        <v>46</v>
      </c>
      <c r="J184" s="16" t="s">
        <v>87</v>
      </c>
      <c r="K184" s="16" t="s">
        <v>136</v>
      </c>
      <c r="L184" s="16" t="s">
        <v>222</v>
      </c>
      <c r="M184" s="17" t="s">
        <v>223</v>
      </c>
      <c r="N184" s="16" t="s">
        <v>224</v>
      </c>
      <c r="O184" s="42">
        <v>1</v>
      </c>
      <c r="P184" s="42">
        <v>0.25</v>
      </c>
      <c r="Q184" s="42">
        <v>0.25</v>
      </c>
      <c r="R184" s="42">
        <f t="shared" si="72"/>
        <v>1</v>
      </c>
      <c r="S184" s="42">
        <v>0.25</v>
      </c>
      <c r="T184" s="16">
        <v>0</v>
      </c>
      <c r="U184" s="42">
        <f>+T184/S184</f>
        <v>0</v>
      </c>
      <c r="V184" s="16">
        <f t="shared" si="67"/>
        <v>0.25</v>
      </c>
      <c r="W184" s="14">
        <f t="shared" si="73"/>
        <v>0.5</v>
      </c>
      <c r="X184" s="42">
        <v>0.25</v>
      </c>
      <c r="Y184" s="42">
        <v>0.25</v>
      </c>
      <c r="Z184" s="43">
        <f t="shared" si="69"/>
        <v>1</v>
      </c>
      <c r="AA184" s="42">
        <v>0.25</v>
      </c>
      <c r="AB184" s="42">
        <v>0.25</v>
      </c>
      <c r="AC184" s="43">
        <f t="shared" si="70"/>
        <v>1</v>
      </c>
      <c r="AD184" s="16" t="s">
        <v>377</v>
      </c>
      <c r="AE184" s="17" t="s">
        <v>378</v>
      </c>
      <c r="AF184" s="17" t="s">
        <v>592</v>
      </c>
      <c r="AG184" s="152" t="s">
        <v>593</v>
      </c>
      <c r="AH184" s="183" t="s">
        <v>1229</v>
      </c>
      <c r="AI184" s="176" t="s">
        <v>1230</v>
      </c>
      <c r="AJ184" s="184" t="s">
        <v>1229</v>
      </c>
      <c r="AK184" s="185" t="s">
        <v>1724</v>
      </c>
    </row>
    <row r="185" spans="1:37" ht="86.25" customHeight="1" thickBot="1" x14ac:dyDescent="0.25">
      <c r="A185" s="24" t="s">
        <v>705</v>
      </c>
      <c r="B185" s="18" t="s">
        <v>739</v>
      </c>
      <c r="C185" s="18" t="s">
        <v>680</v>
      </c>
      <c r="D185" s="18" t="s">
        <v>688</v>
      </c>
      <c r="E185" s="18" t="s">
        <v>673</v>
      </c>
      <c r="F185" s="18" t="s">
        <v>262</v>
      </c>
      <c r="G185" s="41">
        <v>43101</v>
      </c>
      <c r="H185" s="41">
        <v>43465</v>
      </c>
      <c r="I185" s="16" t="s">
        <v>46</v>
      </c>
      <c r="J185" s="16" t="s">
        <v>87</v>
      </c>
      <c r="K185" s="16" t="s">
        <v>136</v>
      </c>
      <c r="L185" s="16" t="s">
        <v>225</v>
      </c>
      <c r="M185" s="17" t="s">
        <v>261</v>
      </c>
      <c r="N185" s="16" t="s">
        <v>263</v>
      </c>
      <c r="O185" s="42">
        <v>1</v>
      </c>
      <c r="P185" s="42">
        <v>0.25</v>
      </c>
      <c r="Q185" s="42">
        <v>0.15</v>
      </c>
      <c r="R185" s="42">
        <f t="shared" si="72"/>
        <v>0.6</v>
      </c>
      <c r="S185" s="42">
        <v>0.25</v>
      </c>
      <c r="T185" s="42">
        <v>0.15</v>
      </c>
      <c r="U185" s="42">
        <f>+T185/S185</f>
        <v>0.6</v>
      </c>
      <c r="V185" s="16">
        <f t="shared" si="67"/>
        <v>0.3</v>
      </c>
      <c r="W185" s="14">
        <f t="shared" si="73"/>
        <v>0.6</v>
      </c>
      <c r="X185" s="42">
        <v>0</v>
      </c>
      <c r="Y185" s="16">
        <v>0</v>
      </c>
      <c r="Z185" s="43">
        <v>0</v>
      </c>
      <c r="AA185" s="42">
        <v>0</v>
      </c>
      <c r="AB185" s="16">
        <v>0</v>
      </c>
      <c r="AC185" s="43">
        <v>0</v>
      </c>
      <c r="AD185" s="16" t="s">
        <v>379</v>
      </c>
      <c r="AE185" s="152" t="s">
        <v>380</v>
      </c>
      <c r="AF185" s="16" t="s">
        <v>625</v>
      </c>
      <c r="AG185" s="152" t="s">
        <v>626</v>
      </c>
      <c r="AH185" s="182" t="s">
        <v>1231</v>
      </c>
      <c r="AI185" s="176" t="s">
        <v>1232</v>
      </c>
      <c r="AJ185" s="177" t="s">
        <v>1725</v>
      </c>
      <c r="AK185" s="178" t="s">
        <v>1726</v>
      </c>
    </row>
    <row r="186" spans="1:37" ht="79.5" customHeight="1" thickBot="1" x14ac:dyDescent="0.25">
      <c r="A186" s="24" t="s">
        <v>705</v>
      </c>
      <c r="B186" s="18" t="s">
        <v>739</v>
      </c>
      <c r="C186" s="18" t="s">
        <v>674</v>
      </c>
      <c r="D186" s="18" t="s">
        <v>685</v>
      </c>
      <c r="E186" s="18" t="s">
        <v>673</v>
      </c>
      <c r="F186" s="18" t="s">
        <v>83</v>
      </c>
      <c r="G186" s="41">
        <v>43132</v>
      </c>
      <c r="H186" s="41">
        <v>43465</v>
      </c>
      <c r="I186" s="16" t="s">
        <v>46</v>
      </c>
      <c r="J186" s="16" t="s">
        <v>76</v>
      </c>
      <c r="K186" s="16" t="s">
        <v>191</v>
      </c>
      <c r="L186" s="16" t="s">
        <v>238</v>
      </c>
      <c r="M186" s="16" t="s">
        <v>84</v>
      </c>
      <c r="N186" s="16" t="s">
        <v>239</v>
      </c>
      <c r="O186" s="16">
        <v>7</v>
      </c>
      <c r="P186" s="16">
        <v>2</v>
      </c>
      <c r="Q186" s="16">
        <v>2</v>
      </c>
      <c r="R186" s="42">
        <f t="shared" ref="R186:R193" si="74">+Q186/P186</f>
        <v>1</v>
      </c>
      <c r="S186" s="16">
        <v>2</v>
      </c>
      <c r="T186" s="16">
        <v>1</v>
      </c>
      <c r="U186" s="42">
        <f t="shared" ref="U186:U200" si="75">+T186/S186</f>
        <v>0.5</v>
      </c>
      <c r="V186" s="16">
        <f t="shared" si="67"/>
        <v>3</v>
      </c>
      <c r="W186" s="14">
        <f t="shared" ref="W186:W193" si="76">+V186/(S186+P186)</f>
        <v>0.75</v>
      </c>
      <c r="X186" s="16">
        <v>2</v>
      </c>
      <c r="Y186" s="16">
        <v>2</v>
      </c>
      <c r="Z186" s="43">
        <f t="shared" si="69"/>
        <v>1</v>
      </c>
      <c r="AA186" s="16">
        <v>1</v>
      </c>
      <c r="AB186" s="16">
        <v>1</v>
      </c>
      <c r="AC186" s="43">
        <f t="shared" si="70"/>
        <v>1</v>
      </c>
      <c r="AD186" s="16" t="s">
        <v>358</v>
      </c>
      <c r="AE186" s="17"/>
      <c r="AF186" s="17" t="s">
        <v>506</v>
      </c>
      <c r="AG186" s="17"/>
      <c r="AH186" s="136" t="s">
        <v>1250</v>
      </c>
      <c r="AI186" s="17"/>
      <c r="AJ186" s="109" t="s">
        <v>1575</v>
      </c>
      <c r="AK186" s="126"/>
    </row>
    <row r="187" spans="1:37" ht="79.5" customHeight="1" thickBot="1" x14ac:dyDescent="0.25">
      <c r="A187" s="24" t="s">
        <v>705</v>
      </c>
      <c r="B187" s="18" t="s">
        <v>740</v>
      </c>
      <c r="C187" s="18" t="s">
        <v>674</v>
      </c>
      <c r="D187" s="18" t="s">
        <v>685</v>
      </c>
      <c r="E187" s="18" t="s">
        <v>673</v>
      </c>
      <c r="F187" s="18" t="s">
        <v>88</v>
      </c>
      <c r="G187" s="41">
        <v>43101</v>
      </c>
      <c r="H187" s="41">
        <v>43465</v>
      </c>
      <c r="I187" s="16" t="s">
        <v>46</v>
      </c>
      <c r="J187" s="16" t="s">
        <v>76</v>
      </c>
      <c r="K187" s="16" t="s">
        <v>191</v>
      </c>
      <c r="L187" s="16" t="s">
        <v>89</v>
      </c>
      <c r="M187" s="16" t="s">
        <v>90</v>
      </c>
      <c r="N187" s="16" t="s">
        <v>240</v>
      </c>
      <c r="O187" s="16">
        <v>6</v>
      </c>
      <c r="P187" s="16">
        <v>2</v>
      </c>
      <c r="Q187" s="16">
        <v>4</v>
      </c>
      <c r="R187" s="42">
        <f t="shared" si="74"/>
        <v>2</v>
      </c>
      <c r="S187" s="16">
        <v>1</v>
      </c>
      <c r="T187" s="16">
        <v>0</v>
      </c>
      <c r="U187" s="42">
        <f t="shared" si="75"/>
        <v>0</v>
      </c>
      <c r="V187" s="16">
        <f t="shared" si="67"/>
        <v>4</v>
      </c>
      <c r="W187" s="14">
        <f t="shared" si="76"/>
        <v>1.3333333333333333</v>
      </c>
      <c r="X187" s="16">
        <v>2</v>
      </c>
      <c r="Y187" s="16">
        <v>3</v>
      </c>
      <c r="Z187" s="43">
        <f t="shared" si="69"/>
        <v>1.5</v>
      </c>
      <c r="AA187" s="16">
        <v>1</v>
      </c>
      <c r="AB187" s="16">
        <v>1</v>
      </c>
      <c r="AC187" s="43">
        <f t="shared" si="70"/>
        <v>1</v>
      </c>
      <c r="AD187" s="16" t="s">
        <v>359</v>
      </c>
      <c r="AE187" s="17"/>
      <c r="AF187" s="152"/>
      <c r="AG187" s="17"/>
      <c r="AH187" s="186" t="s">
        <v>1251</v>
      </c>
      <c r="AI187" s="17"/>
      <c r="AJ187" s="110" t="s">
        <v>1576</v>
      </c>
      <c r="AK187" s="126"/>
    </row>
    <row r="188" spans="1:37" ht="79.5" customHeight="1" thickBot="1" x14ac:dyDescent="0.25">
      <c r="A188" s="24" t="s">
        <v>705</v>
      </c>
      <c r="B188" s="18" t="s">
        <v>740</v>
      </c>
      <c r="C188" s="18" t="s">
        <v>674</v>
      </c>
      <c r="D188" s="18" t="s">
        <v>685</v>
      </c>
      <c r="E188" s="18" t="s">
        <v>673</v>
      </c>
      <c r="F188" s="18" t="s">
        <v>91</v>
      </c>
      <c r="G188" s="41">
        <v>43101</v>
      </c>
      <c r="H188" s="41">
        <v>43465</v>
      </c>
      <c r="I188" s="16" t="s">
        <v>46</v>
      </c>
      <c r="J188" s="16" t="s">
        <v>76</v>
      </c>
      <c r="K188" s="16" t="s">
        <v>191</v>
      </c>
      <c r="L188" s="16" t="s">
        <v>241</v>
      </c>
      <c r="M188" s="16" t="s">
        <v>92</v>
      </c>
      <c r="N188" s="16" t="s">
        <v>93</v>
      </c>
      <c r="O188" s="16">
        <v>26</v>
      </c>
      <c r="P188" s="16">
        <v>23</v>
      </c>
      <c r="Q188" s="16">
        <v>19</v>
      </c>
      <c r="R188" s="42">
        <f t="shared" si="74"/>
        <v>0.82608695652173914</v>
      </c>
      <c r="S188" s="16">
        <v>1</v>
      </c>
      <c r="T188" s="16">
        <v>7</v>
      </c>
      <c r="U188" s="42">
        <f t="shared" si="75"/>
        <v>7</v>
      </c>
      <c r="V188" s="16">
        <f t="shared" si="67"/>
        <v>26</v>
      </c>
      <c r="W188" s="14">
        <f t="shared" si="76"/>
        <v>1.0833333333333333</v>
      </c>
      <c r="X188" s="16">
        <v>2</v>
      </c>
      <c r="Y188" s="16">
        <v>3</v>
      </c>
      <c r="Z188" s="43">
        <f t="shared" si="69"/>
        <v>1.5</v>
      </c>
      <c r="AA188" s="16">
        <v>0</v>
      </c>
      <c r="AB188" s="16">
        <v>9</v>
      </c>
      <c r="AC188" s="42">
        <v>1</v>
      </c>
      <c r="AD188" s="16" t="s">
        <v>360</v>
      </c>
      <c r="AE188" s="17"/>
      <c r="AF188" s="17" t="s">
        <v>614</v>
      </c>
      <c r="AG188" s="17"/>
      <c r="AH188" s="136" t="s">
        <v>1252</v>
      </c>
      <c r="AI188" s="17"/>
      <c r="AJ188" s="109" t="s">
        <v>1577</v>
      </c>
      <c r="AK188" s="126"/>
    </row>
    <row r="189" spans="1:37" ht="79.5" customHeight="1" thickBot="1" x14ac:dyDescent="0.25">
      <c r="A189" s="24" t="s">
        <v>705</v>
      </c>
      <c r="B189" s="18" t="s">
        <v>740</v>
      </c>
      <c r="C189" s="18"/>
      <c r="D189" s="18" t="s">
        <v>678</v>
      </c>
      <c r="E189" s="18" t="s">
        <v>673</v>
      </c>
      <c r="F189" s="18" t="s">
        <v>242</v>
      </c>
      <c r="G189" s="41">
        <v>43101</v>
      </c>
      <c r="H189" s="41">
        <v>43465</v>
      </c>
      <c r="I189" s="16" t="s">
        <v>46</v>
      </c>
      <c r="J189" s="16" t="s">
        <v>76</v>
      </c>
      <c r="K189" s="16" t="s">
        <v>191</v>
      </c>
      <c r="L189" s="16" t="s">
        <v>243</v>
      </c>
      <c r="M189" s="16" t="s">
        <v>115</v>
      </c>
      <c r="N189" s="16" t="s">
        <v>116</v>
      </c>
      <c r="O189" s="16">
        <v>352</v>
      </c>
      <c r="P189" s="16">
        <v>90</v>
      </c>
      <c r="Q189" s="16">
        <v>93</v>
      </c>
      <c r="R189" s="42">
        <f t="shared" si="74"/>
        <v>1.0333333333333334</v>
      </c>
      <c r="S189" s="16">
        <v>82</v>
      </c>
      <c r="T189" s="16">
        <v>70</v>
      </c>
      <c r="U189" s="42">
        <f t="shared" si="75"/>
        <v>0.85365853658536583</v>
      </c>
      <c r="V189" s="16">
        <f t="shared" si="67"/>
        <v>163</v>
      </c>
      <c r="W189" s="14">
        <f t="shared" si="76"/>
        <v>0.94767441860465118</v>
      </c>
      <c r="X189" s="16">
        <v>74</v>
      </c>
      <c r="Y189" s="16">
        <v>46</v>
      </c>
      <c r="Z189" s="43">
        <f t="shared" si="69"/>
        <v>0.6216216216216216</v>
      </c>
      <c r="AA189" s="16">
        <v>67</v>
      </c>
      <c r="AB189" s="16">
        <v>71</v>
      </c>
      <c r="AC189" s="43">
        <f t="shared" si="70"/>
        <v>1.0597014925373134</v>
      </c>
      <c r="AD189" s="16" t="s">
        <v>361</v>
      </c>
      <c r="AE189" s="17"/>
      <c r="AF189" s="17" t="s">
        <v>361</v>
      </c>
      <c r="AG189" s="17"/>
      <c r="AH189" s="136" t="s">
        <v>361</v>
      </c>
      <c r="AI189" s="17"/>
      <c r="AJ189" s="109" t="s">
        <v>361</v>
      </c>
      <c r="AK189" s="126"/>
    </row>
    <row r="190" spans="1:37" ht="79.5" customHeight="1" thickBot="1" x14ac:dyDescent="0.25">
      <c r="A190" s="24" t="s">
        <v>705</v>
      </c>
      <c r="B190" s="18" t="s">
        <v>740</v>
      </c>
      <c r="C190" s="18" t="s">
        <v>680</v>
      </c>
      <c r="D190" s="18" t="s">
        <v>688</v>
      </c>
      <c r="E190" s="18" t="s">
        <v>673</v>
      </c>
      <c r="F190" s="18" t="s">
        <v>244</v>
      </c>
      <c r="G190" s="41">
        <v>43101</v>
      </c>
      <c r="H190" s="41">
        <v>43465</v>
      </c>
      <c r="I190" s="16" t="s">
        <v>46</v>
      </c>
      <c r="J190" s="16" t="s">
        <v>76</v>
      </c>
      <c r="K190" s="16" t="s">
        <v>191</v>
      </c>
      <c r="L190" s="16" t="s">
        <v>245</v>
      </c>
      <c r="M190" s="16" t="s">
        <v>264</v>
      </c>
      <c r="N190" s="16" t="s">
        <v>246</v>
      </c>
      <c r="O190" s="16">
        <v>150</v>
      </c>
      <c r="P190" s="16">
        <v>30</v>
      </c>
      <c r="Q190" s="16">
        <v>29</v>
      </c>
      <c r="R190" s="42">
        <f t="shared" si="74"/>
        <v>0.96666666666666667</v>
      </c>
      <c r="S190" s="16">
        <v>40</v>
      </c>
      <c r="T190" s="16">
        <v>37</v>
      </c>
      <c r="U190" s="42">
        <f t="shared" si="75"/>
        <v>0.92500000000000004</v>
      </c>
      <c r="V190" s="16">
        <f t="shared" si="67"/>
        <v>66</v>
      </c>
      <c r="W190" s="14">
        <f t="shared" si="76"/>
        <v>0.94285714285714284</v>
      </c>
      <c r="X190" s="16">
        <v>30</v>
      </c>
      <c r="Y190" s="16">
        <v>33</v>
      </c>
      <c r="Z190" s="43">
        <f t="shared" si="69"/>
        <v>1.1000000000000001</v>
      </c>
      <c r="AA190" s="16">
        <v>40</v>
      </c>
      <c r="AB190" s="16">
        <v>40</v>
      </c>
      <c r="AC190" s="43">
        <f t="shared" si="70"/>
        <v>1</v>
      </c>
      <c r="AD190" s="16" t="s">
        <v>362</v>
      </c>
      <c r="AE190" s="17"/>
      <c r="AF190" s="17" t="s">
        <v>362</v>
      </c>
      <c r="AG190" s="17"/>
      <c r="AH190" s="136" t="s">
        <v>362</v>
      </c>
      <c r="AI190" s="17"/>
      <c r="AJ190" s="109" t="s">
        <v>1578</v>
      </c>
      <c r="AK190" s="126"/>
    </row>
    <row r="191" spans="1:37" ht="79.5" customHeight="1" thickBot="1" x14ac:dyDescent="0.25">
      <c r="A191" s="24" t="s">
        <v>705</v>
      </c>
      <c r="B191" s="18" t="s">
        <v>740</v>
      </c>
      <c r="C191" s="18" t="s">
        <v>680</v>
      </c>
      <c r="D191" s="18" t="s">
        <v>688</v>
      </c>
      <c r="E191" s="18" t="s">
        <v>673</v>
      </c>
      <c r="F191" s="18" t="s">
        <v>247</v>
      </c>
      <c r="G191" s="41">
        <v>43101</v>
      </c>
      <c r="H191" s="41">
        <v>43465</v>
      </c>
      <c r="I191" s="16" t="s">
        <v>46</v>
      </c>
      <c r="J191" s="16" t="s">
        <v>76</v>
      </c>
      <c r="K191" s="16" t="s">
        <v>191</v>
      </c>
      <c r="L191" s="16" t="s">
        <v>248</v>
      </c>
      <c r="M191" s="16" t="s">
        <v>249</v>
      </c>
      <c r="N191" s="16" t="s">
        <v>246</v>
      </c>
      <c r="O191" s="16">
        <v>4</v>
      </c>
      <c r="P191" s="16">
        <v>1</v>
      </c>
      <c r="Q191" s="16">
        <v>1</v>
      </c>
      <c r="R191" s="42">
        <f t="shared" si="74"/>
        <v>1</v>
      </c>
      <c r="S191" s="16">
        <v>1</v>
      </c>
      <c r="T191" s="16">
        <v>1</v>
      </c>
      <c r="U191" s="42">
        <f t="shared" si="75"/>
        <v>1</v>
      </c>
      <c r="V191" s="16">
        <f t="shared" si="67"/>
        <v>2</v>
      </c>
      <c r="W191" s="14">
        <f t="shared" si="76"/>
        <v>1</v>
      </c>
      <c r="X191" s="16">
        <v>1</v>
      </c>
      <c r="Y191" s="16">
        <v>1</v>
      </c>
      <c r="Z191" s="43">
        <f t="shared" si="69"/>
        <v>1</v>
      </c>
      <c r="AA191" s="16">
        <v>1</v>
      </c>
      <c r="AB191" s="16">
        <v>1</v>
      </c>
      <c r="AC191" s="43">
        <f t="shared" si="70"/>
        <v>1</v>
      </c>
      <c r="AD191" s="16" t="s">
        <v>363</v>
      </c>
      <c r="AE191" s="17"/>
      <c r="AF191" s="17" t="s">
        <v>507</v>
      </c>
      <c r="AG191" s="17"/>
      <c r="AH191" s="136" t="s">
        <v>507</v>
      </c>
      <c r="AI191" s="17"/>
      <c r="AJ191" s="109" t="s">
        <v>507</v>
      </c>
      <c r="AK191" s="126"/>
    </row>
    <row r="192" spans="1:37" ht="79.5" customHeight="1" thickBot="1" x14ac:dyDescent="0.25">
      <c r="A192" s="24" t="s">
        <v>705</v>
      </c>
      <c r="B192" s="18" t="s">
        <v>740</v>
      </c>
      <c r="C192" s="17" t="s">
        <v>671</v>
      </c>
      <c r="D192" s="18" t="s">
        <v>687</v>
      </c>
      <c r="E192" s="18" t="s">
        <v>673</v>
      </c>
      <c r="F192" s="20" t="s">
        <v>117</v>
      </c>
      <c r="G192" s="41">
        <v>43101</v>
      </c>
      <c r="H192" s="41">
        <v>43465</v>
      </c>
      <c r="I192" s="16" t="s">
        <v>46</v>
      </c>
      <c r="J192" s="16" t="s">
        <v>76</v>
      </c>
      <c r="K192" s="16" t="s">
        <v>191</v>
      </c>
      <c r="L192" s="16" t="s">
        <v>250</v>
      </c>
      <c r="M192" s="16" t="s">
        <v>115</v>
      </c>
      <c r="N192" s="16" t="s">
        <v>116</v>
      </c>
      <c r="O192" s="16">
        <v>600</v>
      </c>
      <c r="P192" s="16">
        <v>150</v>
      </c>
      <c r="Q192" s="16">
        <v>150</v>
      </c>
      <c r="R192" s="42">
        <f t="shared" si="74"/>
        <v>1</v>
      </c>
      <c r="S192" s="16">
        <v>150</v>
      </c>
      <c r="T192" s="16">
        <v>150</v>
      </c>
      <c r="U192" s="42">
        <f t="shared" si="75"/>
        <v>1</v>
      </c>
      <c r="V192" s="16">
        <f t="shared" si="67"/>
        <v>300</v>
      </c>
      <c r="W192" s="14">
        <f t="shared" si="76"/>
        <v>1</v>
      </c>
      <c r="X192" s="16">
        <v>150</v>
      </c>
      <c r="Y192" s="16">
        <v>150</v>
      </c>
      <c r="Z192" s="43">
        <f t="shared" si="69"/>
        <v>1</v>
      </c>
      <c r="AA192" s="16">
        <v>150</v>
      </c>
      <c r="AB192" s="16">
        <v>150</v>
      </c>
      <c r="AC192" s="43">
        <f t="shared" si="70"/>
        <v>1</v>
      </c>
      <c r="AD192" s="16" t="s">
        <v>364</v>
      </c>
      <c r="AE192" s="17"/>
      <c r="AF192" s="17" t="s">
        <v>364</v>
      </c>
      <c r="AG192" s="17"/>
      <c r="AH192" s="136" t="s">
        <v>364</v>
      </c>
      <c r="AI192" s="17"/>
      <c r="AJ192" s="109" t="s">
        <v>364</v>
      </c>
      <c r="AK192" s="126"/>
    </row>
    <row r="193" spans="1:83" ht="79.5" customHeight="1" x14ac:dyDescent="0.2">
      <c r="A193" s="24" t="s">
        <v>705</v>
      </c>
      <c r="B193" s="18" t="s">
        <v>738</v>
      </c>
      <c r="C193" s="17" t="s">
        <v>674</v>
      </c>
      <c r="D193" s="18" t="s">
        <v>685</v>
      </c>
      <c r="E193" s="18" t="s">
        <v>673</v>
      </c>
      <c r="F193" s="20" t="s">
        <v>251</v>
      </c>
      <c r="G193" s="41">
        <v>43101</v>
      </c>
      <c r="H193" s="41">
        <v>43465</v>
      </c>
      <c r="I193" s="16" t="s">
        <v>46</v>
      </c>
      <c r="J193" s="16" t="s">
        <v>76</v>
      </c>
      <c r="K193" s="16" t="s">
        <v>191</v>
      </c>
      <c r="L193" s="16" t="s">
        <v>252</v>
      </c>
      <c r="M193" s="16" t="s">
        <v>115</v>
      </c>
      <c r="N193" s="16" t="s">
        <v>116</v>
      </c>
      <c r="O193" s="16">
        <v>6</v>
      </c>
      <c r="P193" s="16">
        <v>1</v>
      </c>
      <c r="Q193" s="16">
        <v>0</v>
      </c>
      <c r="R193" s="42">
        <f t="shared" si="74"/>
        <v>0</v>
      </c>
      <c r="S193" s="16">
        <v>1</v>
      </c>
      <c r="T193" s="16">
        <v>3</v>
      </c>
      <c r="U193" s="42">
        <f t="shared" si="75"/>
        <v>3</v>
      </c>
      <c r="V193" s="16">
        <f t="shared" si="67"/>
        <v>3</v>
      </c>
      <c r="W193" s="14">
        <f t="shared" si="76"/>
        <v>1.5</v>
      </c>
      <c r="X193" s="16">
        <v>1</v>
      </c>
      <c r="Y193" s="16">
        <v>1</v>
      </c>
      <c r="Z193" s="43">
        <f t="shared" si="69"/>
        <v>1</v>
      </c>
      <c r="AA193" s="16">
        <v>3</v>
      </c>
      <c r="AB193" s="16">
        <v>3</v>
      </c>
      <c r="AC193" s="43">
        <f t="shared" si="70"/>
        <v>1</v>
      </c>
      <c r="AD193" s="16" t="s">
        <v>365</v>
      </c>
      <c r="AE193" s="17"/>
      <c r="AF193" s="17" t="s">
        <v>631</v>
      </c>
      <c r="AG193" s="17"/>
      <c r="AH193" s="136"/>
      <c r="AI193" s="17"/>
      <c r="AJ193" s="109" t="s">
        <v>1579</v>
      </c>
      <c r="AK193" s="126"/>
    </row>
    <row r="194" spans="1:83" ht="79.5" hidden="1" customHeight="1" thickBot="1" x14ac:dyDescent="0.2">
      <c r="A194" s="24" t="s">
        <v>705</v>
      </c>
      <c r="B194" s="18" t="s">
        <v>742</v>
      </c>
      <c r="C194" s="17" t="s">
        <v>674</v>
      </c>
      <c r="D194" s="18" t="s">
        <v>682</v>
      </c>
      <c r="E194" s="18" t="s">
        <v>673</v>
      </c>
      <c r="F194" s="20" t="s">
        <v>1387</v>
      </c>
      <c r="G194" s="41">
        <v>43101</v>
      </c>
      <c r="H194" s="41">
        <v>43465</v>
      </c>
      <c r="I194" s="16" t="s">
        <v>199</v>
      </c>
      <c r="J194" s="16" t="s">
        <v>1404</v>
      </c>
      <c r="K194" s="16" t="s">
        <v>1405</v>
      </c>
      <c r="L194" s="16" t="s">
        <v>1406</v>
      </c>
      <c r="M194" s="16" t="s">
        <v>1388</v>
      </c>
      <c r="N194" s="16" t="s">
        <v>1389</v>
      </c>
      <c r="O194" s="16">
        <v>200</v>
      </c>
      <c r="P194" s="16">
        <v>50</v>
      </c>
      <c r="Q194" s="16">
        <v>28</v>
      </c>
      <c r="R194" s="42">
        <f>+Q194/P194</f>
        <v>0.56000000000000005</v>
      </c>
      <c r="S194" s="16">
        <v>50</v>
      </c>
      <c r="T194" s="16">
        <v>56</v>
      </c>
      <c r="U194" s="42">
        <f t="shared" si="75"/>
        <v>1.1200000000000001</v>
      </c>
      <c r="V194" s="16">
        <v>84</v>
      </c>
      <c r="W194" s="14">
        <v>0.84</v>
      </c>
      <c r="X194" s="16">
        <v>50</v>
      </c>
      <c r="Y194" s="91">
        <v>82</v>
      </c>
      <c r="Z194" s="42">
        <f t="shared" si="69"/>
        <v>1.64</v>
      </c>
      <c r="AA194" s="16">
        <v>50</v>
      </c>
      <c r="AB194" s="121">
        <v>83</v>
      </c>
      <c r="AC194" s="42">
        <f t="shared" si="70"/>
        <v>1.66</v>
      </c>
      <c r="AD194" s="16" t="s">
        <v>1407</v>
      </c>
      <c r="AE194" s="17" t="s">
        <v>1408</v>
      </c>
      <c r="AF194" s="17" t="s">
        <v>1409</v>
      </c>
      <c r="AG194" s="17" t="s">
        <v>1410</v>
      </c>
      <c r="AH194" s="187" t="s">
        <v>1616</v>
      </c>
      <c r="AI194" s="187" t="s">
        <v>1617</v>
      </c>
      <c r="AJ194" s="188" t="s">
        <v>1616</v>
      </c>
      <c r="AK194" s="188" t="s">
        <v>1617</v>
      </c>
    </row>
    <row r="195" spans="1:83" ht="79.5" hidden="1" customHeight="1" thickBot="1" x14ac:dyDescent="0.2">
      <c r="A195" s="24" t="s">
        <v>705</v>
      </c>
      <c r="B195" s="18" t="s">
        <v>739</v>
      </c>
      <c r="C195" s="17" t="s">
        <v>680</v>
      </c>
      <c r="D195" s="18" t="s">
        <v>688</v>
      </c>
      <c r="E195" s="18" t="s">
        <v>673</v>
      </c>
      <c r="F195" s="20" t="s">
        <v>1390</v>
      </c>
      <c r="G195" s="41">
        <v>43101</v>
      </c>
      <c r="H195" s="41">
        <v>43465</v>
      </c>
      <c r="I195" s="16" t="s">
        <v>199</v>
      </c>
      <c r="J195" s="16" t="s">
        <v>1404</v>
      </c>
      <c r="K195" s="16" t="s">
        <v>1404</v>
      </c>
      <c r="L195" s="16" t="s">
        <v>1411</v>
      </c>
      <c r="M195" s="16" t="s">
        <v>1394</v>
      </c>
      <c r="N195" s="16" t="s">
        <v>1395</v>
      </c>
      <c r="O195" s="16">
        <v>11319</v>
      </c>
      <c r="P195" s="16">
        <v>1500</v>
      </c>
      <c r="Q195" s="16">
        <v>1274</v>
      </c>
      <c r="R195" s="42">
        <f t="shared" ref="R195:R200" si="77">+Q195/P195</f>
        <v>0.84933333333333338</v>
      </c>
      <c r="S195" s="16">
        <v>7819</v>
      </c>
      <c r="T195" s="16">
        <v>5816</v>
      </c>
      <c r="U195" s="42">
        <f t="shared" si="75"/>
        <v>0.74382913416037855</v>
      </c>
      <c r="V195" s="16">
        <v>7090</v>
      </c>
      <c r="W195" s="14">
        <v>0.76081124584182858</v>
      </c>
      <c r="X195" s="16">
        <v>1000</v>
      </c>
      <c r="Y195" s="91">
        <v>5515</v>
      </c>
      <c r="Z195" s="42">
        <f t="shared" si="69"/>
        <v>5.5149999999999997</v>
      </c>
      <c r="AA195" s="16">
        <v>1000</v>
      </c>
      <c r="AB195" s="121">
        <v>9160</v>
      </c>
      <c r="AC195" s="42">
        <f t="shared" si="70"/>
        <v>9.16</v>
      </c>
      <c r="AD195" s="16" t="s">
        <v>1412</v>
      </c>
      <c r="AE195" s="17" t="s">
        <v>1413</v>
      </c>
      <c r="AF195" s="17" t="s">
        <v>1414</v>
      </c>
      <c r="AG195" s="17" t="s">
        <v>1415</v>
      </c>
      <c r="AH195" s="189" t="s">
        <v>1618</v>
      </c>
      <c r="AI195" s="190" t="s">
        <v>1619</v>
      </c>
      <c r="AJ195" s="191" t="s">
        <v>1618</v>
      </c>
      <c r="AK195" s="191" t="s">
        <v>1619</v>
      </c>
    </row>
    <row r="196" spans="1:83" ht="79.5" hidden="1" customHeight="1" thickBot="1" x14ac:dyDescent="0.2">
      <c r="A196" s="24" t="s">
        <v>705</v>
      </c>
      <c r="B196" s="18" t="s">
        <v>742</v>
      </c>
      <c r="C196" s="17" t="s">
        <v>674</v>
      </c>
      <c r="D196" s="18" t="s">
        <v>682</v>
      </c>
      <c r="E196" s="18" t="s">
        <v>673</v>
      </c>
      <c r="F196" s="20" t="s">
        <v>1391</v>
      </c>
      <c r="G196" s="41">
        <v>43101</v>
      </c>
      <c r="H196" s="41">
        <v>43465</v>
      </c>
      <c r="I196" s="16" t="s">
        <v>199</v>
      </c>
      <c r="J196" s="16" t="s">
        <v>1404</v>
      </c>
      <c r="K196" s="16" t="s">
        <v>1404</v>
      </c>
      <c r="L196" s="16" t="s">
        <v>1416</v>
      </c>
      <c r="M196" s="16" t="s">
        <v>1396</v>
      </c>
      <c r="N196" s="16" t="s">
        <v>1397</v>
      </c>
      <c r="O196" s="16">
        <v>4166</v>
      </c>
      <c r="P196" s="16">
        <v>1029</v>
      </c>
      <c r="Q196" s="16">
        <v>1604</v>
      </c>
      <c r="R196" s="42">
        <f t="shared" si="77"/>
        <v>1.5587949465500486</v>
      </c>
      <c r="S196" s="16">
        <v>1029</v>
      </c>
      <c r="T196" s="16">
        <v>1882</v>
      </c>
      <c r="U196" s="42">
        <f t="shared" si="75"/>
        <v>1.8289601554907677</v>
      </c>
      <c r="V196" s="16">
        <v>3486</v>
      </c>
      <c r="W196" s="14">
        <v>1.6938775510204083</v>
      </c>
      <c r="X196" s="16">
        <v>1029</v>
      </c>
      <c r="Y196" s="91">
        <v>971</v>
      </c>
      <c r="Z196" s="42">
        <f t="shared" si="69"/>
        <v>0.94363459669582117</v>
      </c>
      <c r="AA196" s="16">
        <v>1029</v>
      </c>
      <c r="AB196" s="121">
        <v>334</v>
      </c>
      <c r="AC196" s="42">
        <f t="shared" si="70"/>
        <v>0.32458697764820216</v>
      </c>
      <c r="AD196" s="16" t="s">
        <v>1417</v>
      </c>
      <c r="AE196" s="17" t="s">
        <v>1418</v>
      </c>
      <c r="AF196" s="17" t="s">
        <v>1419</v>
      </c>
      <c r="AG196" s="17" t="s">
        <v>1420</v>
      </c>
      <c r="AH196" s="189" t="s">
        <v>1620</v>
      </c>
      <c r="AI196" s="190" t="s">
        <v>1621</v>
      </c>
      <c r="AJ196" s="191" t="s">
        <v>1620</v>
      </c>
      <c r="AK196" s="191" t="s">
        <v>1629</v>
      </c>
    </row>
    <row r="197" spans="1:83" ht="79.5" hidden="1" customHeight="1" thickBot="1" x14ac:dyDescent="0.2">
      <c r="A197" s="24" t="s">
        <v>705</v>
      </c>
      <c r="B197" s="18" t="s">
        <v>742</v>
      </c>
      <c r="C197" s="17" t="s">
        <v>674</v>
      </c>
      <c r="D197" s="18" t="s">
        <v>682</v>
      </c>
      <c r="E197" s="18" t="s">
        <v>673</v>
      </c>
      <c r="F197" s="20" t="s">
        <v>1392</v>
      </c>
      <c r="G197" s="41">
        <v>43101</v>
      </c>
      <c r="H197" s="41">
        <v>43465</v>
      </c>
      <c r="I197" s="16" t="s">
        <v>199</v>
      </c>
      <c r="J197" s="16" t="s">
        <v>1404</v>
      </c>
      <c r="K197" s="16" t="s">
        <v>1404</v>
      </c>
      <c r="L197" s="16" t="s">
        <v>1421</v>
      </c>
      <c r="M197" s="16" t="s">
        <v>1398</v>
      </c>
      <c r="N197" s="16" t="s">
        <v>1399</v>
      </c>
      <c r="O197" s="16">
        <v>600</v>
      </c>
      <c r="P197" s="16">
        <v>150</v>
      </c>
      <c r="Q197" s="16">
        <v>421</v>
      </c>
      <c r="R197" s="42">
        <f t="shared" si="77"/>
        <v>2.8066666666666666</v>
      </c>
      <c r="S197" s="16">
        <v>150</v>
      </c>
      <c r="T197" s="16">
        <v>491</v>
      </c>
      <c r="U197" s="42">
        <f t="shared" si="75"/>
        <v>3.2733333333333334</v>
      </c>
      <c r="V197" s="16">
        <v>912</v>
      </c>
      <c r="W197" s="14">
        <v>3.04</v>
      </c>
      <c r="X197" s="16">
        <v>150</v>
      </c>
      <c r="Y197" s="91">
        <v>214</v>
      </c>
      <c r="Z197" s="42">
        <f t="shared" si="69"/>
        <v>1.4266666666666667</v>
      </c>
      <c r="AA197" s="16">
        <v>150</v>
      </c>
      <c r="AB197" s="121">
        <v>273</v>
      </c>
      <c r="AC197" s="42">
        <f t="shared" si="70"/>
        <v>1.82</v>
      </c>
      <c r="AD197" s="16" t="s">
        <v>1422</v>
      </c>
      <c r="AE197" s="17" t="s">
        <v>1423</v>
      </c>
      <c r="AF197" s="17" t="s">
        <v>1424</v>
      </c>
      <c r="AG197" s="17" t="s">
        <v>1423</v>
      </c>
      <c r="AH197" s="189" t="s">
        <v>1622</v>
      </c>
      <c r="AI197" s="190" t="s">
        <v>1623</v>
      </c>
      <c r="AJ197" s="191" t="s">
        <v>1622</v>
      </c>
      <c r="AK197" s="191" t="s">
        <v>1623</v>
      </c>
    </row>
    <row r="198" spans="1:83" ht="79.5" hidden="1" customHeight="1" thickBot="1" x14ac:dyDescent="0.2">
      <c r="A198" s="24" t="s">
        <v>705</v>
      </c>
      <c r="B198" s="18" t="s">
        <v>742</v>
      </c>
      <c r="C198" s="17" t="s">
        <v>674</v>
      </c>
      <c r="D198" s="18" t="s">
        <v>682</v>
      </c>
      <c r="E198" s="18" t="s">
        <v>673</v>
      </c>
      <c r="F198" s="20" t="s">
        <v>1393</v>
      </c>
      <c r="G198" s="41">
        <v>43101</v>
      </c>
      <c r="H198" s="41">
        <v>43465</v>
      </c>
      <c r="I198" s="16" t="s">
        <v>199</v>
      </c>
      <c r="J198" s="16" t="s">
        <v>1404</v>
      </c>
      <c r="K198" s="16" t="s">
        <v>1404</v>
      </c>
      <c r="L198" s="16" t="s">
        <v>1425</v>
      </c>
      <c r="M198" s="16" t="s">
        <v>1400</v>
      </c>
      <c r="N198" s="16" t="s">
        <v>1401</v>
      </c>
      <c r="O198" s="16">
        <v>360</v>
      </c>
      <c r="P198" s="16">
        <v>90</v>
      </c>
      <c r="Q198" s="16">
        <v>167</v>
      </c>
      <c r="R198" s="42">
        <f t="shared" si="77"/>
        <v>1.8555555555555556</v>
      </c>
      <c r="S198" s="16">
        <v>90</v>
      </c>
      <c r="T198" s="16">
        <v>160</v>
      </c>
      <c r="U198" s="42">
        <f t="shared" si="75"/>
        <v>1.7777777777777777</v>
      </c>
      <c r="V198" s="16">
        <v>327</v>
      </c>
      <c r="W198" s="14">
        <v>1.8166666666666667</v>
      </c>
      <c r="X198" s="16">
        <v>90</v>
      </c>
      <c r="Y198" s="91">
        <v>114</v>
      </c>
      <c r="Z198" s="42">
        <f t="shared" si="69"/>
        <v>1.2666666666666666</v>
      </c>
      <c r="AA198" s="16">
        <v>90</v>
      </c>
      <c r="AB198" s="6">
        <v>106</v>
      </c>
      <c r="AC198" s="42">
        <f t="shared" si="70"/>
        <v>1.1777777777777778</v>
      </c>
      <c r="AD198" s="16" t="s">
        <v>1426</v>
      </c>
      <c r="AE198" s="17" t="s">
        <v>1427</v>
      </c>
      <c r="AF198" s="17" t="s">
        <v>1428</v>
      </c>
      <c r="AG198" s="17" t="s">
        <v>1429</v>
      </c>
      <c r="AH198" s="189" t="s">
        <v>1622</v>
      </c>
      <c r="AI198" s="190" t="s">
        <v>1624</v>
      </c>
      <c r="AJ198" s="191" t="s">
        <v>1622</v>
      </c>
      <c r="AK198" s="191" t="s">
        <v>1624</v>
      </c>
    </row>
    <row r="199" spans="1:83" s="90" customFormat="1" ht="79.5" hidden="1" customHeight="1" thickBot="1" x14ac:dyDescent="0.2">
      <c r="A199" s="24" t="s">
        <v>705</v>
      </c>
      <c r="B199" s="92" t="s">
        <v>740</v>
      </c>
      <c r="C199" s="96" t="s">
        <v>671</v>
      </c>
      <c r="D199" s="92" t="s">
        <v>687</v>
      </c>
      <c r="E199" s="92" t="s">
        <v>673</v>
      </c>
      <c r="F199" s="92" t="s">
        <v>117</v>
      </c>
      <c r="G199" s="95">
        <v>43101</v>
      </c>
      <c r="H199" s="95">
        <v>43465</v>
      </c>
      <c r="I199" s="93" t="s">
        <v>199</v>
      </c>
      <c r="J199" s="93" t="s">
        <v>1404</v>
      </c>
      <c r="K199" s="93" t="s">
        <v>1404</v>
      </c>
      <c r="L199" s="93" t="s">
        <v>1430</v>
      </c>
      <c r="M199" s="93" t="s">
        <v>115</v>
      </c>
      <c r="N199" s="93" t="s">
        <v>1402</v>
      </c>
      <c r="O199" s="93">
        <v>4025</v>
      </c>
      <c r="P199" s="93">
        <v>1025</v>
      </c>
      <c r="Q199" s="93">
        <v>3027</v>
      </c>
      <c r="R199" s="42">
        <f t="shared" si="77"/>
        <v>2.953170731707317</v>
      </c>
      <c r="S199" s="93">
        <v>1000</v>
      </c>
      <c r="T199" s="93">
        <v>1683</v>
      </c>
      <c r="U199" s="42">
        <f t="shared" si="75"/>
        <v>1.6830000000000001</v>
      </c>
      <c r="V199" s="93">
        <v>4710</v>
      </c>
      <c r="W199" s="14">
        <v>2.325925925925926</v>
      </c>
      <c r="X199" s="93">
        <v>1000</v>
      </c>
      <c r="Y199" s="94">
        <v>1781</v>
      </c>
      <c r="Z199" s="42">
        <f t="shared" si="69"/>
        <v>1.7809999999999999</v>
      </c>
      <c r="AA199" s="93">
        <v>1000</v>
      </c>
      <c r="AB199" s="93">
        <v>991</v>
      </c>
      <c r="AC199" s="42">
        <f t="shared" si="70"/>
        <v>0.99099999999999999</v>
      </c>
      <c r="AD199" s="93" t="s">
        <v>1431</v>
      </c>
      <c r="AE199" s="96" t="s">
        <v>1432</v>
      </c>
      <c r="AF199" s="96" t="s">
        <v>1419</v>
      </c>
      <c r="AG199" s="90" t="s">
        <v>1433</v>
      </c>
      <c r="AH199" s="189" t="s">
        <v>1625</v>
      </c>
      <c r="AI199" s="190" t="s">
        <v>1626</v>
      </c>
      <c r="AJ199" s="191" t="s">
        <v>1625</v>
      </c>
      <c r="AK199" s="191" t="s">
        <v>1630</v>
      </c>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row>
    <row r="200" spans="1:83" s="90" customFormat="1" ht="79.5" hidden="1" customHeight="1" x14ac:dyDescent="0.2">
      <c r="A200" s="24" t="s">
        <v>705</v>
      </c>
      <c r="B200" s="92" t="s">
        <v>738</v>
      </c>
      <c r="C200" s="92" t="s">
        <v>674</v>
      </c>
      <c r="D200" s="92" t="s">
        <v>685</v>
      </c>
      <c r="E200" s="92" t="s">
        <v>673</v>
      </c>
      <c r="F200" s="92" t="s">
        <v>251</v>
      </c>
      <c r="G200" s="95">
        <v>43101</v>
      </c>
      <c r="H200" s="95">
        <v>43465</v>
      </c>
      <c r="I200" s="93" t="s">
        <v>199</v>
      </c>
      <c r="J200" s="93" t="s">
        <v>1404</v>
      </c>
      <c r="K200" s="93" t="s">
        <v>1404</v>
      </c>
      <c r="L200" s="93" t="s">
        <v>1434</v>
      </c>
      <c r="M200" s="93" t="s">
        <v>1403</v>
      </c>
      <c r="N200" s="93" t="s">
        <v>179</v>
      </c>
      <c r="O200" s="93">
        <v>4</v>
      </c>
      <c r="P200" s="93">
        <v>1</v>
      </c>
      <c r="Q200" s="93">
        <v>1</v>
      </c>
      <c r="R200" s="42">
        <f t="shared" si="77"/>
        <v>1</v>
      </c>
      <c r="S200" s="93">
        <v>1</v>
      </c>
      <c r="T200" s="93">
        <v>0.7</v>
      </c>
      <c r="U200" s="42">
        <f t="shared" si="75"/>
        <v>0.7</v>
      </c>
      <c r="V200" s="93">
        <v>1.7</v>
      </c>
      <c r="W200" s="14">
        <v>0.85</v>
      </c>
      <c r="X200" s="93">
        <v>1</v>
      </c>
      <c r="Y200" s="94">
        <v>1</v>
      </c>
      <c r="Z200" s="42">
        <f t="shared" si="69"/>
        <v>1</v>
      </c>
      <c r="AA200" s="93">
        <v>1</v>
      </c>
      <c r="AB200" s="93">
        <v>1</v>
      </c>
      <c r="AC200" s="42">
        <f t="shared" si="70"/>
        <v>1</v>
      </c>
      <c r="AD200" s="93" t="s">
        <v>1435</v>
      </c>
      <c r="AE200" s="96" t="s">
        <v>1436</v>
      </c>
      <c r="AF200" s="90" t="s">
        <v>1437</v>
      </c>
      <c r="AG200" s="90" t="s">
        <v>1438</v>
      </c>
      <c r="AH200" s="189" t="s">
        <v>1627</v>
      </c>
      <c r="AI200" s="190" t="s">
        <v>1628</v>
      </c>
      <c r="AJ200" s="191" t="s">
        <v>1627</v>
      </c>
      <c r="AK200" s="191" t="s">
        <v>1628</v>
      </c>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row>
    <row r="201" spans="1:83" ht="30" hidden="1" customHeight="1" x14ac:dyDescent="0.2">
      <c r="F201" s="35" t="s">
        <v>1354</v>
      </c>
      <c r="H201" s="25"/>
      <c r="AE201" s="3"/>
      <c r="AF201" s="7"/>
    </row>
    <row r="202" spans="1:83" ht="36" hidden="1" customHeight="1" x14ac:dyDescent="0.2">
      <c r="F202" s="219" t="s">
        <v>1355</v>
      </c>
      <c r="G202" s="219"/>
      <c r="H202" s="219"/>
      <c r="I202" s="219"/>
      <c r="J202" s="219"/>
      <c r="K202" s="219"/>
      <c r="L202" s="219"/>
      <c r="M202" s="219"/>
      <c r="N202" s="219"/>
      <c r="O202" s="219"/>
      <c r="P202" s="220"/>
      <c r="Q202" s="220"/>
      <c r="R202" s="220"/>
      <c r="S202" s="220"/>
      <c r="T202" s="220"/>
      <c r="U202" s="220"/>
      <c r="V202" s="220"/>
      <c r="W202" s="220"/>
      <c r="X202" s="219"/>
      <c r="Y202" s="219"/>
      <c r="Z202" s="219"/>
      <c r="AA202" s="220"/>
      <c r="AB202" s="220"/>
      <c r="AC202" s="220"/>
      <c r="AD202" s="220"/>
      <c r="AE202" s="220"/>
      <c r="AF202" s="220"/>
      <c r="AG202" s="220"/>
      <c r="AH202" s="219"/>
      <c r="AI202" s="219"/>
    </row>
    <row r="203" spans="1:83" ht="48" customHeight="1" x14ac:dyDescent="0.2">
      <c r="Z203" s="6" t="s">
        <v>168</v>
      </c>
      <c r="AE203" s="3"/>
      <c r="AF203" s="7"/>
    </row>
    <row r="204" spans="1:83" ht="63" customHeight="1" x14ac:dyDescent="0.25">
      <c r="A204" s="222" t="s">
        <v>694</v>
      </c>
      <c r="B204" s="222" t="s">
        <v>695</v>
      </c>
      <c r="C204" s="222" t="s">
        <v>683</v>
      </c>
      <c r="D204" s="222" t="s">
        <v>691</v>
      </c>
      <c r="E204" s="223" t="s">
        <v>673</v>
      </c>
      <c r="F204" s="224"/>
      <c r="G204" s="83" t="s">
        <v>198</v>
      </c>
      <c r="H204" s="39"/>
      <c r="I204" t="s">
        <v>9</v>
      </c>
      <c r="J204" s="229" t="s">
        <v>76</v>
      </c>
      <c r="K204" s="6" t="s">
        <v>986</v>
      </c>
      <c r="L204" s="38" t="s">
        <v>696</v>
      </c>
      <c r="M204" s="223" t="s">
        <v>743</v>
      </c>
      <c r="N204" s="230"/>
      <c r="AA204" s="230"/>
      <c r="AB204" s="230"/>
      <c r="AC204" s="230"/>
      <c r="AE204" s="3"/>
      <c r="AF204" s="7"/>
      <c r="AL204" s="231"/>
      <c r="AM204" s="231"/>
      <c r="AN204" s="231"/>
    </row>
    <row r="205" spans="1:83" ht="47.25" customHeight="1" x14ac:dyDescent="0.25">
      <c r="A205" s="222" t="s">
        <v>697</v>
      </c>
      <c r="B205" s="222" t="s">
        <v>698</v>
      </c>
      <c r="C205" s="222" t="s">
        <v>680</v>
      </c>
      <c r="D205" s="222" t="s">
        <v>684</v>
      </c>
      <c r="E205" s="223" t="s">
        <v>699</v>
      </c>
      <c r="F205" s="224"/>
      <c r="G205" s="83" t="s">
        <v>1368</v>
      </c>
      <c r="H205" s="39"/>
      <c r="I205" t="s">
        <v>1375</v>
      </c>
      <c r="J205" s="229" t="s">
        <v>47</v>
      </c>
      <c r="K205" s="6" t="s">
        <v>987</v>
      </c>
      <c r="L205" s="38" t="s">
        <v>700</v>
      </c>
      <c r="M205" s="223" t="s">
        <v>744</v>
      </c>
      <c r="N205" s="230"/>
      <c r="AA205" s="230"/>
      <c r="AB205" s="230"/>
      <c r="AC205" s="230"/>
      <c r="AF205" s="7"/>
      <c r="AL205" s="231"/>
      <c r="AM205" s="231"/>
      <c r="AN205" s="231"/>
    </row>
    <row r="206" spans="1:83" ht="47.25" customHeight="1" x14ac:dyDescent="0.25">
      <c r="A206" s="222" t="s">
        <v>701</v>
      </c>
      <c r="B206" s="222" t="s">
        <v>702</v>
      </c>
      <c r="C206" s="222" t="s">
        <v>674</v>
      </c>
      <c r="D206" s="222" t="s">
        <v>681</v>
      </c>
      <c r="E206" s="223" t="s">
        <v>1074</v>
      </c>
      <c r="F206" s="224"/>
      <c r="G206" s="83" t="s">
        <v>1369</v>
      </c>
      <c r="H206" s="39"/>
      <c r="I206" t="s">
        <v>1376</v>
      </c>
      <c r="J206" s="229" t="s">
        <v>822</v>
      </c>
      <c r="K206" s="6" t="s">
        <v>988</v>
      </c>
      <c r="L206" s="38" t="s">
        <v>704</v>
      </c>
      <c r="M206" s="223" t="s">
        <v>745</v>
      </c>
      <c r="N206" s="230"/>
      <c r="AA206" s="230"/>
      <c r="AB206" s="230"/>
      <c r="AC206" s="230"/>
      <c r="AF206" s="7"/>
      <c r="AL206" s="231"/>
      <c r="AM206" s="231"/>
      <c r="AN206" s="231"/>
    </row>
    <row r="207" spans="1:83" ht="63" customHeight="1" x14ac:dyDescent="0.25">
      <c r="A207" s="222" t="s">
        <v>705</v>
      </c>
      <c r="B207" s="222" t="s">
        <v>706</v>
      </c>
      <c r="C207" s="222" t="s">
        <v>676</v>
      </c>
      <c r="D207" s="222" t="s">
        <v>688</v>
      </c>
      <c r="E207" s="223" t="s">
        <v>707</v>
      </c>
      <c r="F207" s="224"/>
      <c r="G207" s="83" t="s">
        <v>1370</v>
      </c>
      <c r="H207" s="39"/>
      <c r="I207" t="s">
        <v>1377</v>
      </c>
      <c r="J207" s="229" t="s">
        <v>18</v>
      </c>
      <c r="K207" s="6" t="s">
        <v>989</v>
      </c>
      <c r="L207" s="38" t="s">
        <v>708</v>
      </c>
      <c r="M207" s="223" t="s">
        <v>746</v>
      </c>
      <c r="N207" s="230"/>
      <c r="AA207" s="230"/>
      <c r="AB207" s="230"/>
      <c r="AC207" s="230"/>
      <c r="AF207" s="7"/>
      <c r="AL207" s="231"/>
      <c r="AM207" s="231"/>
      <c r="AN207" s="231"/>
    </row>
    <row r="208" spans="1:83" ht="63" customHeight="1" x14ac:dyDescent="0.25">
      <c r="A208" s="224"/>
      <c r="B208" s="222" t="s">
        <v>709</v>
      </c>
      <c r="C208" s="222" t="s">
        <v>671</v>
      </c>
      <c r="D208" s="222" t="s">
        <v>685</v>
      </c>
      <c r="E208" s="223" t="s">
        <v>710</v>
      </c>
      <c r="F208" s="224"/>
      <c r="G208" s="83" t="s">
        <v>1371</v>
      </c>
      <c r="H208" s="39"/>
      <c r="I208" s="39" t="s">
        <v>46</v>
      </c>
      <c r="J208" s="229" t="s">
        <v>66</v>
      </c>
      <c r="K208" s="6" t="s">
        <v>990</v>
      </c>
      <c r="L208" s="38" t="s">
        <v>711</v>
      </c>
      <c r="M208" s="223" t="s">
        <v>747</v>
      </c>
      <c r="N208" s="230"/>
      <c r="AA208" s="230"/>
      <c r="AB208" s="230"/>
      <c r="AC208" s="230"/>
      <c r="AF208" s="7"/>
      <c r="AL208" s="231"/>
      <c r="AM208" s="231"/>
      <c r="AN208" s="231"/>
    </row>
    <row r="209" spans="1:40" ht="47.25" customHeight="1" x14ac:dyDescent="0.25">
      <c r="A209" s="224"/>
      <c r="B209" s="222" t="s">
        <v>712</v>
      </c>
      <c r="C209" s="222" t="s">
        <v>692</v>
      </c>
      <c r="D209" s="222" t="s">
        <v>678</v>
      </c>
      <c r="E209" s="223" t="s">
        <v>713</v>
      </c>
      <c r="F209" s="224"/>
      <c r="G209" s="83" t="s">
        <v>1372</v>
      </c>
      <c r="H209" s="39"/>
      <c r="I209" t="s">
        <v>1378</v>
      </c>
      <c r="J209" s="229" t="s">
        <v>10</v>
      </c>
      <c r="K209" s="6" t="s">
        <v>985</v>
      </c>
      <c r="M209" s="230"/>
      <c r="N209" s="230"/>
      <c r="AA209" s="230"/>
      <c r="AB209" s="230"/>
      <c r="AC209" s="230"/>
      <c r="AF209" s="7"/>
      <c r="AL209" s="231"/>
      <c r="AM209" s="231"/>
      <c r="AN209" s="231"/>
    </row>
    <row r="210" spans="1:40" ht="47.25" customHeight="1" x14ac:dyDescent="0.25">
      <c r="A210" s="224"/>
      <c r="B210" s="222" t="s">
        <v>714</v>
      </c>
      <c r="C210" s="222" t="s">
        <v>689</v>
      </c>
      <c r="D210" s="222" t="s">
        <v>686</v>
      </c>
      <c r="E210" s="223" t="s">
        <v>715</v>
      </c>
      <c r="F210" s="224"/>
      <c r="G210" s="83" t="s">
        <v>1373</v>
      </c>
      <c r="H210" s="39"/>
      <c r="I210" t="s">
        <v>1379</v>
      </c>
      <c r="J210" s="229" t="s">
        <v>40</v>
      </c>
      <c r="K210" s="6" t="s">
        <v>991</v>
      </c>
      <c r="M210" s="230"/>
      <c r="N210" s="230"/>
      <c r="AA210" s="230"/>
      <c r="AB210" s="230"/>
      <c r="AC210" s="230"/>
      <c r="AF210" s="7"/>
      <c r="AL210" s="231"/>
      <c r="AM210" s="231"/>
      <c r="AN210" s="231"/>
    </row>
    <row r="211" spans="1:40" ht="63" customHeight="1" x14ac:dyDescent="0.25">
      <c r="A211" s="224"/>
      <c r="B211" s="222" t="s">
        <v>716</v>
      </c>
      <c r="C211" s="224"/>
      <c r="D211" s="222" t="s">
        <v>682</v>
      </c>
      <c r="E211" s="223" t="s">
        <v>717</v>
      </c>
      <c r="F211" s="224"/>
      <c r="G211" s="83" t="s">
        <v>1374</v>
      </c>
      <c r="H211" s="39"/>
      <c r="I211" t="s">
        <v>1380</v>
      </c>
      <c r="J211" s="229" t="s">
        <v>823</v>
      </c>
      <c r="K211" s="6" t="s">
        <v>1440</v>
      </c>
      <c r="M211" s="230"/>
      <c r="N211" s="230"/>
      <c r="AA211" s="230"/>
      <c r="AB211" s="230"/>
      <c r="AC211" s="230"/>
      <c r="AF211" s="7"/>
      <c r="AL211" s="231"/>
      <c r="AM211" s="231"/>
      <c r="AN211" s="231"/>
    </row>
    <row r="212" spans="1:40" ht="48" customHeight="1" x14ac:dyDescent="0.25">
      <c r="A212" s="224"/>
      <c r="B212" s="222" t="s">
        <v>718</v>
      </c>
      <c r="C212" s="224"/>
      <c r="D212" s="222" t="s">
        <v>675</v>
      </c>
      <c r="E212" s="223" t="s">
        <v>719</v>
      </c>
      <c r="F212" s="224"/>
      <c r="G212" s="39"/>
      <c r="H212" s="39"/>
      <c r="I212"/>
      <c r="J212" s="229" t="s">
        <v>824</v>
      </c>
      <c r="K212" s="6" t="s">
        <v>993</v>
      </c>
      <c r="M212" s="230"/>
      <c r="N212" s="230"/>
      <c r="AA212" s="230"/>
      <c r="AB212" s="230"/>
      <c r="AC212" s="230"/>
      <c r="AF212" s="7"/>
      <c r="AL212" s="231"/>
      <c r="AM212" s="231"/>
      <c r="AN212" s="231"/>
    </row>
    <row r="213" spans="1:40" ht="78.75" customHeight="1" x14ac:dyDescent="0.25">
      <c r="A213" s="224"/>
      <c r="B213" s="222" t="s">
        <v>720</v>
      </c>
      <c r="C213" s="224"/>
      <c r="D213" s="222" t="s">
        <v>679</v>
      </c>
      <c r="E213" s="223" t="s">
        <v>721</v>
      </c>
      <c r="F213" s="224"/>
      <c r="G213" s="39"/>
      <c r="H213" s="39"/>
      <c r="I213" s="39" t="s">
        <v>168</v>
      </c>
      <c r="J213" s="229" t="s">
        <v>87</v>
      </c>
      <c r="K213" s="6" t="s">
        <v>994</v>
      </c>
      <c r="M213" s="230"/>
      <c r="N213" s="230"/>
      <c r="AA213" s="230"/>
      <c r="AB213" s="230"/>
      <c r="AC213" s="230"/>
      <c r="AF213" s="7"/>
      <c r="AL213" s="231"/>
      <c r="AM213" s="231"/>
      <c r="AN213" s="231"/>
    </row>
    <row r="214" spans="1:40" ht="78.75" customHeight="1" x14ac:dyDescent="0.25">
      <c r="A214" s="224"/>
      <c r="B214" s="222" t="s">
        <v>722</v>
      </c>
      <c r="C214" s="224"/>
      <c r="D214" s="222" t="s">
        <v>723</v>
      </c>
      <c r="E214" s="223" t="s">
        <v>724</v>
      </c>
      <c r="F214" s="224"/>
      <c r="G214" s="39"/>
      <c r="H214" s="39"/>
      <c r="I214" s="39" t="s">
        <v>168</v>
      </c>
      <c r="J214" s="229" t="s">
        <v>75</v>
      </c>
      <c r="K214" s="6" t="s">
        <v>995</v>
      </c>
      <c r="M214" s="230"/>
      <c r="N214" s="230"/>
      <c r="AA214" s="230"/>
      <c r="AB214" s="230"/>
      <c r="AC214" s="230"/>
      <c r="AF214" s="7"/>
      <c r="AL214" s="231"/>
      <c r="AM214" s="231"/>
      <c r="AN214" s="231"/>
    </row>
    <row r="215" spans="1:40" ht="63" customHeight="1" x14ac:dyDescent="0.25">
      <c r="A215" s="224"/>
      <c r="B215" s="222" t="s">
        <v>725</v>
      </c>
      <c r="C215" s="224"/>
      <c r="D215" s="222" t="s">
        <v>677</v>
      </c>
      <c r="E215" s="223" t="s">
        <v>726</v>
      </c>
      <c r="F215" s="224"/>
      <c r="G215" s="39"/>
      <c r="H215" s="39"/>
      <c r="I215" s="39" t="s">
        <v>168</v>
      </c>
      <c r="J215" s="229" t="s">
        <v>825</v>
      </c>
      <c r="K215" s="6" t="s">
        <v>996</v>
      </c>
      <c r="M215" s="230"/>
      <c r="N215" s="230"/>
      <c r="AA215" s="230"/>
      <c r="AB215" s="230"/>
      <c r="AC215" s="230"/>
      <c r="AF215" s="7"/>
      <c r="AL215" s="231"/>
      <c r="AM215" s="231"/>
      <c r="AN215" s="231"/>
    </row>
    <row r="216" spans="1:40" ht="36" customHeight="1" x14ac:dyDescent="0.25">
      <c r="A216" s="224"/>
      <c r="B216" s="222" t="s">
        <v>727</v>
      </c>
      <c r="C216" s="224"/>
      <c r="D216" s="222" t="s">
        <v>687</v>
      </c>
      <c r="E216" s="223" t="s">
        <v>728</v>
      </c>
      <c r="F216" s="224"/>
      <c r="G216" s="39"/>
      <c r="H216" s="39"/>
      <c r="I216" s="39" t="s">
        <v>168</v>
      </c>
      <c r="J216" s="229" t="s">
        <v>826</v>
      </c>
      <c r="K216" s="6" t="s">
        <v>997</v>
      </c>
      <c r="M216" s="230"/>
      <c r="N216" s="230"/>
      <c r="AA216" s="230"/>
      <c r="AB216" s="230"/>
      <c r="AC216" s="230"/>
      <c r="AF216" s="7"/>
      <c r="AL216" s="231"/>
      <c r="AM216" s="231"/>
      <c r="AN216" s="231"/>
    </row>
    <row r="217" spans="1:40" ht="24" customHeight="1" x14ac:dyDescent="0.25">
      <c r="A217" s="224"/>
      <c r="B217" s="222" t="s">
        <v>729</v>
      </c>
      <c r="C217" s="224"/>
      <c r="D217" s="222" t="s">
        <v>672</v>
      </c>
      <c r="E217" s="223" t="s">
        <v>168</v>
      </c>
      <c r="F217" s="224"/>
      <c r="G217" s="39"/>
      <c r="H217" s="39"/>
      <c r="I217"/>
      <c r="J217" s="229" t="s">
        <v>94</v>
      </c>
      <c r="K217" s="6" t="s">
        <v>998</v>
      </c>
      <c r="M217" s="230"/>
      <c r="N217" s="230"/>
      <c r="AA217" s="230"/>
      <c r="AB217" s="230"/>
      <c r="AC217" s="230"/>
      <c r="AF217" s="7"/>
      <c r="AL217" s="231"/>
      <c r="AM217" s="231"/>
      <c r="AN217" s="231"/>
    </row>
    <row r="218" spans="1:40" ht="48" customHeight="1" x14ac:dyDescent="0.25">
      <c r="A218" s="224"/>
      <c r="B218" s="222" t="s">
        <v>730</v>
      </c>
      <c r="C218" s="224"/>
      <c r="D218" s="222" t="s">
        <v>693</v>
      </c>
      <c r="E218" s="224"/>
      <c r="F218" s="224"/>
      <c r="G218" s="39"/>
      <c r="H218" s="39"/>
      <c r="I218"/>
      <c r="J218" s="229" t="s">
        <v>827</v>
      </c>
      <c r="K218" s="6" t="s">
        <v>999</v>
      </c>
      <c r="M218" s="230"/>
      <c r="N218" s="230"/>
      <c r="AA218" s="230"/>
      <c r="AB218" s="230"/>
      <c r="AC218" s="230"/>
      <c r="AF218" s="7"/>
      <c r="AL218" s="231"/>
      <c r="AM218" s="231"/>
      <c r="AN218" s="231"/>
    </row>
    <row r="219" spans="1:40" ht="15" customHeight="1" x14ac:dyDescent="0.25">
      <c r="A219" s="224"/>
      <c r="B219" s="222" t="s">
        <v>731</v>
      </c>
      <c r="C219" s="224"/>
      <c r="D219" s="222" t="s">
        <v>690</v>
      </c>
      <c r="E219" s="224"/>
      <c r="F219" s="224"/>
      <c r="G219" s="39"/>
      <c r="H219" s="39"/>
      <c r="I219"/>
      <c r="J219" s="229" t="s">
        <v>828</v>
      </c>
      <c r="K219" s="6" t="s">
        <v>1000</v>
      </c>
      <c r="M219" s="230"/>
      <c r="N219" s="230"/>
      <c r="AA219" s="230"/>
      <c r="AB219" s="230"/>
      <c r="AC219" s="230"/>
      <c r="AF219" s="7"/>
      <c r="AL219" s="231"/>
      <c r="AM219" s="231"/>
      <c r="AN219" s="231"/>
    </row>
    <row r="220" spans="1:40" ht="24" customHeight="1" x14ac:dyDescent="0.25">
      <c r="A220" s="224"/>
      <c r="B220" s="222" t="s">
        <v>732</v>
      </c>
      <c r="C220" s="224"/>
      <c r="D220" s="224"/>
      <c r="E220" s="224"/>
      <c r="F220" s="224"/>
      <c r="G220" s="39"/>
      <c r="H220" s="39"/>
      <c r="I220" s="39"/>
      <c r="J220" s="229" t="s">
        <v>50</v>
      </c>
      <c r="K220" s="39"/>
      <c r="L220" s="39"/>
      <c r="M220" s="230"/>
      <c r="N220" s="230"/>
      <c r="AA220" s="230"/>
      <c r="AB220" s="230"/>
      <c r="AC220" s="230"/>
      <c r="AF220" s="7"/>
      <c r="AL220" s="231"/>
      <c r="AM220" s="231"/>
      <c r="AN220" s="231"/>
    </row>
    <row r="221" spans="1:40" ht="24" customHeight="1" x14ac:dyDescent="0.25">
      <c r="A221" s="224"/>
      <c r="B221" s="222" t="s">
        <v>733</v>
      </c>
      <c r="C221" s="224"/>
      <c r="D221" s="224"/>
      <c r="E221" s="224"/>
      <c r="F221" s="224"/>
      <c r="G221" s="39"/>
      <c r="H221" s="39"/>
      <c r="I221" s="39"/>
      <c r="J221" s="229" t="s">
        <v>23</v>
      </c>
      <c r="K221" s="39"/>
      <c r="L221" s="39"/>
      <c r="M221" s="230"/>
      <c r="N221" s="230"/>
      <c r="AA221" s="230"/>
      <c r="AB221" s="230"/>
      <c r="AC221" s="230"/>
      <c r="AF221" s="7"/>
      <c r="AL221" s="231"/>
      <c r="AM221" s="231"/>
      <c r="AN221" s="231"/>
    </row>
    <row r="222" spans="1:40" ht="36" customHeight="1" x14ac:dyDescent="0.25">
      <c r="A222" s="224"/>
      <c r="B222" s="222" t="s">
        <v>734</v>
      </c>
      <c r="C222" s="224"/>
      <c r="D222" s="224"/>
      <c r="E222" s="224"/>
      <c r="F222" s="224"/>
      <c r="G222" s="39"/>
      <c r="H222" s="39"/>
      <c r="I222" s="39"/>
      <c r="J222" s="229" t="s">
        <v>829</v>
      </c>
      <c r="K222" s="39"/>
      <c r="L222" s="39"/>
      <c r="M222" s="230"/>
      <c r="N222" s="230"/>
      <c r="AA222" s="230"/>
      <c r="AB222" s="230"/>
      <c r="AC222" s="230"/>
      <c r="AF222" s="7"/>
      <c r="AL222" s="231"/>
      <c r="AM222" s="231"/>
      <c r="AN222" s="231"/>
    </row>
    <row r="223" spans="1:40" ht="60" customHeight="1" x14ac:dyDescent="0.25">
      <c r="A223" s="224"/>
      <c r="B223" s="222" t="s">
        <v>735</v>
      </c>
      <c r="C223" s="224"/>
      <c r="D223" s="224"/>
      <c r="E223" s="224"/>
      <c r="F223" s="224"/>
      <c r="G223" s="39"/>
      <c r="H223" s="39"/>
      <c r="I223" s="39"/>
      <c r="J223" s="229" t="s">
        <v>830</v>
      </c>
      <c r="K223" s="39"/>
      <c r="L223" s="39"/>
      <c r="M223" s="230"/>
      <c r="N223" s="230"/>
      <c r="AA223" s="230"/>
      <c r="AB223" s="230"/>
      <c r="AC223" s="230"/>
      <c r="AF223" s="7"/>
      <c r="AL223" s="231"/>
      <c r="AM223" s="231"/>
      <c r="AN223" s="231"/>
    </row>
    <row r="224" spans="1:40" ht="36" customHeight="1" x14ac:dyDescent="0.25">
      <c r="A224" s="224"/>
      <c r="B224" s="222" t="s">
        <v>736</v>
      </c>
      <c r="C224" s="224"/>
      <c r="D224" s="224"/>
      <c r="E224" s="224"/>
      <c r="F224" s="224"/>
      <c r="G224" s="39"/>
      <c r="H224" s="39"/>
      <c r="I224" s="39"/>
      <c r="J224" s="229" t="s">
        <v>302</v>
      </c>
      <c r="K224" s="39"/>
      <c r="L224" s="39"/>
      <c r="M224" s="230"/>
      <c r="N224" s="230"/>
      <c r="AA224" s="230"/>
      <c r="AB224" s="230"/>
      <c r="AC224" s="230"/>
      <c r="AF224" s="7"/>
      <c r="AL224" s="231"/>
      <c r="AM224" s="231"/>
      <c r="AN224" s="231"/>
    </row>
    <row r="225" spans="1:40" ht="84" customHeight="1" x14ac:dyDescent="0.25">
      <c r="A225" s="224"/>
      <c r="B225" s="222" t="s">
        <v>737</v>
      </c>
      <c r="C225" s="224"/>
      <c r="D225" s="224"/>
      <c r="E225" s="224"/>
      <c r="F225" s="224"/>
      <c r="G225" s="39"/>
      <c r="H225" s="39"/>
      <c r="I225" s="39"/>
      <c r="J225" s="229" t="s">
        <v>6</v>
      </c>
      <c r="K225" s="39"/>
      <c r="L225" s="39"/>
      <c r="M225" s="230"/>
      <c r="N225" s="230"/>
      <c r="AA225" s="230"/>
      <c r="AB225" s="230"/>
      <c r="AC225" s="230"/>
      <c r="AF225" s="7"/>
      <c r="AL225" s="231"/>
      <c r="AM225" s="231"/>
      <c r="AN225" s="231"/>
    </row>
    <row r="226" spans="1:40" ht="36" customHeight="1" x14ac:dyDescent="0.25">
      <c r="A226" s="224"/>
      <c r="B226" s="222" t="s">
        <v>738</v>
      </c>
      <c r="C226" s="224"/>
      <c r="D226" s="224"/>
      <c r="E226" s="224"/>
      <c r="F226" s="224"/>
      <c r="G226" s="39"/>
      <c r="H226" s="39"/>
      <c r="I226" s="39"/>
      <c r="J226" s="229" t="s">
        <v>33</v>
      </c>
      <c r="K226" s="39"/>
      <c r="L226" s="39"/>
      <c r="M226" s="230"/>
      <c r="N226" s="230"/>
      <c r="AA226" s="230"/>
      <c r="AB226" s="230"/>
      <c r="AC226" s="230"/>
      <c r="AF226" s="7"/>
      <c r="AL226" s="231"/>
      <c r="AM226" s="231"/>
      <c r="AN226" s="231"/>
    </row>
    <row r="227" spans="1:40" ht="60" customHeight="1" x14ac:dyDescent="0.25">
      <c r="A227" s="224"/>
      <c r="B227" s="222" t="s">
        <v>739</v>
      </c>
      <c r="C227" s="224"/>
      <c r="D227" s="224"/>
      <c r="E227" s="224"/>
      <c r="F227" s="224"/>
      <c r="G227" s="39"/>
      <c r="H227" s="39"/>
      <c r="I227" s="39"/>
      <c r="J227" s="229" t="s">
        <v>831</v>
      </c>
      <c r="K227" s="39"/>
      <c r="L227" s="39"/>
      <c r="M227" s="230"/>
      <c r="N227" s="230"/>
      <c r="AA227" s="230"/>
      <c r="AB227" s="230"/>
      <c r="AC227" s="230"/>
      <c r="AF227" s="7"/>
      <c r="AL227" s="231"/>
      <c r="AM227" s="231"/>
      <c r="AN227" s="231"/>
    </row>
    <row r="228" spans="1:40" ht="24" customHeight="1" x14ac:dyDescent="0.25">
      <c r="A228" s="224"/>
      <c r="B228" s="222" t="s">
        <v>740</v>
      </c>
      <c r="C228" s="224"/>
      <c r="D228" s="224"/>
      <c r="E228" s="224"/>
      <c r="F228" s="224"/>
      <c r="G228" s="39"/>
      <c r="H228" s="39"/>
      <c r="I228" s="39"/>
      <c r="J228" s="229" t="s">
        <v>104</v>
      </c>
      <c r="K228" s="39"/>
      <c r="L228" s="39"/>
      <c r="M228" s="230"/>
      <c r="N228" s="230"/>
      <c r="AA228" s="230"/>
      <c r="AB228" s="230"/>
      <c r="AC228" s="230"/>
      <c r="AF228" s="7"/>
      <c r="AL228" s="231"/>
      <c r="AM228" s="231"/>
      <c r="AN228" s="231"/>
    </row>
    <row r="229" spans="1:40" ht="48" customHeight="1" x14ac:dyDescent="0.25">
      <c r="A229" s="224"/>
      <c r="B229" s="222" t="s">
        <v>741</v>
      </c>
      <c r="C229" s="224"/>
      <c r="D229" s="224"/>
      <c r="E229" s="224"/>
      <c r="F229" s="224"/>
      <c r="G229" s="39"/>
      <c r="H229" s="39"/>
      <c r="I229" s="39"/>
      <c r="J229" s="229" t="s">
        <v>832</v>
      </c>
      <c r="K229" s="39"/>
      <c r="L229" s="39"/>
      <c r="M229" s="230"/>
      <c r="N229" s="230"/>
      <c r="AA229" s="230"/>
      <c r="AB229" s="230"/>
      <c r="AC229" s="230"/>
      <c r="AF229" s="7"/>
      <c r="AL229" s="231"/>
      <c r="AM229" s="231"/>
      <c r="AN229" s="231"/>
    </row>
    <row r="230" spans="1:40" ht="71.25" customHeight="1" x14ac:dyDescent="0.25">
      <c r="A230" s="224"/>
      <c r="B230" s="222" t="s">
        <v>742</v>
      </c>
      <c r="C230" s="224"/>
      <c r="D230" s="224"/>
      <c r="E230" s="224"/>
      <c r="F230" s="224"/>
      <c r="G230" s="39"/>
      <c r="H230" s="39"/>
      <c r="I230" s="39"/>
      <c r="J230" s="224"/>
      <c r="K230" s="39"/>
      <c r="L230" s="39"/>
      <c r="M230" s="230"/>
      <c r="N230" s="230"/>
      <c r="AA230" s="230"/>
      <c r="AB230" s="230"/>
      <c r="AC230" s="230"/>
      <c r="AF230" s="7"/>
      <c r="AL230" s="231"/>
      <c r="AM230" s="231"/>
      <c r="AN230" s="231"/>
    </row>
    <row r="231" spans="1:40" ht="42.75" customHeight="1" x14ac:dyDescent="0.2">
      <c r="A231" s="225"/>
      <c r="B231" s="226"/>
      <c r="C231" s="226"/>
      <c r="D231" s="226"/>
      <c r="E231" s="226"/>
      <c r="F231" s="227"/>
      <c r="J231" s="230"/>
      <c r="M231" s="230"/>
      <c r="N231" s="230"/>
      <c r="AA231" s="230"/>
      <c r="AB231" s="230"/>
      <c r="AC231" s="230"/>
      <c r="AF231" s="7"/>
      <c r="AL231" s="231"/>
      <c r="AM231" s="231"/>
      <c r="AN231" s="231"/>
    </row>
    <row r="232" spans="1:40" ht="14.25" customHeight="1" x14ac:dyDescent="0.2">
      <c r="A232" s="225"/>
      <c r="B232" s="226"/>
      <c r="C232" s="226"/>
      <c r="D232" s="226"/>
      <c r="E232" s="226"/>
      <c r="F232" s="228"/>
      <c r="J232" s="230"/>
      <c r="M232" s="230"/>
      <c r="N232" s="230"/>
      <c r="AA232" s="230"/>
      <c r="AB232" s="230"/>
      <c r="AC232" s="230"/>
      <c r="AF232" s="7"/>
      <c r="AL232" s="231"/>
      <c r="AM232" s="231"/>
      <c r="AN232" s="231"/>
    </row>
    <row r="233" spans="1:40" ht="40.5" customHeight="1" x14ac:dyDescent="0.2">
      <c r="A233" s="225"/>
      <c r="B233" s="226"/>
      <c r="C233" s="226"/>
      <c r="D233" s="226"/>
      <c r="E233" s="226"/>
      <c r="F233" s="227"/>
      <c r="J233" s="230"/>
      <c r="M233" s="230"/>
      <c r="N233" s="230"/>
      <c r="AA233" s="230"/>
      <c r="AB233" s="230"/>
      <c r="AC233" s="230"/>
      <c r="AF233" s="7"/>
      <c r="AL233" s="231"/>
      <c r="AM233" s="231"/>
      <c r="AN233" s="231"/>
    </row>
    <row r="234" spans="1:40" x14ac:dyDescent="0.2">
      <c r="A234" s="225"/>
      <c r="B234" s="226"/>
      <c r="C234" s="226"/>
      <c r="D234" s="226"/>
      <c r="E234" s="226"/>
      <c r="F234" s="226"/>
      <c r="I234" s="6" t="s">
        <v>168</v>
      </c>
      <c r="J234" s="230"/>
      <c r="M234" s="230"/>
      <c r="N234" s="230"/>
      <c r="AA234" s="230"/>
      <c r="AB234" s="230"/>
      <c r="AC234" s="230"/>
      <c r="AL234" s="231"/>
      <c r="AM234" s="231"/>
      <c r="AN234" s="231"/>
    </row>
    <row r="235" spans="1:40" x14ac:dyDescent="0.2">
      <c r="I235" s="6" t="s">
        <v>168</v>
      </c>
    </row>
    <row r="237" spans="1:40" ht="51" customHeight="1" x14ac:dyDescent="0.2">
      <c r="F237" s="221" t="s">
        <v>168</v>
      </c>
    </row>
    <row r="238" spans="1:40" x14ac:dyDescent="0.2">
      <c r="F238" s="221"/>
    </row>
    <row r="239" spans="1:40" ht="66.75" customHeight="1" x14ac:dyDescent="0.2">
      <c r="F239" s="221" t="s">
        <v>168</v>
      </c>
    </row>
    <row r="240" spans="1:40" x14ac:dyDescent="0.2">
      <c r="F240" s="221"/>
    </row>
    <row r="241" spans="6:6" ht="114" customHeight="1" x14ac:dyDescent="0.2">
      <c r="F241" s="221"/>
    </row>
    <row r="242" spans="6:6" x14ac:dyDescent="0.2">
      <c r="F242" s="221"/>
    </row>
  </sheetData>
  <sheetProtection formatCells="0"/>
  <protectedRanges>
    <protectedRange sqref="H185:H189" name="Planeacion_2_20_1"/>
  </protectedRanges>
  <autoFilter ref="A6:CE202">
    <filterColumn colId="8">
      <filters>
        <filter val="5. Secretaria General"/>
      </filters>
    </filterColumn>
  </autoFilter>
  <sortState ref="B16:N158">
    <sortCondition ref="B16:B158"/>
  </sortState>
  <dataConsolidate/>
  <customSheetViews>
    <customSheetView guid="{3D0646D8-A760-40E3-8411-B8F21A51D4AC}" scale="115" showPageBreaks="1" fitToPage="1" printArea="1" showAutoFilter="1" hiddenColumns="1" topLeftCell="K7">
      <pane xSplit="2" ySplit="2" topLeftCell="M30" activePane="bottomRight" state="frozen"/>
      <selection pane="bottomRight" activeCell="P11" sqref="P11"/>
      <pageMargins left="0.23622047244094491" right="0.23622047244094491" top="0.15748031496062992" bottom="0.15748031496062992" header="0.31496062992125984" footer="0.31496062992125984"/>
      <pageSetup scale="10" orientation="landscape" r:id="rId1"/>
      <autoFilter ref="A8:AM123"/>
    </customSheetView>
  </customSheetViews>
  <mergeCells count="12">
    <mergeCell ref="F241:F242"/>
    <mergeCell ref="F2:AC2"/>
    <mergeCell ref="AN104:AN108"/>
    <mergeCell ref="F202:AI202"/>
    <mergeCell ref="F237:F238"/>
    <mergeCell ref="F239:F240"/>
    <mergeCell ref="AH100:AH103"/>
    <mergeCell ref="AJ5:AK5"/>
    <mergeCell ref="AD5:AE5"/>
    <mergeCell ref="AF5:AG5"/>
    <mergeCell ref="P5:AC5"/>
    <mergeCell ref="AH5:AI5"/>
  </mergeCells>
  <hyperlinks>
    <hyperlink ref="AH91" display="http://busquedas.dafp.gov.co/search?btnG=Buscar&amp;client=Hojas_de_vida&amp;output=xml_no_dtd&amp;proxystylesheet=Hojas_de_vida&amp;sort=date:D:L:d1&amp;oe=UTF-8&amp;ie=UTF-8&amp;ud=1&amp;getfields=*&amp;proxyreload=1&amp;getfields=*&amp;proxyreload=1&amp;getfields=*&amp;proxyreload=1&amp;exclude_apps=1&amp;site="/>
    <hyperlink ref="AH129" r:id="rId2"/>
    <hyperlink ref="AH130" r:id="rId3"/>
    <hyperlink ref="AH133" r:id="rId4"/>
    <hyperlink ref="AH145" r:id="rId5"/>
  </hyperlinks>
  <pageMargins left="0.23622047244094491" right="0.23622047244094491" top="0.15748031496062992" bottom="0.15748031496062992" header="0.31496062992125984" footer="0.31496062992125984"/>
  <pageSetup scale="77"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E1" sqref="E1"/>
    </sheetView>
  </sheetViews>
  <sheetFormatPr baseColWidth="10" defaultRowHeight="15" x14ac:dyDescent="0.25"/>
  <sheetData>
    <row r="1" spans="1:15" ht="110.25" x14ac:dyDescent="0.25">
      <c r="A1" s="222" t="s">
        <v>694</v>
      </c>
      <c r="B1" s="222" t="s">
        <v>695</v>
      </c>
      <c r="C1" s="222" t="s">
        <v>683</v>
      </c>
      <c r="D1" s="222" t="s">
        <v>691</v>
      </c>
      <c r="E1" s="223" t="s">
        <v>673</v>
      </c>
      <c r="F1" s="224"/>
      <c r="G1" s="232" t="s">
        <v>198</v>
      </c>
      <c r="H1" s="224"/>
      <c r="I1" s="224" t="s">
        <v>9</v>
      </c>
      <c r="J1" s="229" t="s">
        <v>76</v>
      </c>
      <c r="K1" s="230" t="s">
        <v>986</v>
      </c>
      <c r="L1" s="222" t="s">
        <v>696</v>
      </c>
      <c r="M1" s="223" t="s">
        <v>743</v>
      </c>
      <c r="N1" s="229" t="s">
        <v>1441</v>
      </c>
      <c r="O1" s="224"/>
    </row>
    <row r="2" spans="1:15" ht="157.5" x14ac:dyDescent="0.25">
      <c r="A2" s="222" t="s">
        <v>697</v>
      </c>
      <c r="B2" s="222" t="s">
        <v>698</v>
      </c>
      <c r="C2" s="222" t="s">
        <v>680</v>
      </c>
      <c r="D2" s="222" t="s">
        <v>684</v>
      </c>
      <c r="E2" s="223" t="s">
        <v>699</v>
      </c>
      <c r="F2" s="224"/>
      <c r="G2" s="232" t="s">
        <v>1368</v>
      </c>
      <c r="H2" s="224"/>
      <c r="I2" s="224" t="s">
        <v>1375</v>
      </c>
      <c r="J2" s="229" t="s">
        <v>47</v>
      </c>
      <c r="K2" s="230" t="s">
        <v>987</v>
      </c>
      <c r="L2" s="222" t="s">
        <v>700</v>
      </c>
      <c r="M2" s="223" t="s">
        <v>744</v>
      </c>
      <c r="N2" s="229" t="s">
        <v>1442</v>
      </c>
      <c r="O2" s="224"/>
    </row>
    <row r="3" spans="1:15" ht="94.5" x14ac:dyDescent="0.25">
      <c r="A3" s="222" t="s">
        <v>701</v>
      </c>
      <c r="B3" s="222" t="s">
        <v>702</v>
      </c>
      <c r="C3" s="222" t="s">
        <v>674</v>
      </c>
      <c r="D3" s="222" t="s">
        <v>681</v>
      </c>
      <c r="E3" s="223" t="s">
        <v>1074</v>
      </c>
      <c r="F3" s="224"/>
      <c r="G3" s="232" t="s">
        <v>1369</v>
      </c>
      <c r="H3" s="224"/>
      <c r="I3" s="224" t="s">
        <v>1376</v>
      </c>
      <c r="J3" s="229" t="s">
        <v>822</v>
      </c>
      <c r="K3" s="230" t="s">
        <v>988</v>
      </c>
      <c r="L3" s="222" t="s">
        <v>704</v>
      </c>
      <c r="M3" s="223" t="s">
        <v>745</v>
      </c>
      <c r="N3" s="229" t="s">
        <v>1443</v>
      </c>
      <c r="O3" s="224"/>
    </row>
    <row r="4" spans="1:15" ht="78.75" x14ac:dyDescent="0.25">
      <c r="A4" s="222" t="s">
        <v>705</v>
      </c>
      <c r="B4" s="222" t="s">
        <v>706</v>
      </c>
      <c r="C4" s="222" t="s">
        <v>676</v>
      </c>
      <c r="D4" s="222" t="s">
        <v>688</v>
      </c>
      <c r="E4" s="223" t="s">
        <v>707</v>
      </c>
      <c r="F4" s="224"/>
      <c r="G4" s="232" t="s">
        <v>1370</v>
      </c>
      <c r="H4" s="224"/>
      <c r="I4" s="224" t="s">
        <v>1377</v>
      </c>
      <c r="J4" s="229" t="s">
        <v>18</v>
      </c>
      <c r="K4" s="230" t="s">
        <v>989</v>
      </c>
      <c r="L4" s="222" t="s">
        <v>708</v>
      </c>
      <c r="M4" s="223" t="s">
        <v>746</v>
      </c>
      <c r="N4" s="229" t="s">
        <v>1444</v>
      </c>
      <c r="O4" s="224"/>
    </row>
    <row r="5" spans="1:15" ht="110.25" x14ac:dyDescent="0.25">
      <c r="A5" s="224"/>
      <c r="B5" s="222" t="s">
        <v>709</v>
      </c>
      <c r="C5" s="222" t="s">
        <v>671</v>
      </c>
      <c r="D5" s="222" t="s">
        <v>685</v>
      </c>
      <c r="E5" s="223" t="s">
        <v>710</v>
      </c>
      <c r="F5" s="224"/>
      <c r="G5" s="232" t="s">
        <v>1371</v>
      </c>
      <c r="H5" s="224"/>
      <c r="I5" s="224" t="s">
        <v>46</v>
      </c>
      <c r="J5" s="229" t="s">
        <v>66</v>
      </c>
      <c r="K5" s="230" t="s">
        <v>990</v>
      </c>
      <c r="L5" s="222" t="s">
        <v>711</v>
      </c>
      <c r="M5" s="223" t="s">
        <v>747</v>
      </c>
      <c r="N5" s="229" t="s">
        <v>1445</v>
      </c>
      <c r="O5" s="224"/>
    </row>
    <row r="6" spans="1:15" ht="94.5" x14ac:dyDescent="0.25">
      <c r="A6" s="224"/>
      <c r="B6" s="222" t="s">
        <v>712</v>
      </c>
      <c r="C6" s="222" t="s">
        <v>692</v>
      </c>
      <c r="D6" s="222" t="s">
        <v>678</v>
      </c>
      <c r="E6" s="223" t="s">
        <v>713</v>
      </c>
      <c r="F6" s="224"/>
      <c r="G6" s="232" t="s">
        <v>1372</v>
      </c>
      <c r="H6" s="224"/>
      <c r="I6" s="224" t="s">
        <v>1378</v>
      </c>
      <c r="J6" s="229" t="s">
        <v>10</v>
      </c>
      <c r="K6" s="230" t="s">
        <v>985</v>
      </c>
      <c r="L6" s="230"/>
      <c r="M6" s="230"/>
      <c r="N6" s="229" t="s">
        <v>1446</v>
      </c>
      <c r="O6" s="224"/>
    </row>
    <row r="7" spans="1:15" ht="94.5" x14ac:dyDescent="0.25">
      <c r="A7" s="224"/>
      <c r="B7" s="222" t="s">
        <v>714</v>
      </c>
      <c r="C7" s="222" t="s">
        <v>689</v>
      </c>
      <c r="D7" s="222" t="s">
        <v>686</v>
      </c>
      <c r="E7" s="223" t="s">
        <v>715</v>
      </c>
      <c r="F7" s="224"/>
      <c r="G7" s="232" t="s">
        <v>1373</v>
      </c>
      <c r="H7" s="224"/>
      <c r="I7" s="224" t="s">
        <v>1379</v>
      </c>
      <c r="J7" s="229" t="s">
        <v>40</v>
      </c>
      <c r="K7" s="230" t="s">
        <v>991</v>
      </c>
      <c r="L7" s="230"/>
      <c r="M7" s="230"/>
      <c r="N7" s="229" t="s">
        <v>1447</v>
      </c>
      <c r="O7" s="224"/>
    </row>
    <row r="8" spans="1:15" ht="94.5" x14ac:dyDescent="0.25">
      <c r="A8" s="224"/>
      <c r="B8" s="222" t="s">
        <v>716</v>
      </c>
      <c r="C8" s="224"/>
      <c r="D8" s="222" t="s">
        <v>682</v>
      </c>
      <c r="E8" s="223" t="s">
        <v>717</v>
      </c>
      <c r="F8" s="224"/>
      <c r="G8" s="232" t="s">
        <v>1374</v>
      </c>
      <c r="H8" s="224"/>
      <c r="I8" s="224" t="s">
        <v>1380</v>
      </c>
      <c r="J8" s="229" t="s">
        <v>823</v>
      </c>
      <c r="K8" s="230" t="s">
        <v>992</v>
      </c>
      <c r="L8" s="230"/>
      <c r="M8" s="230"/>
      <c r="N8" s="229" t="s">
        <v>1448</v>
      </c>
      <c r="O8" s="224"/>
    </row>
    <row r="9" spans="1:15" ht="141.75" x14ac:dyDescent="0.25">
      <c r="A9" s="224"/>
      <c r="B9" s="222" t="s">
        <v>718</v>
      </c>
      <c r="C9" s="224"/>
      <c r="D9" s="222" t="s">
        <v>675</v>
      </c>
      <c r="E9" s="223" t="s">
        <v>719</v>
      </c>
      <c r="F9" s="224"/>
      <c r="G9" s="224"/>
      <c r="H9" s="224"/>
      <c r="I9" s="224" t="s">
        <v>1439</v>
      </c>
      <c r="J9" s="229" t="s">
        <v>824</v>
      </c>
      <c r="K9" s="230" t="s">
        <v>993</v>
      </c>
      <c r="L9" s="230"/>
      <c r="M9" s="230"/>
      <c r="N9" s="229" t="s">
        <v>1449</v>
      </c>
      <c r="O9" s="224"/>
    </row>
    <row r="10" spans="1:15" ht="120" x14ac:dyDescent="0.25">
      <c r="A10" s="224"/>
      <c r="B10" s="222" t="s">
        <v>720</v>
      </c>
      <c r="C10" s="224"/>
      <c r="D10" s="222" t="s">
        <v>679</v>
      </c>
      <c r="E10" s="223" t="s">
        <v>721</v>
      </c>
      <c r="F10" s="224"/>
      <c r="G10" s="224"/>
      <c r="H10" s="224"/>
      <c r="I10" s="224" t="s">
        <v>168</v>
      </c>
      <c r="J10" s="229" t="s">
        <v>87</v>
      </c>
      <c r="K10" s="230" t="s">
        <v>994</v>
      </c>
      <c r="L10" s="230"/>
      <c r="M10" s="230"/>
      <c r="N10" s="229" t="s">
        <v>1450</v>
      </c>
      <c r="O10" s="224"/>
    </row>
    <row r="11" spans="1:15" ht="173.25" x14ac:dyDescent="0.25">
      <c r="A11" s="224"/>
      <c r="B11" s="222" t="s">
        <v>722</v>
      </c>
      <c r="C11" s="224"/>
      <c r="D11" s="222" t="s">
        <v>723</v>
      </c>
      <c r="E11" s="223" t="s">
        <v>724</v>
      </c>
      <c r="F11" s="224"/>
      <c r="G11" s="224"/>
      <c r="H11" s="224"/>
      <c r="I11" s="224" t="s">
        <v>168</v>
      </c>
      <c r="J11" s="229" t="s">
        <v>75</v>
      </c>
      <c r="K11" s="230" t="s">
        <v>995</v>
      </c>
      <c r="L11" s="230"/>
      <c r="M11" s="230"/>
      <c r="N11" s="229" t="s">
        <v>1451</v>
      </c>
      <c r="O11" s="224"/>
    </row>
    <row r="12" spans="1:15" ht="173.25" x14ac:dyDescent="0.25">
      <c r="A12" s="224"/>
      <c r="B12" s="222" t="s">
        <v>725</v>
      </c>
      <c r="C12" s="224"/>
      <c r="D12" s="222" t="s">
        <v>677</v>
      </c>
      <c r="E12" s="223" t="s">
        <v>726</v>
      </c>
      <c r="F12" s="224"/>
      <c r="G12" s="224"/>
      <c r="H12" s="224"/>
      <c r="I12" s="224" t="s">
        <v>168</v>
      </c>
      <c r="J12" s="229" t="s">
        <v>825</v>
      </c>
      <c r="K12" s="230" t="s">
        <v>996</v>
      </c>
      <c r="L12" s="230"/>
      <c r="M12" s="230"/>
      <c r="N12" s="229" t="s">
        <v>1452</v>
      </c>
      <c r="O12" s="224"/>
    </row>
    <row r="13" spans="1:15" ht="126" x14ac:dyDescent="0.25">
      <c r="A13" s="224"/>
      <c r="B13" s="222" t="s">
        <v>727</v>
      </c>
      <c r="C13" s="224"/>
      <c r="D13" s="222" t="s">
        <v>687</v>
      </c>
      <c r="E13" s="223" t="s">
        <v>728</v>
      </c>
      <c r="F13" s="224"/>
      <c r="G13" s="224"/>
      <c r="H13" s="224"/>
      <c r="I13" s="224" t="s">
        <v>168</v>
      </c>
      <c r="J13" s="229" t="s">
        <v>826</v>
      </c>
      <c r="K13" s="230" t="s">
        <v>997</v>
      </c>
      <c r="L13" s="230"/>
      <c r="M13" s="230"/>
      <c r="N13" s="229" t="s">
        <v>1453</v>
      </c>
      <c r="O13" s="224"/>
    </row>
    <row r="14" spans="1:15" ht="108" x14ac:dyDescent="0.25">
      <c r="A14" s="224"/>
      <c r="B14" s="222" t="s">
        <v>729</v>
      </c>
      <c r="C14" s="224"/>
      <c r="D14" s="222" t="s">
        <v>672</v>
      </c>
      <c r="E14" s="223" t="s">
        <v>168</v>
      </c>
      <c r="F14" s="224"/>
      <c r="G14" s="224"/>
      <c r="H14" s="224"/>
      <c r="I14" s="224"/>
      <c r="J14" s="229" t="s">
        <v>94</v>
      </c>
      <c r="K14" s="230" t="s">
        <v>998</v>
      </c>
      <c r="L14" s="230"/>
      <c r="M14" s="230"/>
      <c r="N14" s="229" t="s">
        <v>1454</v>
      </c>
      <c r="O14" s="224"/>
    </row>
    <row r="15" spans="1:15" ht="60" x14ac:dyDescent="0.25">
      <c r="A15" s="224"/>
      <c r="B15" s="222" t="s">
        <v>730</v>
      </c>
      <c r="C15" s="224"/>
      <c r="D15" s="222" t="s">
        <v>693</v>
      </c>
      <c r="E15" s="224"/>
      <c r="F15" s="224"/>
      <c r="G15" s="224"/>
      <c r="H15" s="224"/>
      <c r="I15" s="224"/>
      <c r="J15" s="229" t="s">
        <v>827</v>
      </c>
      <c r="K15" s="230" t="s">
        <v>999</v>
      </c>
      <c r="L15" s="230"/>
      <c r="M15" s="230"/>
      <c r="N15" s="229" t="s">
        <v>1455</v>
      </c>
      <c r="O15" s="224"/>
    </row>
    <row r="16" spans="1:15" ht="120" x14ac:dyDescent="0.25">
      <c r="A16" s="224"/>
      <c r="B16" s="222" t="s">
        <v>731</v>
      </c>
      <c r="C16" s="224"/>
      <c r="D16" s="222" t="s">
        <v>690</v>
      </c>
      <c r="E16" s="224"/>
      <c r="F16" s="224"/>
      <c r="G16" s="224"/>
      <c r="H16" s="224"/>
      <c r="I16" s="224"/>
      <c r="J16" s="229" t="s">
        <v>828</v>
      </c>
      <c r="K16" s="230" t="s">
        <v>1000</v>
      </c>
      <c r="L16" s="230"/>
      <c r="M16" s="230"/>
      <c r="N16" s="233" t="s">
        <v>1456</v>
      </c>
      <c r="O16" s="224"/>
    </row>
    <row r="17" spans="1:15" ht="48.75" x14ac:dyDescent="0.25">
      <c r="A17" s="224"/>
      <c r="B17" s="222" t="s">
        <v>732</v>
      </c>
      <c r="C17" s="224"/>
      <c r="D17" s="224"/>
      <c r="E17" s="224"/>
      <c r="F17" s="224"/>
      <c r="G17" s="224"/>
      <c r="H17" s="224"/>
      <c r="I17" s="224"/>
      <c r="J17" s="229" t="s">
        <v>50</v>
      </c>
      <c r="K17" s="224"/>
      <c r="L17" s="224"/>
      <c r="M17" s="230"/>
      <c r="N17" s="229" t="s">
        <v>1457</v>
      </c>
      <c r="O17" s="224"/>
    </row>
    <row r="18" spans="1:15" ht="48.75" x14ac:dyDescent="0.25">
      <c r="A18" s="224"/>
      <c r="B18" s="222" t="s">
        <v>733</v>
      </c>
      <c r="C18" s="224"/>
      <c r="D18" s="224"/>
      <c r="E18" s="224"/>
      <c r="F18" s="224"/>
      <c r="G18" s="224"/>
      <c r="H18" s="224"/>
      <c r="I18" s="224"/>
      <c r="J18" s="229" t="s">
        <v>23</v>
      </c>
      <c r="K18" s="224"/>
      <c r="L18" s="224"/>
      <c r="M18" s="230"/>
      <c r="N18" s="229" t="s">
        <v>1458</v>
      </c>
      <c r="O18" s="224"/>
    </row>
    <row r="19" spans="1:15" ht="48.75" x14ac:dyDescent="0.25">
      <c r="A19" s="224"/>
      <c r="B19" s="222" t="s">
        <v>734</v>
      </c>
      <c r="C19" s="224"/>
      <c r="D19" s="224"/>
      <c r="E19" s="224"/>
      <c r="F19" s="224"/>
      <c r="G19" s="224"/>
      <c r="H19" s="224"/>
      <c r="I19" s="224"/>
      <c r="J19" s="229" t="s">
        <v>829</v>
      </c>
      <c r="K19" s="224"/>
      <c r="L19" s="224"/>
      <c r="M19" s="230"/>
      <c r="N19" s="229" t="s">
        <v>1459</v>
      </c>
      <c r="O19" s="224"/>
    </row>
    <row r="20" spans="1:15" ht="108" x14ac:dyDescent="0.25">
      <c r="A20" s="224"/>
      <c r="B20" s="222" t="s">
        <v>735</v>
      </c>
      <c r="C20" s="224"/>
      <c r="D20" s="224"/>
      <c r="E20" s="224"/>
      <c r="F20" s="224"/>
      <c r="G20" s="224"/>
      <c r="H20" s="224"/>
      <c r="I20" s="224"/>
      <c r="J20" s="229" t="s">
        <v>830</v>
      </c>
      <c r="K20" s="224"/>
      <c r="L20" s="224"/>
      <c r="M20" s="230"/>
      <c r="N20" s="229" t="s">
        <v>1460</v>
      </c>
      <c r="O20" s="224"/>
    </row>
    <row r="21" spans="1:15" ht="132" x14ac:dyDescent="0.25">
      <c r="A21" s="224"/>
      <c r="B21" s="222" t="s">
        <v>736</v>
      </c>
      <c r="C21" s="224"/>
      <c r="D21" s="224"/>
      <c r="E21" s="224"/>
      <c r="F21" s="224"/>
      <c r="G21" s="224"/>
      <c r="H21" s="224"/>
      <c r="I21" s="224"/>
      <c r="J21" s="229" t="s">
        <v>302</v>
      </c>
      <c r="K21" s="224"/>
      <c r="L21" s="224"/>
      <c r="M21" s="230"/>
      <c r="N21" s="229" t="s">
        <v>1461</v>
      </c>
      <c r="O21" s="224"/>
    </row>
    <row r="22" spans="1:15" ht="72" x14ac:dyDescent="0.25">
      <c r="A22" s="224"/>
      <c r="B22" s="222" t="s">
        <v>737</v>
      </c>
      <c r="C22" s="224"/>
      <c r="D22" s="224"/>
      <c r="E22" s="224"/>
      <c r="F22" s="224"/>
      <c r="G22" s="224"/>
      <c r="H22" s="224"/>
      <c r="I22" s="224"/>
      <c r="J22" s="229" t="s">
        <v>6</v>
      </c>
      <c r="K22" s="224"/>
      <c r="L22" s="224"/>
      <c r="M22" s="230"/>
      <c r="N22" s="229" t="s">
        <v>1462</v>
      </c>
      <c r="O22" s="224"/>
    </row>
    <row r="23" spans="1:15" ht="180" x14ac:dyDescent="0.25">
      <c r="A23" s="224"/>
      <c r="B23" s="222" t="s">
        <v>738</v>
      </c>
      <c r="C23" s="224"/>
      <c r="D23" s="224"/>
      <c r="E23" s="224"/>
      <c r="F23" s="224"/>
      <c r="G23" s="224"/>
      <c r="H23" s="224"/>
      <c r="I23" s="224"/>
      <c r="J23" s="229" t="s">
        <v>33</v>
      </c>
      <c r="K23" s="224"/>
      <c r="L23" s="224"/>
      <c r="M23" s="230"/>
      <c r="N23" s="229" t="s">
        <v>1463</v>
      </c>
      <c r="O23" s="224"/>
    </row>
    <row r="24" spans="1:15" ht="96" x14ac:dyDescent="0.25">
      <c r="A24" s="224"/>
      <c r="B24" s="222" t="s">
        <v>739</v>
      </c>
      <c r="C24" s="224"/>
      <c r="D24" s="224"/>
      <c r="E24" s="224"/>
      <c r="F24" s="224"/>
      <c r="G24" s="224"/>
      <c r="H24" s="224"/>
      <c r="I24" s="224"/>
      <c r="J24" s="229" t="s">
        <v>831</v>
      </c>
      <c r="K24" s="224"/>
      <c r="L24" s="224"/>
      <c r="M24" s="230"/>
      <c r="N24" s="230"/>
      <c r="O24" s="224"/>
    </row>
    <row r="25" spans="1:15" ht="144" x14ac:dyDescent="0.25">
      <c r="A25" s="224"/>
      <c r="B25" s="222" t="s">
        <v>740</v>
      </c>
      <c r="C25" s="224"/>
      <c r="D25" s="224"/>
      <c r="E25" s="224"/>
      <c r="F25" s="224"/>
      <c r="G25" s="224"/>
      <c r="H25" s="224"/>
      <c r="I25" s="224"/>
      <c r="J25" s="229" t="s">
        <v>104</v>
      </c>
      <c r="K25" s="224"/>
      <c r="L25" s="224"/>
      <c r="M25" s="230"/>
      <c r="N25" s="230"/>
      <c r="O25" s="224"/>
    </row>
    <row r="26" spans="1:15" ht="60" x14ac:dyDescent="0.25">
      <c r="A26" s="224"/>
      <c r="B26" s="222" t="s">
        <v>741</v>
      </c>
      <c r="C26" s="224"/>
      <c r="D26" s="224"/>
      <c r="E26" s="224"/>
      <c r="F26" s="224"/>
      <c r="G26" s="224"/>
      <c r="H26" s="224"/>
      <c r="I26" s="224"/>
      <c r="J26" s="229" t="s">
        <v>832</v>
      </c>
      <c r="K26" s="224"/>
      <c r="L26" s="224"/>
      <c r="M26" s="230"/>
      <c r="N26" s="230"/>
      <c r="O26" s="224"/>
    </row>
    <row r="27" spans="1:15" ht="132" x14ac:dyDescent="0.25">
      <c r="A27" s="224"/>
      <c r="B27" s="222" t="s">
        <v>742</v>
      </c>
      <c r="C27" s="224"/>
      <c r="D27" s="224"/>
      <c r="E27" s="224"/>
      <c r="F27" s="224"/>
      <c r="G27" s="224"/>
      <c r="H27" s="224"/>
      <c r="I27" s="224"/>
      <c r="J27" s="224"/>
      <c r="K27" s="224"/>
      <c r="L27" s="224"/>
      <c r="M27" s="230"/>
      <c r="N27" s="230"/>
      <c r="O27" s="224"/>
    </row>
    <row r="28" spans="1:15" x14ac:dyDescent="0.25">
      <c r="A28" s="224"/>
      <c r="B28" s="224"/>
      <c r="C28" s="224"/>
      <c r="D28" s="224"/>
      <c r="E28" s="224"/>
      <c r="F28" s="224"/>
      <c r="G28" s="224"/>
      <c r="H28" s="224"/>
      <c r="I28" s="224"/>
      <c r="J28" s="224"/>
      <c r="K28" s="224"/>
      <c r="L28" s="224"/>
      <c r="M28" s="224"/>
      <c r="N28" s="224"/>
      <c r="O28" s="22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PAI 2018</vt:lpstr>
      <vt:lpstr>Hoja1</vt:lpstr>
      <vt:lpstr>'PAI 2018'!Área_de_impresión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 Paz</dc:creator>
  <cp:lastModifiedBy>Luz Angela Maria Mora Cubillos</cp:lastModifiedBy>
  <cp:revision/>
  <cp:lastPrinted>2019-01-17T23:04:50Z</cp:lastPrinted>
  <dcterms:created xsi:type="dcterms:W3CDTF">2015-11-09T15:38:00Z</dcterms:created>
  <dcterms:modified xsi:type="dcterms:W3CDTF">2019-01-18T22:37:43Z</dcterms:modified>
</cp:coreProperties>
</file>