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2018\PLAN DE ACCION\"/>
    </mc:Choice>
  </mc:AlternateContent>
  <bookViews>
    <workbookView xWindow="0" yWindow="0" windowWidth="21600" windowHeight="9630" activeTab="5"/>
  </bookViews>
  <sheets>
    <sheet name="Agua" sheetId="1" r:id="rId1"/>
    <sheet name="Energía" sheetId="3" r:id="rId2"/>
    <sheet name="Residuos" sheetId="4" r:id="rId3"/>
    <sheet name="Cero Papel" sheetId="7" r:id="rId4"/>
    <sheet name="Buenas Practicas" sheetId="5" r:id="rId5"/>
    <sheet name="Consolidado" sheetId="8" r:id="rId6"/>
  </sheets>
  <definedNames>
    <definedName name="_xlnm._FilterDatabase" localSheetId="0" hidden="1">Agua!$B$8:$AL$29</definedName>
    <definedName name="_xlnm._FilterDatabase" localSheetId="4" hidden="1">'Buenas Practicas'!$B$8:$AL$25</definedName>
    <definedName name="_xlnm._FilterDatabase" localSheetId="3" hidden="1">'Cero Papel'!$B$8:$AL$28</definedName>
    <definedName name="_xlnm._FilterDatabase" localSheetId="1" hidden="1">Energía!$B$8:$AL$27</definedName>
    <definedName name="_xlnm._FilterDatabase" localSheetId="2" hidden="1">Residuos!$B$8:$AL$32</definedName>
    <definedName name="_xlnm.Print_Area" localSheetId="0">Agua!$B$1:$DC$30</definedName>
    <definedName name="_xlnm.Print_Area" localSheetId="4">'Buenas Practicas'!$B$1:$DC$26</definedName>
    <definedName name="_xlnm.Print_Area" localSheetId="3">'Cero Papel'!$B$1:$DC$29</definedName>
    <definedName name="_xlnm.Print_Area" localSheetId="1">Energía!$B$1:$DC$28</definedName>
    <definedName name="_xlnm.Print_Area" localSheetId="2">Residuos!$B$1:$DC$33</definedName>
  </definedNames>
  <calcPr calcId="162913"/>
</workbook>
</file>

<file path=xl/calcChain.xml><?xml version="1.0" encoding="utf-8"?>
<calcChain xmlns="http://schemas.openxmlformats.org/spreadsheetml/2006/main">
  <c r="E25" i="8" l="1"/>
  <c r="D25" i="8"/>
  <c r="C25" i="8"/>
  <c r="D24" i="8" l="1"/>
  <c r="C24" i="8"/>
  <c r="O25" i="1"/>
  <c r="CA24" i="1"/>
  <c r="DA20" i="1"/>
  <c r="DA19" i="1"/>
  <c r="DA18" i="1"/>
  <c r="DA16" i="1"/>
  <c r="DA15" i="1"/>
  <c r="DA13" i="1"/>
  <c r="C23" i="8" l="1"/>
  <c r="BN35" i="1"/>
  <c r="C16" i="8" l="1"/>
  <c r="C17" i="8"/>
  <c r="C18" i="8"/>
  <c r="C19" i="8"/>
  <c r="C20" i="8"/>
  <c r="C21" i="8"/>
  <c r="C22" i="8"/>
  <c r="O21" i="5" l="1"/>
  <c r="K21" i="5" l="1"/>
  <c r="M21" i="5"/>
  <c r="Q21" i="5"/>
  <c r="S21" i="5"/>
  <c r="U21" i="5"/>
  <c r="W21" i="5"/>
  <c r="Y21" i="5"/>
  <c r="AA21" i="5"/>
  <c r="AC21" i="5"/>
  <c r="AE21" i="5"/>
  <c r="AE22" i="5" s="1"/>
  <c r="AG21" i="5"/>
  <c r="AI21" i="5"/>
  <c r="AK21" i="5"/>
  <c r="AM21" i="5"/>
  <c r="AM22" i="5" s="1"/>
  <c r="AO21" i="5"/>
  <c r="AQ21" i="5"/>
  <c r="AS21" i="5"/>
  <c r="AU21" i="5"/>
  <c r="AW21" i="5"/>
  <c r="AY21" i="5"/>
  <c r="BA21" i="5"/>
  <c r="BC21" i="5"/>
  <c r="BE21" i="5"/>
  <c r="BG21" i="5"/>
  <c r="BI21" i="5"/>
  <c r="BK21" i="5"/>
  <c r="BK22" i="5" s="1"/>
  <c r="BM21" i="5"/>
  <c r="BO21" i="5"/>
  <c r="BQ21" i="5"/>
  <c r="BS21" i="5"/>
  <c r="BS22" i="5" s="1"/>
  <c r="BU21" i="5"/>
  <c r="BW21" i="5"/>
  <c r="BY21" i="5"/>
  <c r="CA21" i="5"/>
  <c r="CA22" i="5" s="1"/>
  <c r="CC21" i="5"/>
  <c r="CE21" i="5"/>
  <c r="CG21" i="5"/>
  <c r="CI21" i="5"/>
  <c r="CK21" i="5"/>
  <c r="CM21" i="5"/>
  <c r="CO21" i="5"/>
  <c r="CQ21" i="5"/>
  <c r="CQ22" i="5" s="1"/>
  <c r="CS21" i="5"/>
  <c r="CU21" i="5"/>
  <c r="CW21" i="5"/>
  <c r="CY21" i="5"/>
  <c r="CY22" i="5" s="1"/>
  <c r="K20" i="5"/>
  <c r="M20" i="5"/>
  <c r="O20" i="5"/>
  <c r="Q20" i="5"/>
  <c r="S20" i="5"/>
  <c r="U20" i="5"/>
  <c r="W20" i="5"/>
  <c r="Y20" i="5"/>
  <c r="AA20" i="5"/>
  <c r="AC20" i="5"/>
  <c r="AE20" i="5"/>
  <c r="AG20" i="5"/>
  <c r="AI20" i="5"/>
  <c r="AK20" i="5"/>
  <c r="AM20" i="5"/>
  <c r="AO20" i="5"/>
  <c r="AQ20" i="5"/>
  <c r="AS20" i="5"/>
  <c r="AU20" i="5"/>
  <c r="AW20" i="5"/>
  <c r="AY20" i="5"/>
  <c r="BA20" i="5"/>
  <c r="BC20" i="5"/>
  <c r="BE20" i="5"/>
  <c r="BG20" i="5"/>
  <c r="BI20" i="5"/>
  <c r="BK20" i="5"/>
  <c r="BM20" i="5"/>
  <c r="BO20" i="5"/>
  <c r="BQ20" i="5"/>
  <c r="BS20" i="5"/>
  <c r="BU20" i="5"/>
  <c r="BW20" i="5"/>
  <c r="BY20" i="5"/>
  <c r="CA20" i="5"/>
  <c r="CC20" i="5"/>
  <c r="CE20" i="5"/>
  <c r="CG20" i="5"/>
  <c r="CI20" i="5"/>
  <c r="CK20" i="5"/>
  <c r="CM20" i="5"/>
  <c r="CO20" i="5"/>
  <c r="CQ20" i="5"/>
  <c r="CS20" i="5"/>
  <c r="CU20" i="5"/>
  <c r="CW20" i="5"/>
  <c r="CY20" i="5"/>
  <c r="I21" i="5"/>
  <c r="I20" i="5"/>
  <c r="DA16" i="5"/>
  <c r="DA14" i="5"/>
  <c r="DA12" i="5"/>
  <c r="DA13" i="5"/>
  <c r="DA19" i="7"/>
  <c r="DA18" i="7"/>
  <c r="DA13" i="7"/>
  <c r="DA14" i="7"/>
  <c r="DA15" i="7"/>
  <c r="DA16" i="7"/>
  <c r="DA12" i="7"/>
  <c r="S24" i="7"/>
  <c r="U24" i="7"/>
  <c r="W24" i="7"/>
  <c r="Y24" i="7"/>
  <c r="AA24" i="7"/>
  <c r="AC24" i="7"/>
  <c r="AE24" i="7"/>
  <c r="AG24" i="7"/>
  <c r="AI24" i="7"/>
  <c r="AK24" i="7"/>
  <c r="AM24" i="7"/>
  <c r="AO24" i="7"/>
  <c r="AQ24" i="7"/>
  <c r="AS24" i="7"/>
  <c r="AU24" i="7"/>
  <c r="AW24" i="7"/>
  <c r="AY24" i="7"/>
  <c r="BA24" i="7"/>
  <c r="BC24" i="7"/>
  <c r="BE24" i="7"/>
  <c r="BG24" i="7"/>
  <c r="BI24" i="7"/>
  <c r="BK24" i="7"/>
  <c r="BM24" i="7"/>
  <c r="BO24" i="7"/>
  <c r="BQ24" i="7"/>
  <c r="BS24" i="7"/>
  <c r="BU24" i="7"/>
  <c r="BW24" i="7"/>
  <c r="BY24" i="7"/>
  <c r="CA24" i="7"/>
  <c r="CC24" i="7"/>
  <c r="CE24" i="7"/>
  <c r="CG24" i="7"/>
  <c r="CI24" i="7"/>
  <c r="CK24" i="7"/>
  <c r="CM24" i="7"/>
  <c r="CO24" i="7"/>
  <c r="CQ24" i="7"/>
  <c r="CS24" i="7"/>
  <c r="CU24" i="7"/>
  <c r="CW24" i="7"/>
  <c r="CY24" i="7"/>
  <c r="Q24" i="7"/>
  <c r="S23" i="7"/>
  <c r="U23" i="7"/>
  <c r="W23" i="7"/>
  <c r="Y23" i="7"/>
  <c r="AA23" i="7"/>
  <c r="AC23" i="7"/>
  <c r="AE23" i="7"/>
  <c r="AG23" i="7"/>
  <c r="AI23" i="7"/>
  <c r="AK23" i="7"/>
  <c r="AM23" i="7"/>
  <c r="AO23" i="7"/>
  <c r="AQ23" i="7"/>
  <c r="AS23" i="7"/>
  <c r="AU23" i="7"/>
  <c r="AW23" i="7"/>
  <c r="AY23" i="7"/>
  <c r="BA23" i="7"/>
  <c r="BC23" i="7"/>
  <c r="BE23" i="7"/>
  <c r="BG23" i="7"/>
  <c r="BI23" i="7"/>
  <c r="BK23" i="7"/>
  <c r="BM23" i="7"/>
  <c r="BN32" i="7" s="1"/>
  <c r="BO23" i="7"/>
  <c r="BQ23" i="7"/>
  <c r="BS23" i="7"/>
  <c r="BU23" i="7"/>
  <c r="BW23" i="7"/>
  <c r="BY23" i="7"/>
  <c r="CA23" i="7"/>
  <c r="CC23" i="7"/>
  <c r="CE23" i="7"/>
  <c r="CG23" i="7"/>
  <c r="CI23" i="7"/>
  <c r="CK23" i="7"/>
  <c r="CM23" i="7"/>
  <c r="CO23" i="7"/>
  <c r="CQ23" i="7"/>
  <c r="CS23" i="7"/>
  <c r="CU23" i="7"/>
  <c r="CW23" i="7"/>
  <c r="CY23" i="7"/>
  <c r="Q23" i="7"/>
  <c r="K28" i="4"/>
  <c r="M28" i="4"/>
  <c r="O28" i="4"/>
  <c r="Q28" i="4"/>
  <c r="S28" i="4"/>
  <c r="U28" i="4"/>
  <c r="W28" i="4"/>
  <c r="Y28" i="4"/>
  <c r="AA28" i="4"/>
  <c r="AC28" i="4"/>
  <c r="AE28" i="4"/>
  <c r="AG28" i="4"/>
  <c r="AI28" i="4"/>
  <c r="AK28" i="4"/>
  <c r="AM28" i="4"/>
  <c r="AO28" i="4"/>
  <c r="AQ28" i="4"/>
  <c r="AS28" i="4"/>
  <c r="AU28" i="4"/>
  <c r="AW28" i="4"/>
  <c r="AY28" i="4"/>
  <c r="BA28" i="4"/>
  <c r="BC28" i="4"/>
  <c r="BE28" i="4"/>
  <c r="BG28" i="4"/>
  <c r="BI28" i="4"/>
  <c r="BK28" i="4"/>
  <c r="BM28" i="4"/>
  <c r="BO28" i="4"/>
  <c r="BQ28" i="4"/>
  <c r="BS28" i="4"/>
  <c r="BU28" i="4"/>
  <c r="BW28" i="4"/>
  <c r="BY28" i="4"/>
  <c r="CA28" i="4"/>
  <c r="CC28" i="4"/>
  <c r="CE28" i="4"/>
  <c r="CG28" i="4"/>
  <c r="CG29" i="4" s="1"/>
  <c r="CI28" i="4"/>
  <c r="CK28" i="4"/>
  <c r="CM28" i="4"/>
  <c r="CO28" i="4"/>
  <c r="CQ28" i="4"/>
  <c r="CS28" i="4"/>
  <c r="CU28" i="4"/>
  <c r="CW28" i="4"/>
  <c r="CY28" i="4"/>
  <c r="I28" i="4"/>
  <c r="K27" i="4"/>
  <c r="M27" i="4"/>
  <c r="O27" i="4"/>
  <c r="Q27" i="4"/>
  <c r="S27" i="4"/>
  <c r="U27" i="4"/>
  <c r="W27" i="4"/>
  <c r="Y27" i="4"/>
  <c r="AA27" i="4"/>
  <c r="AC27" i="4"/>
  <c r="AE27" i="4"/>
  <c r="AG27" i="4"/>
  <c r="AI27" i="4"/>
  <c r="AK27" i="4"/>
  <c r="AM27" i="4"/>
  <c r="AO27" i="4"/>
  <c r="AQ27" i="4"/>
  <c r="AS27" i="4"/>
  <c r="AU27" i="4"/>
  <c r="AW27" i="4"/>
  <c r="AY27" i="4"/>
  <c r="BA27" i="4"/>
  <c r="BC27" i="4"/>
  <c r="BE27" i="4"/>
  <c r="BG27" i="4"/>
  <c r="BI27" i="4"/>
  <c r="BK27" i="4"/>
  <c r="BM27" i="4"/>
  <c r="BN36" i="4" s="1"/>
  <c r="BO27" i="4"/>
  <c r="BO29" i="4" s="1"/>
  <c r="BQ27" i="4"/>
  <c r="BS27" i="4"/>
  <c r="BU27" i="4"/>
  <c r="BW27" i="4"/>
  <c r="BY27" i="4"/>
  <c r="CA27" i="4"/>
  <c r="CC27" i="4"/>
  <c r="CE27" i="4"/>
  <c r="CG27" i="4"/>
  <c r="CI27" i="4"/>
  <c r="CK27" i="4"/>
  <c r="CM27" i="4"/>
  <c r="CO27" i="4"/>
  <c r="CQ27" i="4"/>
  <c r="CQ29" i="4" s="1"/>
  <c r="CS27" i="4"/>
  <c r="CU27" i="4"/>
  <c r="CW27" i="4"/>
  <c r="CY27" i="4"/>
  <c r="I27" i="4"/>
  <c r="DA23" i="4"/>
  <c r="DA22" i="4"/>
  <c r="DA21" i="4"/>
  <c r="DA19" i="4"/>
  <c r="DA18" i="4"/>
  <c r="DA17" i="4"/>
  <c r="DA16" i="4"/>
  <c r="DA15" i="4"/>
  <c r="DA14" i="4"/>
  <c r="DA12" i="4"/>
  <c r="DA13" i="4" s="1"/>
  <c r="CU29" i="4" l="1"/>
  <c r="CE29" i="4"/>
  <c r="BW29" i="4"/>
  <c r="AY29" i="4"/>
  <c r="AI29" i="4"/>
  <c r="AA29" i="4"/>
  <c r="S29" i="4"/>
  <c r="BW25" i="7"/>
  <c r="BG25" i="7"/>
  <c r="S25" i="7"/>
  <c r="BN30" i="5"/>
  <c r="U25" i="7"/>
  <c r="CW29" i="4"/>
  <c r="CO29" i="4"/>
  <c r="BI29" i="4"/>
  <c r="BN37" i="4"/>
  <c r="CK25" i="7"/>
  <c r="BU25" i="7"/>
  <c r="BE25" i="7"/>
  <c r="AG25" i="7"/>
  <c r="BN28" i="5"/>
  <c r="DA20" i="7"/>
  <c r="BY29" i="4"/>
  <c r="BQ29" i="4"/>
  <c r="BK29" i="4"/>
  <c r="CE25" i="7"/>
  <c r="BO25" i="7"/>
  <c r="DA23" i="7"/>
  <c r="C9" i="8" s="1"/>
  <c r="Q25" i="7"/>
  <c r="CC25" i="7"/>
  <c r="BM25" i="7"/>
  <c r="AW25" i="7"/>
  <c r="AO25" i="7"/>
  <c r="Y25" i="7"/>
  <c r="CM29" i="4"/>
  <c r="CI29" i="4"/>
  <c r="BC29" i="4"/>
  <c r="AM29" i="4"/>
  <c r="AE29" i="4"/>
  <c r="W29" i="4"/>
  <c r="CY25" i="7"/>
  <c r="AY25" i="7"/>
  <c r="BG29" i="4"/>
  <c r="CY29" i="4"/>
  <c r="CA29" i="4"/>
  <c r="BS29" i="4"/>
  <c r="BA29" i="4"/>
  <c r="CI22" i="5"/>
  <c r="BC22" i="5"/>
  <c r="DA20" i="5"/>
  <c r="C10" i="8" s="1"/>
  <c r="DA17" i="7"/>
  <c r="DA24" i="7"/>
  <c r="DA24" i="4"/>
  <c r="DA27" i="4"/>
  <c r="C8" i="8" s="1"/>
  <c r="O29" i="4"/>
  <c r="AQ29" i="4"/>
  <c r="CS29" i="4"/>
  <c r="CK29" i="4"/>
  <c r="CC29" i="4"/>
  <c r="BU29" i="4"/>
  <c r="BM29" i="4"/>
  <c r="BE29" i="4"/>
  <c r="AW29" i="4"/>
  <c r="AO29" i="4"/>
  <c r="AU22" i="5"/>
  <c r="AS29" i="4"/>
  <c r="AU29" i="4"/>
  <c r="DA15" i="5"/>
  <c r="DA21" i="5"/>
  <c r="DA20" i="4"/>
  <c r="DA28" i="4"/>
  <c r="D8" i="8" s="1"/>
  <c r="DB12" i="4"/>
  <c r="DC12" i="4" s="1"/>
  <c r="DB14" i="3"/>
  <c r="DA19" i="3"/>
  <c r="DA18" i="3"/>
  <c r="DA17" i="3"/>
  <c r="DA15" i="3"/>
  <c r="DA14" i="3"/>
  <c r="DA12" i="3"/>
  <c r="K23" i="3"/>
  <c r="M23" i="3"/>
  <c r="O23" i="3"/>
  <c r="Q23" i="3"/>
  <c r="S23" i="3"/>
  <c r="U23" i="3"/>
  <c r="W23" i="3"/>
  <c r="Y23" i="3"/>
  <c r="AA23" i="3"/>
  <c r="AC23" i="3"/>
  <c r="AE23" i="3"/>
  <c r="AG23" i="3"/>
  <c r="AI23" i="3"/>
  <c r="AK23" i="3"/>
  <c r="AM23" i="3"/>
  <c r="AO23" i="3"/>
  <c r="AQ23" i="3"/>
  <c r="AS23" i="3"/>
  <c r="AU23" i="3"/>
  <c r="AW23" i="3"/>
  <c r="AY23" i="3"/>
  <c r="BA23" i="3"/>
  <c r="BC23" i="3"/>
  <c r="BE23" i="3"/>
  <c r="BG23" i="3"/>
  <c r="BI23" i="3"/>
  <c r="BK23" i="3"/>
  <c r="BM23" i="3"/>
  <c r="BO23" i="3"/>
  <c r="BQ23" i="3"/>
  <c r="BP32" i="3" s="1"/>
  <c r="BS23" i="3"/>
  <c r="BU23" i="3"/>
  <c r="BW23" i="3"/>
  <c r="BY23" i="3"/>
  <c r="CA23" i="3"/>
  <c r="CC23" i="3"/>
  <c r="CE23" i="3"/>
  <c r="CG23" i="3"/>
  <c r="CI23" i="3"/>
  <c r="CK23" i="3"/>
  <c r="CM23" i="3"/>
  <c r="CO23" i="3"/>
  <c r="CQ23" i="3"/>
  <c r="CS23" i="3"/>
  <c r="CU23" i="3"/>
  <c r="CW23" i="3"/>
  <c r="CY23" i="3"/>
  <c r="I23" i="3"/>
  <c r="K22" i="3"/>
  <c r="M22" i="3"/>
  <c r="O22" i="3"/>
  <c r="Q22" i="3"/>
  <c r="S22" i="3"/>
  <c r="U22" i="3"/>
  <c r="W22" i="3"/>
  <c r="Y22" i="3"/>
  <c r="AA22" i="3"/>
  <c r="AC22" i="3"/>
  <c r="AE22" i="3"/>
  <c r="AG22" i="3"/>
  <c r="AI22" i="3"/>
  <c r="AK22" i="3"/>
  <c r="AM22" i="3"/>
  <c r="AO22" i="3"/>
  <c r="AQ22" i="3"/>
  <c r="AS22" i="3"/>
  <c r="AU22" i="3"/>
  <c r="AW22" i="3"/>
  <c r="AY22" i="3"/>
  <c r="BA22" i="3"/>
  <c r="BC22" i="3"/>
  <c r="BE22" i="3"/>
  <c r="BG22" i="3"/>
  <c r="BI22" i="3"/>
  <c r="BK22" i="3"/>
  <c r="BM22" i="3"/>
  <c r="BO22" i="3"/>
  <c r="BQ22" i="3"/>
  <c r="BP31" i="3" s="1"/>
  <c r="BS22" i="3"/>
  <c r="BU22" i="3"/>
  <c r="BW22" i="3"/>
  <c r="BY22" i="3"/>
  <c r="CA22" i="3"/>
  <c r="CC22" i="3"/>
  <c r="CE22" i="3"/>
  <c r="CG22" i="3"/>
  <c r="CI22" i="3"/>
  <c r="CK22" i="3"/>
  <c r="CM22" i="3"/>
  <c r="CO22" i="3"/>
  <c r="CQ22" i="3"/>
  <c r="CS22" i="3"/>
  <c r="CU22" i="3"/>
  <c r="CW22" i="3"/>
  <c r="CY22" i="3"/>
  <c r="I22" i="3"/>
  <c r="DB20" i="1"/>
  <c r="DB19" i="1"/>
  <c r="DB18" i="1"/>
  <c r="DB16" i="1"/>
  <c r="DB15" i="1"/>
  <c r="Q25" i="1"/>
  <c r="K25" i="1"/>
  <c r="S25" i="1"/>
  <c r="U25" i="1"/>
  <c r="W25" i="1"/>
  <c r="Y25" i="1"/>
  <c r="AA25" i="1"/>
  <c r="AC25" i="1"/>
  <c r="AE25" i="1"/>
  <c r="AG25" i="1"/>
  <c r="AI25" i="1"/>
  <c r="AK25" i="1"/>
  <c r="AM25" i="1"/>
  <c r="AO25" i="1"/>
  <c r="AQ25" i="1"/>
  <c r="AS25" i="1"/>
  <c r="AU25" i="1"/>
  <c r="AW25" i="1"/>
  <c r="AY25" i="1"/>
  <c r="BA25" i="1"/>
  <c r="BC25" i="1"/>
  <c r="BE25" i="1"/>
  <c r="BG25" i="1"/>
  <c r="BI25" i="1"/>
  <c r="BK25" i="1"/>
  <c r="BM25" i="1"/>
  <c r="BO25" i="1"/>
  <c r="BQ25" i="1"/>
  <c r="BS25" i="1"/>
  <c r="BU25" i="1"/>
  <c r="BW25" i="1"/>
  <c r="BY25" i="1"/>
  <c r="CA25" i="1"/>
  <c r="CC25" i="1"/>
  <c r="CE25" i="1"/>
  <c r="CG25" i="1"/>
  <c r="CI25" i="1"/>
  <c r="CK25" i="1"/>
  <c r="CM25" i="1"/>
  <c r="CO25" i="1"/>
  <c r="CQ25" i="1"/>
  <c r="CS25" i="1"/>
  <c r="CU25" i="1"/>
  <c r="CW25" i="1"/>
  <c r="CY25" i="1"/>
  <c r="I25" i="1"/>
  <c r="Q24" i="1"/>
  <c r="S24" i="1"/>
  <c r="U24" i="1"/>
  <c r="W24" i="1"/>
  <c r="Y24" i="1"/>
  <c r="AA24" i="1"/>
  <c r="AC24" i="1"/>
  <c r="AE24" i="1"/>
  <c r="AG24" i="1"/>
  <c r="AI24" i="1"/>
  <c r="AK24" i="1"/>
  <c r="AM24" i="1"/>
  <c r="AO24" i="1"/>
  <c r="AQ24" i="1"/>
  <c r="AS24" i="1"/>
  <c r="AU24" i="1"/>
  <c r="AW24" i="1"/>
  <c r="AY24" i="1"/>
  <c r="BA24" i="1"/>
  <c r="BC24" i="1"/>
  <c r="BE24" i="1"/>
  <c r="BG24" i="1"/>
  <c r="BI24" i="1"/>
  <c r="BK24" i="1"/>
  <c r="BM24" i="1"/>
  <c r="BO24" i="1"/>
  <c r="BQ24" i="1"/>
  <c r="BS24" i="1"/>
  <c r="BU24" i="1"/>
  <c r="BW24" i="1"/>
  <c r="BY24" i="1"/>
  <c r="CC24" i="1"/>
  <c r="CE24" i="1"/>
  <c r="CG24" i="1"/>
  <c r="CI24" i="1"/>
  <c r="CK24" i="1"/>
  <c r="CM24" i="1"/>
  <c r="CO24" i="1"/>
  <c r="CQ24" i="1"/>
  <c r="CS24" i="1"/>
  <c r="CU24" i="1"/>
  <c r="CW24" i="1"/>
  <c r="CY24" i="1"/>
  <c r="I24" i="1"/>
  <c r="K24" i="1"/>
  <c r="M24" i="1"/>
  <c r="O24" i="1"/>
  <c r="O26" i="1" s="1"/>
  <c r="DB14" i="4"/>
  <c r="DC14" i="4" s="1"/>
  <c r="DB17" i="1" l="1"/>
  <c r="BN33" i="1"/>
  <c r="D10" i="8"/>
  <c r="E10" i="8" s="1"/>
  <c r="DA22" i="5"/>
  <c r="D9" i="8"/>
  <c r="E9" i="8" s="1"/>
  <c r="DA25" i="7"/>
  <c r="E8" i="8"/>
  <c r="M24" i="3"/>
  <c r="CU26" i="1"/>
  <c r="CO26" i="1"/>
  <c r="CG26" i="1"/>
  <c r="BI26" i="1"/>
  <c r="AS26" i="1"/>
  <c r="AC26" i="1"/>
  <c r="U26" i="1"/>
  <c r="BC24" i="3"/>
  <c r="DA16" i="3"/>
  <c r="DA23" i="3"/>
  <c r="D7" i="8" s="1"/>
  <c r="DA21" i="1"/>
  <c r="DB21" i="1"/>
  <c r="CA26" i="1"/>
  <c r="BC26" i="1"/>
  <c r="AU26" i="1"/>
  <c r="DA22" i="3"/>
  <c r="C7" i="8" s="1"/>
  <c r="DA20" i="3"/>
  <c r="DA17" i="1"/>
  <c r="DC17" i="1" s="1"/>
  <c r="Q26" i="1"/>
  <c r="DA24" i="1"/>
  <c r="C6" i="8" s="1"/>
  <c r="CY26" i="1"/>
  <c r="DA25" i="1"/>
  <c r="D6" i="8" s="1"/>
  <c r="C11" i="8" l="1"/>
  <c r="C15" i="8" s="1"/>
  <c r="E6" i="8"/>
  <c r="E7" i="8"/>
  <c r="D11" i="8"/>
  <c r="DB19" i="7"/>
  <c r="DB15" i="7"/>
  <c r="DC15" i="7" s="1"/>
  <c r="DB14" i="7"/>
  <c r="DC14" i="7" s="1"/>
  <c r="DB18" i="4"/>
  <c r="DB22" i="4"/>
  <c r="DB12" i="5"/>
  <c r="DB13" i="5"/>
  <c r="DB14" i="5"/>
  <c r="DB16" i="5"/>
  <c r="Q19" i="5"/>
  <c r="Y19" i="5"/>
  <c r="AG19" i="5"/>
  <c r="AO19" i="5"/>
  <c r="AW19" i="5"/>
  <c r="BE19" i="5"/>
  <c r="BM19" i="5"/>
  <c r="BU19" i="5"/>
  <c r="CC19" i="5"/>
  <c r="CK19" i="5"/>
  <c r="CS19" i="5"/>
  <c r="Q23" i="5"/>
  <c r="U23" i="5" s="1"/>
  <c r="Q24" i="5"/>
  <c r="U24" i="5" s="1"/>
  <c r="D22" i="8" l="1"/>
  <c r="D23" i="8"/>
  <c r="E11" i="8"/>
  <c r="D17" i="8"/>
  <c r="D16" i="8"/>
  <c r="D21" i="8"/>
  <c r="D20" i="8"/>
  <c r="D18" i="8"/>
  <c r="D19" i="8"/>
  <c r="W23" i="5"/>
  <c r="Y23" i="5" s="1"/>
  <c r="AC23" i="5" s="1"/>
  <c r="AE23" i="5" s="1"/>
  <c r="AG23" i="5" s="1"/>
  <c r="AK23" i="5" s="1"/>
  <c r="AM23" i="5" s="1"/>
  <c r="BU23" i="5" s="1"/>
  <c r="BY23" i="5" s="1"/>
  <c r="CA23" i="5" s="1"/>
  <c r="CC23" i="5" s="1"/>
  <c r="CG23" i="5" s="1"/>
  <c r="CI23" i="5" s="1"/>
  <c r="CK23" i="5" s="1"/>
  <c r="CO23" i="5" s="1"/>
  <c r="CQ23" i="5" s="1"/>
  <c r="CS23" i="5" s="1"/>
  <c r="CW23" i="5" s="1"/>
  <c r="CY23" i="5" s="1"/>
  <c r="DC12" i="5"/>
  <c r="DC13" i="5"/>
  <c r="DC19" i="7"/>
  <c r="DB17" i="5"/>
  <c r="Q24" i="3"/>
  <c r="DC22" i="4"/>
  <c r="DC14" i="5"/>
  <c r="DA17" i="5"/>
  <c r="DC17" i="5" s="1"/>
  <c r="DC16" i="5"/>
  <c r="DB15" i="5"/>
  <c r="W24" i="5"/>
  <c r="U25" i="5"/>
  <c r="Q25" i="5"/>
  <c r="DB18" i="7"/>
  <c r="E16" i="8" l="1"/>
  <c r="E17" i="8"/>
  <c r="E18" i="8" s="1"/>
  <c r="E19" i="8" s="1"/>
  <c r="E20" i="8" s="1"/>
  <c r="E21" i="8" s="1"/>
  <c r="E22" i="8" s="1"/>
  <c r="E23" i="8" s="1"/>
  <c r="E24" i="8" s="1"/>
  <c r="DA24" i="3"/>
  <c r="DA26" i="1"/>
  <c r="DC15" i="5"/>
  <c r="Y24" i="5"/>
  <c r="W25" i="5"/>
  <c r="DB20" i="7"/>
  <c r="DC18" i="7"/>
  <c r="DB19" i="3"/>
  <c r="Q27" i="7"/>
  <c r="U27" i="7" s="1"/>
  <c r="Q26" i="7"/>
  <c r="U26" i="7" s="1"/>
  <c r="CS22" i="7"/>
  <c r="CK22" i="7"/>
  <c r="CC22" i="7"/>
  <c r="BU22" i="7"/>
  <c r="BM22" i="7"/>
  <c r="BE22" i="7"/>
  <c r="AW22" i="7"/>
  <c r="AO22" i="7"/>
  <c r="AG22" i="7"/>
  <c r="Y22" i="7"/>
  <c r="Q22" i="7"/>
  <c r="DB16" i="7"/>
  <c r="DB13" i="7"/>
  <c r="DB12" i="7"/>
  <c r="U24" i="3"/>
  <c r="AC24" i="3"/>
  <c r="AG24" i="3"/>
  <c r="AK24" i="3"/>
  <c r="AS24" i="3"/>
  <c r="BA24" i="3"/>
  <c r="BI24" i="3"/>
  <c r="BQ24" i="3"/>
  <c r="BY24" i="3"/>
  <c r="CE24" i="3"/>
  <c r="CG24" i="3"/>
  <c r="CO24" i="3"/>
  <c r="CW24" i="3"/>
  <c r="DB16" i="4"/>
  <c r="DB23" i="4"/>
  <c r="DB15" i="4"/>
  <c r="CY24" i="3" l="1"/>
  <c r="DC20" i="7"/>
  <c r="AC24" i="5"/>
  <c r="Y25" i="5"/>
  <c r="DC16" i="7"/>
  <c r="DC13" i="7"/>
  <c r="W27" i="7"/>
  <c r="Y27" i="7" s="1"/>
  <c r="AC27" i="7" s="1"/>
  <c r="DC15" i="4"/>
  <c r="DC16" i="4"/>
  <c r="DC19" i="3"/>
  <c r="W26" i="7"/>
  <c r="U28" i="7"/>
  <c r="DB17" i="7"/>
  <c r="DC12" i="7"/>
  <c r="Q28" i="7"/>
  <c r="DC23" i="4"/>
  <c r="DB17" i="3"/>
  <c r="DB21" i="4"/>
  <c r="DB24" i="4" s="1"/>
  <c r="DB15" i="3"/>
  <c r="DB16" i="3" s="1"/>
  <c r="DC16" i="3" s="1"/>
  <c r="DB12" i="3"/>
  <c r="DB13" i="3" s="1"/>
  <c r="DB18" i="3"/>
  <c r="DC15" i="1"/>
  <c r="DB13" i="1"/>
  <c r="BM21" i="3"/>
  <c r="BE21" i="3"/>
  <c r="AW21" i="3"/>
  <c r="AO21" i="3"/>
  <c r="BM23" i="1"/>
  <c r="BE23" i="1"/>
  <c r="AW23" i="1"/>
  <c r="AO23" i="1"/>
  <c r="Q23" i="1"/>
  <c r="AW26" i="4"/>
  <c r="CC26" i="4"/>
  <c r="BU26" i="4"/>
  <c r="BM26" i="4"/>
  <c r="BE26" i="4"/>
  <c r="DB19" i="4"/>
  <c r="DB20" i="4" s="1"/>
  <c r="DB20" i="3" l="1"/>
  <c r="DC20" i="3" s="1"/>
  <c r="DC21" i="1"/>
  <c r="AE24" i="5"/>
  <c r="AC25" i="5"/>
  <c r="DA29" i="4"/>
  <c r="DC17" i="7"/>
  <c r="DC17" i="3"/>
  <c r="DC19" i="1"/>
  <c r="DC16" i="1"/>
  <c r="AE27" i="7"/>
  <c r="Y26" i="7"/>
  <c r="W28" i="7"/>
  <c r="DC24" i="4"/>
  <c r="DC19" i="4"/>
  <c r="DC20" i="1"/>
  <c r="Q30" i="4"/>
  <c r="CS26" i="4"/>
  <c r="CK26" i="4"/>
  <c r="AO26" i="4"/>
  <c r="AG26" i="4"/>
  <c r="Y26" i="4"/>
  <c r="Q26" i="4"/>
  <c r="DC21" i="4"/>
  <c r="DC18" i="3"/>
  <c r="Q25" i="3"/>
  <c r="CS21" i="3"/>
  <c r="CK21" i="3"/>
  <c r="CC21" i="3"/>
  <c r="BU21" i="3"/>
  <c r="AG21" i="3"/>
  <c r="Y21" i="3"/>
  <c r="Q21" i="3"/>
  <c r="DC15" i="3"/>
  <c r="DC12" i="3"/>
  <c r="CS23" i="1"/>
  <c r="CK23" i="1"/>
  <c r="CC23" i="1"/>
  <c r="BU23" i="1"/>
  <c r="AG23" i="1"/>
  <c r="Y23" i="1"/>
  <c r="AG24" i="5" l="1"/>
  <c r="AE25" i="5"/>
  <c r="AG27" i="7"/>
  <c r="AC26" i="7"/>
  <c r="Y28" i="7"/>
  <c r="U25" i="3"/>
  <c r="W25" i="3" s="1"/>
  <c r="Y25" i="3" s="1"/>
  <c r="AC25" i="3" s="1"/>
  <c r="AE25" i="3" s="1"/>
  <c r="AG25" i="3" s="1"/>
  <c r="AK25" i="3" s="1"/>
  <c r="AM25" i="3" s="1"/>
  <c r="BU25" i="3" s="1"/>
  <c r="BY25" i="3" s="1"/>
  <c r="CA25" i="3" s="1"/>
  <c r="CC25" i="3" s="1"/>
  <c r="CG25" i="3" s="1"/>
  <c r="CI25" i="3" s="1"/>
  <c r="CK25" i="3" s="1"/>
  <c r="CO25" i="3" s="1"/>
  <c r="CQ25" i="3" s="1"/>
  <c r="CS25" i="3" s="1"/>
  <c r="CW25" i="3" s="1"/>
  <c r="CY25" i="3" s="1"/>
  <c r="U30" i="4"/>
  <c r="W30" i="4" s="1"/>
  <c r="Y30" i="4" s="1"/>
  <c r="AC30" i="4" s="1"/>
  <c r="AE30" i="4" s="1"/>
  <c r="AG30" i="4" s="1"/>
  <c r="AK30" i="4" s="1"/>
  <c r="AM30" i="4" s="1"/>
  <c r="AO30" i="4" s="1"/>
  <c r="AS30" i="4" s="1"/>
  <c r="AU30" i="4" s="1"/>
  <c r="AW30" i="4" s="1"/>
  <c r="BA30" i="4" s="1"/>
  <c r="BC30" i="4" s="1"/>
  <c r="CK30" i="4" s="1"/>
  <c r="CO30" i="4" s="1"/>
  <c r="CQ30" i="4" s="1"/>
  <c r="CS30" i="4" s="1"/>
  <c r="CW30" i="4" s="1"/>
  <c r="CY30" i="4" s="1"/>
  <c r="Q31" i="4"/>
  <c r="U31" i="4" s="1"/>
  <c r="DA13" i="3"/>
  <c r="DC13" i="3" s="1"/>
  <c r="Q26" i="3"/>
  <c r="DC13" i="1"/>
  <c r="DC18" i="1"/>
  <c r="Q27" i="1"/>
  <c r="U27" i="1" s="1"/>
  <c r="W27" i="1" s="1"/>
  <c r="Y27" i="1" s="1"/>
  <c r="AC27" i="1" s="1"/>
  <c r="AE27" i="1" s="1"/>
  <c r="AG27" i="1" s="1"/>
  <c r="AK27" i="1" s="1"/>
  <c r="AM27" i="1" s="1"/>
  <c r="BU27" i="1" s="1"/>
  <c r="BY27" i="1" s="1"/>
  <c r="CA27" i="1" s="1"/>
  <c r="CC27" i="1" s="1"/>
  <c r="CG27" i="1" s="1"/>
  <c r="CI27" i="1" s="1"/>
  <c r="CK27" i="1" s="1"/>
  <c r="CO27" i="1" s="1"/>
  <c r="CQ27" i="1" s="1"/>
  <c r="CS27" i="1" s="1"/>
  <c r="DB14" i="1"/>
  <c r="DB12" i="1" s="1"/>
  <c r="DA14" i="1"/>
  <c r="DA12" i="1" s="1"/>
  <c r="DC12" i="1" l="1"/>
  <c r="AK24" i="5"/>
  <c r="AG25" i="5"/>
  <c r="AE26" i="7"/>
  <c r="AC28" i="7"/>
  <c r="AK27" i="7"/>
  <c r="DC20" i="4"/>
  <c r="Q32" i="4"/>
  <c r="U32" i="4"/>
  <c r="W31" i="4"/>
  <c r="Q27" i="3"/>
  <c r="U26" i="3"/>
  <c r="CW27" i="1"/>
  <c r="DC14" i="1"/>
  <c r="Q28" i="1"/>
  <c r="AK25" i="5" l="1"/>
  <c r="AM24" i="5"/>
  <c r="AM27" i="7"/>
  <c r="AG26" i="7"/>
  <c r="AE28" i="7"/>
  <c r="W32" i="4"/>
  <c r="Y31" i="4"/>
  <c r="W26" i="3"/>
  <c r="U27" i="3"/>
  <c r="CY27" i="1"/>
  <c r="U28" i="1"/>
  <c r="Q29" i="1"/>
  <c r="BU24" i="5" l="1"/>
  <c r="AM25" i="5"/>
  <c r="BU27" i="7"/>
  <c r="AK26" i="7"/>
  <c r="AG28" i="7"/>
  <c r="Y32" i="4"/>
  <c r="AC31" i="4"/>
  <c r="W27" i="3"/>
  <c r="Y26" i="3"/>
  <c r="W28" i="1"/>
  <c r="U29" i="1"/>
  <c r="BY24" i="5" l="1"/>
  <c r="BU25" i="5"/>
  <c r="BY27" i="7"/>
  <c r="AM26" i="7"/>
  <c r="AK28" i="7"/>
  <c r="AC32" i="4"/>
  <c r="AE31" i="4"/>
  <c r="Y27" i="3"/>
  <c r="AC26" i="3"/>
  <c r="W29" i="1"/>
  <c r="Y28" i="1"/>
  <c r="CA24" i="5" l="1"/>
  <c r="BY25" i="5"/>
  <c r="CA27" i="7"/>
  <c r="BU26" i="7"/>
  <c r="AM28" i="7"/>
  <c r="AE32" i="4"/>
  <c r="AG31" i="4"/>
  <c r="AE26" i="3"/>
  <c r="AC27" i="3"/>
  <c r="AC28" i="1"/>
  <c r="Y29" i="1"/>
  <c r="CC24" i="5" l="1"/>
  <c r="CA25" i="5"/>
  <c r="CC27" i="7"/>
  <c r="BY26" i="7"/>
  <c r="BU28" i="7"/>
  <c r="AK31" i="4"/>
  <c r="AG32" i="4"/>
  <c r="AE27" i="3"/>
  <c r="AG26" i="3"/>
  <c r="AE28" i="1"/>
  <c r="AC29" i="1"/>
  <c r="CG24" i="5" l="1"/>
  <c r="CC25" i="5"/>
  <c r="CG27" i="7"/>
  <c r="CA26" i="7"/>
  <c r="BY28" i="7"/>
  <c r="AK32" i="4"/>
  <c r="AM31" i="4"/>
  <c r="AG27" i="3"/>
  <c r="AK26" i="3"/>
  <c r="AG28" i="1"/>
  <c r="AE29" i="1"/>
  <c r="CI24" i="5" l="1"/>
  <c r="CG25" i="5"/>
  <c r="CI27" i="7"/>
  <c r="CC26" i="7"/>
  <c r="CA28" i="7"/>
  <c r="AM32" i="4"/>
  <c r="AO31" i="4"/>
  <c r="AK27" i="3"/>
  <c r="AM26" i="3"/>
  <c r="AG29" i="1"/>
  <c r="AK28" i="1"/>
  <c r="CK24" i="5" l="1"/>
  <c r="CI25" i="5"/>
  <c r="CK27" i="7"/>
  <c r="CG26" i="7"/>
  <c r="CC28" i="7"/>
  <c r="AO32" i="4"/>
  <c r="AS31" i="4"/>
  <c r="AM27" i="3"/>
  <c r="BU26" i="3"/>
  <c r="AM28" i="1"/>
  <c r="AK29" i="1"/>
  <c r="CO24" i="5" l="1"/>
  <c r="CK25" i="5"/>
  <c r="CO27" i="7"/>
  <c r="CI26" i="7"/>
  <c r="CG28" i="7"/>
  <c r="AS32" i="4"/>
  <c r="AU31" i="4"/>
  <c r="BY26" i="3"/>
  <c r="BU27" i="3"/>
  <c r="AM29" i="1"/>
  <c r="BU28" i="1"/>
  <c r="CQ24" i="5" l="1"/>
  <c r="CO25" i="5"/>
  <c r="CQ27" i="7"/>
  <c r="CK26" i="7"/>
  <c r="CI28" i="7"/>
  <c r="AU32" i="4"/>
  <c r="AW31" i="4"/>
  <c r="BY27" i="3"/>
  <c r="CA26" i="3"/>
  <c r="BY28" i="1"/>
  <c r="BU29" i="1"/>
  <c r="CQ25" i="5" l="1"/>
  <c r="CS24" i="5"/>
  <c r="CS27" i="7"/>
  <c r="CO26" i="7"/>
  <c r="CK28" i="7"/>
  <c r="AW32" i="4"/>
  <c r="BA31" i="4"/>
  <c r="CA27" i="3"/>
  <c r="CC26" i="3"/>
  <c r="BY29" i="1"/>
  <c r="CA28" i="1"/>
  <c r="CW24" i="5" l="1"/>
  <c r="CS25" i="5"/>
  <c r="CW27" i="7"/>
  <c r="CQ26" i="7"/>
  <c r="CO28" i="7"/>
  <c r="BA32" i="4"/>
  <c r="BC31" i="4"/>
  <c r="CC27" i="3"/>
  <c r="CG26" i="3"/>
  <c r="CA29" i="1"/>
  <c r="CC28" i="1"/>
  <c r="CY24" i="5" l="1"/>
  <c r="CY25" i="5" s="1"/>
  <c r="CW25" i="5"/>
  <c r="CY27" i="7"/>
  <c r="CS26" i="7"/>
  <c r="CQ28" i="7"/>
  <c r="BC32" i="4"/>
  <c r="CK31" i="4"/>
  <c r="CG27" i="3"/>
  <c r="CI26" i="3"/>
  <c r="CG28" i="1"/>
  <c r="CC29" i="1"/>
  <c r="CW26" i="7" l="1"/>
  <c r="CS28" i="7"/>
  <c r="CK32" i="4"/>
  <c r="CO31" i="4"/>
  <c r="CI27" i="3"/>
  <c r="CK26" i="3"/>
  <c r="CG29" i="1"/>
  <c r="CI28" i="1"/>
  <c r="CY26" i="7" l="1"/>
  <c r="CY28" i="7" s="1"/>
  <c r="CW28" i="7"/>
  <c r="CO32" i="4"/>
  <c r="CQ31" i="4"/>
  <c r="CK27" i="3"/>
  <c r="CO26" i="3"/>
  <c r="CI29" i="1"/>
  <c r="CK28" i="1"/>
  <c r="CQ32" i="4" l="1"/>
  <c r="CS31" i="4"/>
  <c r="CO27" i="3"/>
  <c r="CQ26" i="3"/>
  <c r="CO28" i="1"/>
  <c r="CK29" i="1"/>
  <c r="CS32" i="4" l="1"/>
  <c r="CW31" i="4"/>
  <c r="CQ27" i="3"/>
  <c r="CS26" i="3"/>
  <c r="CQ28" i="1"/>
  <c r="CO29" i="1"/>
  <c r="CW32" i="4" l="1"/>
  <c r="CY31" i="4"/>
  <c r="CY32" i="4" s="1"/>
  <c r="CS27" i="3"/>
  <c r="CW26" i="3"/>
  <c r="CQ29" i="1"/>
  <c r="CS28" i="1"/>
  <c r="CW27" i="3" l="1"/>
  <c r="CY26" i="3"/>
  <c r="CY27" i="3" s="1"/>
  <c r="CW28" i="1"/>
  <c r="CS29" i="1"/>
  <c r="CY28" i="1" l="1"/>
  <c r="CY29" i="1" s="1"/>
  <c r="CW29" i="1"/>
</calcChain>
</file>

<file path=xl/sharedStrings.xml><?xml version="1.0" encoding="utf-8"?>
<sst xmlns="http://schemas.openxmlformats.org/spreadsheetml/2006/main" count="1194" uniqueCount="142">
  <si>
    <t>1 de 1</t>
  </si>
  <si>
    <t>OBJETIVO</t>
  </si>
  <si>
    <t xml:space="preserve">NOMBRE DEL INDICADOR </t>
  </si>
  <si>
    <t>FORMULA</t>
  </si>
  <si>
    <t xml:space="preserve">RESPONSABLE </t>
  </si>
  <si>
    <t>META</t>
  </si>
  <si>
    <t>FRECUENCIA</t>
  </si>
  <si>
    <t xml:space="preserve">Cumplimiento: </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</si>
  <si>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</si>
  <si>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</si>
  <si>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</si>
  <si>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</si>
  <si>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</si>
  <si>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</si>
  <si>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</si>
  <si>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</si>
  <si>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</si>
  <si>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</si>
  <si>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</si>
  <si>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</si>
  <si>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</si>
  <si>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</si>
  <si>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</si>
  <si>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</si>
  <si>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</si>
  <si>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</si>
  <si>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</si>
  <si>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</si>
  <si>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</si>
  <si>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Coordinación Administrativa</t>
  </si>
  <si>
    <t>Coordinación Administrativa / Equipo de Comunicaciones</t>
  </si>
  <si>
    <t>JULIO</t>
  </si>
  <si>
    <t>AGOSTO</t>
  </si>
  <si>
    <t>SEPTIEMBRE</t>
  </si>
  <si>
    <t>OCTUBRE</t>
  </si>
  <si>
    <t>NOVIEMBRE</t>
  </si>
  <si>
    <t>ENERO</t>
  </si>
  <si>
    <t>BIMENSUAL</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</si>
  <si>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</si>
  <si>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</si>
  <si>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</si>
  <si>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Realizar medición del indicador, establecer el cumplimiento de la meta y tomar acciones de mejora si corresponde</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</si>
  <si>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</si>
  <si>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</si>
  <si>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</si>
  <si>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</si>
  <si>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</si>
  <si>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</si>
  <si>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</si>
  <si>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</si>
  <si>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Uso exclusivo de Papel</t>
  </si>
  <si>
    <t>Control de Emisiones Atmosféricas</t>
  </si>
  <si>
    <t>Criterios Ambientales para Compras</t>
  </si>
  <si>
    <t>Mantener actualizada la hoja de vida de cada vehículo</t>
  </si>
  <si>
    <t>Realizar mantenimientos preventivos a los vehículos</t>
  </si>
  <si>
    <t>Socializar e implementar instructivo</t>
  </si>
  <si>
    <t>Realizar mantenimientos al sistema de provisión de agua de la Entidad</t>
  </si>
  <si>
    <t>Medir semestralmente el consumo de toner</t>
  </si>
  <si>
    <t>Realizar mantenimientos preventivos a las plantas eléctricas</t>
  </si>
  <si>
    <t>Coordinación Administrativa / Equipo de Contratos</t>
  </si>
  <si>
    <t>Coordinación Administrativa / Coordinacion de Informatica y Estadistica</t>
  </si>
  <si>
    <t>Promover el uso de medios magneticos para entrega de informacion</t>
  </si>
  <si>
    <t>Coordinación Administrativa / Coordinacion de Gestion Documental / Equipo de Comunicaciones</t>
  </si>
  <si>
    <t xml:space="preserve">FORMULA   </t>
  </si>
  <si>
    <t xml:space="preserve"> </t>
  </si>
  <si>
    <t xml:space="preserve">                                                                                                                        PROGRAMA AMBIENTAL CONSUMO RESPONSABLE DE ENERGÍA</t>
  </si>
  <si>
    <t xml:space="preserve">                                                                                                           PROGRAMA AMBIENTAL CONSUMO RESPONSABLE DE AGUA</t>
  </si>
  <si>
    <t xml:space="preserve">                                                                                                                       PROGRAMA AMBIENTAL CONTROL Y APROVECHAMIENTO DE RESIDUOS</t>
  </si>
  <si>
    <t xml:space="preserve">                                                                                                                PROGRAMA AMBIENTAL ESTRATEGIA CERO PAPEL</t>
  </si>
  <si>
    <t xml:space="preserve">                                                                                                                                                                                   PROGRAMA AMBIENTAL IMPLEMENTACIÓN DE BUENAS PRÁCTICAS AMBIENTALES</t>
  </si>
  <si>
    <t xml:space="preserve">  INDICADOR </t>
  </si>
  <si>
    <t xml:space="preserve">  </t>
  </si>
  <si>
    <t>Realizar un inventario de la clase de luminarias en la entidad y su estado</t>
  </si>
  <si>
    <t xml:space="preserve">Coordinación Administrativa  </t>
  </si>
  <si>
    <t>Registrar mensualmente los consumos de energía eléctrica, en KW-H.</t>
  </si>
  <si>
    <t>Registrar los consumos en resmas de papel de manera trimestral por dependencia.</t>
  </si>
  <si>
    <t>Realizar las gestiones necesarias ante los organismos autorizados para garantizar la recolección y adecuada disposición de los residuos generados.</t>
  </si>
  <si>
    <t>p</t>
  </si>
  <si>
    <t>Realizar campaña especial frente al consumo de toner</t>
  </si>
  <si>
    <t>Apoyo de aplicaciones tecnológicas</t>
  </si>
  <si>
    <t xml:space="preserve">Capacitar en el tema del uso correcto de impresoras </t>
  </si>
  <si>
    <t>Realiza campaña de promoción en la implementación de herramientas de tecnología (Uso de la Intranet y uso del correo electrónico).</t>
  </si>
  <si>
    <t>.</t>
  </si>
  <si>
    <t>Realizar corte semestral de consumo, comparando los resultados mensuales</t>
  </si>
  <si>
    <t>Registrar bimestralmente los consumos de agua, en m3.</t>
  </si>
  <si>
    <t>Realizar corte semestral de consumo, comparando los resultados bimestruales</t>
  </si>
  <si>
    <t>Se realizará semestralmente campañas de capacitación y sensibilización a los colaboradores de la entidad, en las cuales se brindará información, pautas, consejos y tips sobre el uso eficiente y ahorro de agua.</t>
  </si>
  <si>
    <t>Realizar revisiones periódicas (trimestralmente) del estado de los grifos y los sanitarios que se encuentran en uso en la SPT, de tal forma que se eviten escapes o desperdicios de agua.</t>
  </si>
  <si>
    <r>
      <rPr>
        <sz val="14"/>
        <color rgb="FFFF0000"/>
        <rFont val="Arial Narrow"/>
        <family val="2"/>
      </rPr>
      <t>3.</t>
    </r>
    <r>
      <rPr>
        <sz val="10"/>
        <rFont val="Arial Narrow"/>
        <family val="2"/>
      </rPr>
      <t xml:space="preserve"> Medición de Indicadores</t>
    </r>
  </si>
  <si>
    <t>Se realizará semestralmente campañas de capacitación y sensibilización a los colaboradores de la entidad, en las cuales se brindará información, pautas, consejos y tips sobre el uso eficiente y ahorro de energía.</t>
  </si>
  <si>
    <r>
      <rPr>
        <sz val="14"/>
        <color rgb="FFFF0000"/>
        <rFont val="Arial Narrow"/>
        <family val="2"/>
      </rPr>
      <t xml:space="preserve">1. </t>
    </r>
    <r>
      <rPr>
        <sz val="10"/>
        <rFont val="Arial Narrow"/>
        <family val="2"/>
      </rPr>
      <t>Sensibilización, capacitación y divulgación</t>
    </r>
  </si>
  <si>
    <r>
      <rPr>
        <sz val="14"/>
        <color rgb="FFFF0000"/>
        <rFont val="Arial Narrow"/>
        <family val="2"/>
      </rPr>
      <t>2.</t>
    </r>
    <r>
      <rPr>
        <sz val="10"/>
        <rFont val="Arial Narrow"/>
        <family val="2"/>
      </rPr>
      <t xml:space="preserve"> Mantenimiento de Infraestructura</t>
    </r>
  </si>
  <si>
    <t>Realizar revisiones periódicas (trimestralmente) a las instalaciones eléctricas, asegurando el adecuado funcionamiento de los mismos, de tal forma que se eviten pérdidas de energía.</t>
  </si>
  <si>
    <t>Realizar la clasificación de los residuos peligrosos y no peligros, teniendo en cuenta sus diferentes categorías propendiendo que la clasificación se realice desde la fuente.</t>
  </si>
  <si>
    <t>Se realizará semestralmente campañas de capacitación y sensibilización en el control y aprovechamiento de residuos, utilizando los medios de comunicación con los que cuenta la SPT: campañas de capacitación y sensibilización sobre el control y aprovechamiento de residuos (Ordenatón)  y campañas de capacitación y  sensibilización sobre el control de residuos peligrosos.</t>
  </si>
  <si>
    <t>Identificar los residuos que se generan a partir de la ejecución de las actividades de gestión de la SPT: convencionales y peligrosos (identificando los niveles de peligrosidad)</t>
  </si>
  <si>
    <t>Revisar los puntos de separación de residuos (convencionales y peligrosos), verificando si es necesario instalar nuevos</t>
  </si>
  <si>
    <t>Garantizar la disposición adecuada de los residuos peligrosos y la entrega de certificados por empresas autorizadas.</t>
  </si>
  <si>
    <t>Realizar corte mensual de pesaje de residuos convencionales y peligrosos</t>
  </si>
  <si>
    <t>Realizar corte semestral del pesaje de residuos convencionales y peligrosos</t>
  </si>
  <si>
    <t>Usar de manera racional el papel</t>
  </si>
  <si>
    <t>Desarrollar campañas  y sensibilización en el uso racional y eficiente del papel, utilizando los medios de comunicación con  los que cuenta la SPT</t>
  </si>
  <si>
    <t xml:space="preserve">(No de acciones implementadas / No de acciones programadas) </t>
  </si>
  <si>
    <r>
      <t xml:space="preserve"> </t>
    </r>
    <r>
      <rPr>
        <sz val="12"/>
        <rFont val="Arial Narrow"/>
        <family val="2"/>
      </rPr>
      <t>Adquirir hábitos responsables para el uso racional y eficiente del recurso hídrico al interior de la entidad</t>
    </r>
  </si>
  <si>
    <t>(Consumo Vigente per-cápita – Consumo Anterior per-cápita)/Consumo Anterior per-cápita</t>
  </si>
  <si>
    <t xml:space="preserve"> (Consumo Vigente per-cápita – Consumo Anterior per-cápita)/Consumo Anterior per-cápita</t>
  </si>
  <si>
    <r>
      <rPr>
        <sz val="14"/>
        <rFont val="Arial Narrow"/>
        <family val="2"/>
      </rPr>
      <t>Reducir el consumo per-cápita de Agua en un 20%</t>
    </r>
    <r>
      <rPr>
        <sz val="14"/>
        <color rgb="FFFF0000"/>
        <rFont val="Arial Narrow"/>
        <family val="2"/>
      </rPr>
      <t xml:space="preserve">
</t>
    </r>
  </si>
  <si>
    <r>
      <rPr>
        <sz val="14"/>
        <rFont val="Arial Narrow"/>
        <family val="2"/>
      </rPr>
      <t>1.</t>
    </r>
    <r>
      <rPr>
        <sz val="10"/>
        <rFont val="Arial Narrow"/>
        <family val="2"/>
      </rPr>
      <t xml:space="preserve"> Sensibilización, capacitación y divulgación </t>
    </r>
  </si>
  <si>
    <r>
      <rPr>
        <sz val="14"/>
        <rFont val="Arial Narrow"/>
        <family val="2"/>
      </rPr>
      <t>2.</t>
    </r>
    <r>
      <rPr>
        <sz val="10"/>
        <rFont val="Arial Narrow"/>
        <family val="2"/>
      </rPr>
      <t xml:space="preserve"> Mantenimiento de Infraestructura:</t>
    </r>
  </si>
  <si>
    <r>
      <rPr>
        <sz val="14"/>
        <rFont val="Arial Narrow"/>
        <family val="2"/>
      </rPr>
      <t>3.</t>
    </r>
    <r>
      <rPr>
        <sz val="10"/>
        <rFont val="Arial Narrow"/>
        <family val="2"/>
      </rPr>
      <t xml:space="preserve"> Medición de Indicadores
</t>
    </r>
  </si>
  <si>
    <r>
      <rPr>
        <sz val="14"/>
        <rFont val="Arial"/>
        <family val="2"/>
      </rPr>
      <t xml:space="preserve">1. </t>
    </r>
    <r>
      <rPr>
        <sz val="10"/>
        <rFont val="Arial Narrow"/>
        <family val="2"/>
      </rPr>
      <t>Realizar jornadas (campañas) de motivación, concienciación y orientación a los Servidores Públicos de la SPT sobre adquisición de hábitos responsables en el control y aprovechamiento de los residuos.</t>
    </r>
  </si>
  <si>
    <r>
      <rPr>
        <sz val="14"/>
        <rFont val="Arial Narrow"/>
        <family val="2"/>
      </rPr>
      <t>2.</t>
    </r>
    <r>
      <rPr>
        <sz val="10"/>
        <rFont val="Arial Narrow"/>
        <family val="2"/>
      </rPr>
      <t xml:space="preserve"> Desarrollar actividades que contribuyan a un manejo responsable de los residuos en la SPT  -  </t>
    </r>
    <r>
      <rPr>
        <sz val="14"/>
        <rFont val="Arial Narrow"/>
        <family val="2"/>
      </rPr>
      <t>Establecer mecanismos y/o metodologías para asegurar la disposición, control y manejo de los diferentes tipos de residuos generados en la Entidad.</t>
    </r>
  </si>
  <si>
    <r>
      <t xml:space="preserve">Registrar  </t>
    </r>
    <r>
      <rPr>
        <sz val="14"/>
        <rFont val="Arial Narrow"/>
        <family val="2"/>
      </rPr>
      <t>mensualmente</t>
    </r>
    <r>
      <rPr>
        <sz val="10"/>
        <rFont val="Arial Narrow"/>
        <family val="2"/>
      </rPr>
      <t xml:space="preserve"> las cantidades de residuos convencionales y peligrosos generados</t>
    </r>
  </si>
  <si>
    <r>
      <rPr>
        <sz val="14"/>
        <rFont val="Arial Narrow"/>
        <family val="2"/>
      </rPr>
      <t>3.</t>
    </r>
    <r>
      <rPr>
        <sz val="10"/>
        <rFont val="Arial Narrow"/>
        <family val="2"/>
      </rPr>
      <t xml:space="preserve"> Realizar seguimiento y Medición de Indicadores</t>
    </r>
  </si>
  <si>
    <t>CUADRO RESUMEN RESULTADOS PIGA</t>
  </si>
  <si>
    <t>Programa</t>
  </si>
  <si>
    <t>Programado</t>
  </si>
  <si>
    <t>Ejecutado</t>
  </si>
  <si>
    <t>%Cumplimiento</t>
  </si>
  <si>
    <t>Agua</t>
  </si>
  <si>
    <t>Energia</t>
  </si>
  <si>
    <t>Residuos</t>
  </si>
  <si>
    <t>Cero Papel</t>
  </si>
  <si>
    <t>Buenas Prácticas</t>
  </si>
  <si>
    <t>TOTAL</t>
  </si>
  <si>
    <t>programado año</t>
  </si>
  <si>
    <t>ejecutado enero</t>
  </si>
  <si>
    <t>ejecutado febrero</t>
  </si>
  <si>
    <t>ejecutado marzo</t>
  </si>
  <si>
    <t>ejecutado abril</t>
  </si>
  <si>
    <t>ejecutado mayo</t>
  </si>
  <si>
    <t>ejecutado junio</t>
  </si>
  <si>
    <t>ejecutado julio</t>
  </si>
  <si>
    <t xml:space="preserve">   </t>
  </si>
  <si>
    <t>ejecutado agosto</t>
  </si>
  <si>
    <t>e</t>
  </si>
  <si>
    <t>ejecutado septiembre</t>
  </si>
  <si>
    <t>ejecutado octubre</t>
  </si>
  <si>
    <t>ejecutado noviembre</t>
  </si>
  <si>
    <t>ejecutado diciembre</t>
  </si>
  <si>
    <t>PEI</t>
  </si>
  <si>
    <t>VARIACION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</si>
</sst>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2]* #,##0.00_-;\-[$€-2]* #,##0.00_-;_-[$€-2]* &quot;-&quot;??_-"/>
  </numFmts>
  <fonts count="22" x14ac:knownFonts="1">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000000"/>
      <name val="Arial"/>
      <family val="2"/>
    </font>
    <font>
      <b/>
      <sz val="14"/>
      <name val="Arial Narrow"/>
      <family val="2"/>
    </font>
    <font>
      <sz val="14"/>
      <color rgb="FFFF0000"/>
      <name val="Arial Narrow"/>
      <family val="2"/>
    </font>
    <font>
      <sz val="14"/>
      <name val="Arial"/>
      <family val="2"/>
    </font>
    <font>
      <b/>
      <sz val="10"/>
      <color rgb="FF006600"/>
      <name val="Arial"/>
      <family val="2"/>
    </font>
    <font>
      <b/>
      <sz val="10"/>
      <name val="Arial"/>
      <family val="2"/>
    </font>
    <font>
      <sz val="10"/>
      <color theme="9" tint="-0.249977111117893"/>
      <name val="Arial"/>
      <family val="2"/>
    </font>
    <font>
      <sz val="10"/>
      <color theme="9" tint="-0.249977111117893"/>
      <name val="Arial Narrow"/>
      <family val="2"/>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s>
  <cellStyleXfs count="5">
    <xf numFmtId="0" fontId="0"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cellStyleXfs>
  <cellXfs count="362">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9" fontId="2" fillId="0" borderId="38"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7" fillId="2"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7" fillId="2" borderId="52" xfId="0" applyFont="1" applyFill="1" applyBorder="1" applyAlignment="1">
      <alignment horizontal="center" vertical="center"/>
    </xf>
    <xf numFmtId="0" fontId="6" fillId="0" borderId="4" xfId="0" applyFont="1" applyFill="1" applyBorder="1" applyAlignment="1">
      <alignment horizontal="center" vertical="center"/>
    </xf>
    <xf numFmtId="0" fontId="7" fillId="2" borderId="5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0" xfId="0" applyFont="1" applyFill="1" applyBorder="1" applyAlignment="1">
      <alignment horizontal="center" vertical="center"/>
    </xf>
    <xf numFmtId="9" fontId="2" fillId="0" borderId="12" xfId="1" applyFont="1" applyFill="1" applyBorder="1" applyAlignment="1">
      <alignment horizontal="center" vertical="center"/>
    </xf>
    <xf numFmtId="0" fontId="2" fillId="0" borderId="4"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7" fillId="0" borderId="2"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2" borderId="65"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9" xfId="0" applyFont="1" applyFill="1"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2" fillId="0" borderId="8" xfId="0" applyFont="1" applyFill="1" applyBorder="1" applyAlignment="1">
      <alignment horizontal="center" vertical="center"/>
    </xf>
    <xf numFmtId="9" fontId="2" fillId="0" borderId="8" xfId="1" applyFont="1" applyFill="1" applyBorder="1" applyAlignment="1">
      <alignment horizontal="center" vertical="center"/>
    </xf>
    <xf numFmtId="0" fontId="2" fillId="0" borderId="8" xfId="0" applyFont="1" applyFill="1" applyBorder="1" applyAlignment="1">
      <alignment horizontal="center" vertical="center" wrapText="1"/>
    </xf>
    <xf numFmtId="9" fontId="2" fillId="0" borderId="8" xfId="1" applyFont="1" applyFill="1" applyBorder="1" applyAlignment="1">
      <alignment horizontal="center" vertical="center" wrapText="1"/>
    </xf>
    <xf numFmtId="164" fontId="2" fillId="0" borderId="0" xfId="4" applyFont="1" applyAlignment="1">
      <alignment vertical="center"/>
    </xf>
    <xf numFmtId="0" fontId="14" fillId="0" borderId="0" xfId="0" applyFont="1"/>
    <xf numFmtId="0" fontId="7" fillId="2" borderId="58" xfId="0" applyFont="1" applyFill="1" applyBorder="1" applyAlignment="1">
      <alignment horizontal="center" vertical="center"/>
    </xf>
    <xf numFmtId="0" fontId="2"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4" xfId="0" applyFont="1" applyFill="1" applyBorder="1" applyAlignment="1">
      <alignment horizontal="center" vertical="center"/>
    </xf>
    <xf numFmtId="0" fontId="6" fillId="0" borderId="20" xfId="0" applyFont="1" applyFill="1" applyBorder="1" applyAlignment="1">
      <alignment horizontal="center" vertical="center"/>
    </xf>
    <xf numFmtId="0" fontId="2" fillId="0" borderId="41" xfId="0" applyFont="1" applyFill="1" applyBorder="1" applyAlignment="1">
      <alignment horizontal="center" wrapText="1"/>
    </xf>
    <xf numFmtId="0" fontId="2" fillId="0" borderId="28" xfId="0" applyFont="1" applyFill="1" applyBorder="1" applyAlignment="1">
      <alignmen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2" fillId="0" borderId="35" xfId="0" applyFont="1" applyFill="1" applyBorder="1" applyAlignment="1">
      <alignment vertical="center" wrapText="1"/>
    </xf>
    <xf numFmtId="0" fontId="2" fillId="0" borderId="41" xfId="0" applyFont="1" applyFill="1" applyBorder="1" applyAlignment="1">
      <alignment vertical="center" wrapText="1"/>
    </xf>
    <xf numFmtId="0" fontId="6" fillId="0" borderId="10" xfId="0" applyFont="1" applyFill="1" applyBorder="1" applyAlignment="1">
      <alignment horizontal="center" vertical="center"/>
    </xf>
    <xf numFmtId="0" fontId="8"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9" fontId="2" fillId="0" borderId="17" xfId="1" applyFont="1" applyFill="1" applyBorder="1" applyAlignment="1">
      <alignment horizontal="center" vertical="center"/>
    </xf>
    <xf numFmtId="9" fontId="6" fillId="0" borderId="4" xfId="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28" xfId="0" applyFont="1" applyFill="1" applyBorder="1" applyAlignment="1">
      <alignment vertical="center" wrapText="1"/>
    </xf>
    <xf numFmtId="0" fontId="2" fillId="0" borderId="41" xfId="0" applyFont="1" applyFill="1" applyBorder="1" applyAlignment="1">
      <alignment vertical="center" wrapText="1"/>
    </xf>
    <xf numFmtId="0" fontId="2" fillId="0" borderId="4" xfId="0" applyFont="1" applyFill="1" applyBorder="1" applyAlignment="1">
      <alignmen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4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8" xfId="0" applyFont="1" applyBorder="1"/>
    <xf numFmtId="0" fontId="2" fillId="0" borderId="0" xfId="0" applyFont="1" applyBorder="1"/>
    <xf numFmtId="9" fontId="6" fillId="0" borderId="9" xfId="1" applyFont="1" applyFill="1" applyBorder="1" applyAlignment="1">
      <alignment horizontal="center" vertical="center"/>
    </xf>
    <xf numFmtId="0" fontId="2" fillId="0" borderId="6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37" xfId="0" applyFont="1" applyFill="1" applyBorder="1" applyAlignment="1">
      <alignment horizontal="center" vertical="center"/>
    </xf>
    <xf numFmtId="0" fontId="7" fillId="0" borderId="70"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9" fontId="2" fillId="0" borderId="44" xfId="1" applyFont="1" applyFill="1" applyBorder="1" applyAlignment="1">
      <alignment horizontal="center" vertical="center"/>
    </xf>
    <xf numFmtId="0" fontId="6" fillId="0" borderId="72" xfId="0" applyFont="1" applyFill="1" applyBorder="1" applyAlignment="1">
      <alignment horizontal="center" vertical="center"/>
    </xf>
    <xf numFmtId="0" fontId="2" fillId="0" borderId="18" xfId="0" applyFont="1" applyFill="1" applyBorder="1" applyAlignment="1">
      <alignment vertical="center" wrapText="1"/>
    </xf>
    <xf numFmtId="0" fontId="6" fillId="0" borderId="41" xfId="0" applyFont="1" applyFill="1" applyBorder="1" applyAlignment="1">
      <alignment horizontal="center" vertical="center"/>
    </xf>
    <xf numFmtId="9" fontId="2" fillId="0" borderId="41" xfId="1" applyFont="1" applyFill="1" applyBorder="1" applyAlignment="1">
      <alignment horizontal="center" vertical="center"/>
    </xf>
    <xf numFmtId="0" fontId="7" fillId="2" borderId="55" xfId="0" applyFont="1" applyFill="1" applyBorder="1" applyAlignment="1">
      <alignment horizontal="center" vertical="center"/>
    </xf>
    <xf numFmtId="9" fontId="2" fillId="0" borderId="56" xfId="1"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2" fillId="0" borderId="22" xfId="0" applyFont="1" applyFill="1" applyBorder="1" applyAlignment="1">
      <alignment horizontal="center" vertical="center"/>
    </xf>
    <xf numFmtId="9" fontId="2" fillId="0" borderId="27" xfId="1" applyFont="1" applyFill="1" applyBorder="1" applyAlignment="1">
      <alignment horizontal="center" vertical="center"/>
    </xf>
    <xf numFmtId="0" fontId="7" fillId="2" borderId="57" xfId="0" applyFont="1" applyFill="1" applyBorder="1" applyAlignment="1">
      <alignment horizontal="center" vertical="center"/>
    </xf>
    <xf numFmtId="0" fontId="7" fillId="2" borderId="25" xfId="0" applyFont="1" applyFill="1" applyBorder="1" applyAlignment="1">
      <alignment horizontal="center" vertical="center"/>
    </xf>
    <xf numFmtId="164" fontId="2" fillId="0" borderId="0" xfId="4" applyFont="1"/>
    <xf numFmtId="0" fontId="19" fillId="0" borderId="73" xfId="0" applyFont="1" applyBorder="1" applyAlignment="1">
      <alignment horizontal="center"/>
    </xf>
    <xf numFmtId="0" fontId="0" fillId="0" borderId="73" xfId="0" applyBorder="1"/>
    <xf numFmtId="0" fontId="0" fillId="0" borderId="73" xfId="0" applyBorder="1" applyAlignment="1">
      <alignment horizontal="center" vertical="center"/>
    </xf>
    <xf numFmtId="9" fontId="0" fillId="0" borderId="73" xfId="0" applyNumberFormat="1" applyBorder="1" applyAlignment="1">
      <alignment horizontal="center" vertical="center"/>
    </xf>
    <xf numFmtId="0" fontId="19" fillId="0" borderId="73" xfId="0" applyFont="1" applyBorder="1" applyAlignment="1"/>
    <xf numFmtId="0" fontId="0" fillId="0" borderId="73" xfId="0" applyFont="1" applyBorder="1" applyAlignment="1">
      <alignment horizontal="center" vertical="center"/>
    </xf>
    <xf numFmtId="9" fontId="0" fillId="0" borderId="73" xfId="0" applyNumberFormat="1" applyFont="1" applyBorder="1" applyAlignment="1">
      <alignment horizontal="center" vertical="center"/>
    </xf>
    <xf numFmtId="0" fontId="0" fillId="0" borderId="0" xfId="0" applyAlignment="1">
      <alignment horizontal="center"/>
    </xf>
    <xf numFmtId="9" fontId="0" fillId="0" borderId="0" xfId="1" applyFont="1"/>
    <xf numFmtId="0" fontId="19" fillId="0" borderId="0" xfId="0" applyFont="1" applyFill="1" applyBorder="1" applyAlignment="1">
      <alignment horizontal="left"/>
    </xf>
    <xf numFmtId="0" fontId="6" fillId="0" borderId="20" xfId="0" applyFont="1" applyFill="1" applyBorder="1" applyAlignment="1">
      <alignment horizontal="center" vertical="center"/>
    </xf>
    <xf numFmtId="0" fontId="20" fillId="0" borderId="5" xfId="0" applyFont="1" applyBorder="1"/>
    <xf numFmtId="0" fontId="20" fillId="0" borderId="4" xfId="0" applyFont="1" applyBorder="1" applyAlignment="1">
      <alignment horizontal="center"/>
    </xf>
    <xf numFmtId="0" fontId="20" fillId="0" borderId="4" xfId="0" applyFont="1" applyBorder="1"/>
    <xf numFmtId="0" fontId="21" fillId="0" borderId="4" xfId="0" applyFont="1" applyFill="1" applyBorder="1" applyAlignment="1">
      <alignment horizontal="center" vertical="center"/>
    </xf>
    <xf numFmtId="9" fontId="20" fillId="0" borderId="4" xfId="1" applyFont="1" applyBorder="1"/>
    <xf numFmtId="9" fontId="0" fillId="0" borderId="0" xfId="0" applyNumberFormat="1"/>
    <xf numFmtId="9" fontId="10" fillId="0" borderId="9" xfId="1" applyFont="1" applyFill="1" applyBorder="1" applyAlignment="1">
      <alignment vertical="center"/>
    </xf>
    <xf numFmtId="0" fontId="8" fillId="0" borderId="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0" fillId="0" borderId="4" xfId="0" applyFont="1" applyBorder="1" applyAlignment="1">
      <alignment horizontal="center" vertical="center"/>
    </xf>
    <xf numFmtId="0" fontId="8" fillId="0" borderId="12" xfId="0" applyFont="1" applyFill="1" applyBorder="1" applyAlignment="1">
      <alignment horizontal="center" vertical="center" wrapText="1"/>
    </xf>
    <xf numFmtId="0" fontId="0" fillId="0" borderId="0" xfId="0" applyFont="1"/>
    <xf numFmtId="0" fontId="20" fillId="0" borderId="1" xfId="0" applyFont="1" applyBorder="1"/>
    <xf numFmtId="0" fontId="0" fillId="0" borderId="4" xfId="0" applyFont="1" applyBorder="1"/>
    <xf numFmtId="9" fontId="20" fillId="2" borderId="4" xfId="0" applyNumberFormat="1" applyFont="1" applyFill="1" applyBorder="1" applyAlignment="1">
      <alignment horizontal="center" vertical="center"/>
    </xf>
    <xf numFmtId="9" fontId="20" fillId="0" borderId="4" xfId="0" applyNumberFormat="1" applyFont="1" applyBorder="1" applyAlignment="1">
      <alignment horizontal="center" vertical="center"/>
    </xf>
    <xf numFmtId="9" fontId="20" fillId="0" borderId="1" xfId="1" applyFont="1" applyBorder="1" applyAlignment="1">
      <alignment horizontal="center" vertical="center"/>
    </xf>
    <xf numFmtId="9" fontId="2" fillId="0" borderId="1" xfId="1" applyFont="1" applyFill="1" applyBorder="1" applyAlignment="1">
      <alignment horizontal="center" vertical="center"/>
    </xf>
    <xf numFmtId="9" fontId="2" fillId="0" borderId="3" xfId="1" applyFont="1" applyFill="1" applyBorder="1" applyAlignment="1">
      <alignment horizontal="center" vertical="center"/>
    </xf>
    <xf numFmtId="0" fontId="15"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5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4" xfId="0" applyFont="1" applyFill="1" applyBorder="1" applyAlignment="1">
      <alignment horizontal="left" vertical="center" wrapText="1"/>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9" fontId="2" fillId="0" borderId="4" xfId="1" applyFont="1" applyFill="1" applyBorder="1" applyAlignment="1">
      <alignment horizontal="center" vertical="center"/>
    </xf>
    <xf numFmtId="0" fontId="2" fillId="0" borderId="4" xfId="0" applyFont="1" applyFill="1" applyBorder="1"/>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4" xfId="0"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9" fontId="5" fillId="2" borderId="4" xfId="0" applyNumberFormat="1"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29" xfId="0" applyFont="1" applyBorder="1" applyAlignment="1">
      <alignment horizontal="left" vertical="center" wrapText="1"/>
    </xf>
    <xf numFmtId="0" fontId="2" fillId="0" borderId="63" xfId="0" applyFont="1" applyBorder="1" applyAlignment="1">
      <alignment horizontal="left" vertical="center" wrapText="1"/>
    </xf>
    <xf numFmtId="0" fontId="2" fillId="0" borderId="50" xfId="0" applyFont="1" applyBorder="1" applyAlignment="1">
      <alignment horizontal="left" vertical="center" wrapText="1"/>
    </xf>
    <xf numFmtId="0" fontId="2" fillId="0" borderId="36" xfId="0" applyFont="1" applyBorder="1" applyAlignment="1">
      <alignment horizontal="left" vertical="center" wrapText="1"/>
    </xf>
    <xf numFmtId="0" fontId="2" fillId="0" borderId="64" xfId="0" applyFont="1" applyBorder="1" applyAlignment="1">
      <alignment horizontal="left" vertical="center" wrapText="1"/>
    </xf>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2" fillId="0" borderId="4" xfId="0" applyFont="1" applyBorder="1" applyAlignment="1">
      <alignment horizontal="left"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2" fillId="0" borderId="4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2" fillId="2" borderId="50"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0" borderId="34" xfId="0" applyFont="1" applyBorder="1" applyAlignment="1">
      <alignment horizontal="left" vertical="center"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2" fillId="0" borderId="40" xfId="0" applyFont="1" applyBorder="1" applyAlignment="1">
      <alignment horizontal="left" vertical="center" wrapText="1"/>
    </xf>
    <xf numFmtId="0" fontId="2" fillId="0" borderId="51"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2" fillId="0" borderId="60"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1" borderId="4" xfId="0" applyFont="1" applyFill="1" applyBorder="1" applyAlignment="1">
      <alignment horizontal="center" vertical="center"/>
    </xf>
    <xf numFmtId="0" fontId="7" fillId="0" borderId="34" xfId="0" applyFont="1" applyFill="1" applyBorder="1" applyAlignment="1">
      <alignment horizontal="left" vertical="center" wrapText="1"/>
    </xf>
    <xf numFmtId="0" fontId="7" fillId="0" borderId="61" xfId="0" applyFont="1" applyFill="1" applyBorder="1" applyAlignment="1">
      <alignment horizontal="left" vertical="center"/>
    </xf>
    <xf numFmtId="0" fontId="7" fillId="0" borderId="62" xfId="0" applyFont="1" applyFill="1" applyBorder="1" applyAlignment="1">
      <alignment horizontal="left" vertical="center"/>
    </xf>
    <xf numFmtId="0" fontId="7" fillId="0" borderId="25" xfId="0" applyFont="1" applyFill="1" applyBorder="1" applyAlignment="1">
      <alignment horizontal="left" vertical="center"/>
    </xf>
    <xf numFmtId="0" fontId="7" fillId="0" borderId="30" xfId="0" applyFont="1" applyFill="1" applyBorder="1" applyAlignment="1">
      <alignment horizontal="left" vertical="center" wrapText="1"/>
    </xf>
    <xf numFmtId="0" fontId="6" fillId="0" borderId="7" xfId="0" applyFont="1" applyFill="1" applyBorder="1" applyAlignment="1">
      <alignment horizontal="center" vertical="center"/>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18" fillId="0" borderId="0" xfId="0" applyFont="1" applyAlignment="1">
      <alignment horizontal="center"/>
    </xf>
  </cellXfs>
  <cellStyles count="5">
    <cellStyle name="Euro" xfId="2"/>
    <cellStyle name="Millares" xfId="4" builtinId="3"/>
    <cellStyle name="Normal" xfId="0" builtinId="0"/>
    <cellStyle name="Normal 3" xfId="3"/>
    <cellStyle name="Porcentaje" xfId="1" builtinId="5"/>
  </cellStyles>
  <dxfs count="31">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7</xdr:col>
      <xdr:colOff>904875</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5362845" cy="11093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590550</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292995" cy="11093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207697</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4869661" cy="11093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931333</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367078" cy="110938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133080</xdr:colOff>
      <xdr:row>0</xdr:row>
      <xdr:rowOff>179294</xdr:rowOff>
    </xdr:from>
    <xdr:to>
      <xdr:col>7</xdr:col>
      <xdr:colOff>290512</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85480" y="179294"/>
          <a:ext cx="5410470" cy="110938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895350</xdr:colOff>
      <xdr:row>0</xdr:row>
      <xdr:rowOff>47625</xdr:rowOff>
    </xdr:from>
    <xdr:to>
      <xdr:col>3</xdr:col>
      <xdr:colOff>703791</xdr:colOff>
      <xdr:row>1</xdr:row>
      <xdr:rowOff>590550</xdr:rowOff>
    </xdr:to>
    <xdr:pic>
      <xdr:nvPicPr>
        <xdr:cNvPr id="2" name="1 Imagen"/>
        <xdr:cNvPicPr/>
      </xdr:nvPicPr>
      <xdr:blipFill>
        <a:blip xmlns:r="http://schemas.openxmlformats.org/officeDocument/2006/relationships" r:embed="rId1" cstate="print"/>
        <a:srcRect l="7425" t="3997" r="3305" b="8074"/>
        <a:stretch>
          <a:fillRect/>
        </a:stretch>
      </xdr:blipFill>
      <xdr:spPr bwMode="auto">
        <a:xfrm>
          <a:off x="1657350" y="47625"/>
          <a:ext cx="2047875" cy="7048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I35"/>
  <sheetViews>
    <sheetView showGridLines="0" topLeftCell="A7" zoomScale="70" zoomScaleNormal="70" zoomScaleSheetLayoutView="100" zoomScalePageLayoutView="85" workbookViewId="0">
      <pane xSplit="7" ySplit="6" topLeftCell="BJ13" activePane="bottomRight" state="frozen"/>
      <selection activeCell="A7" sqref="A7"/>
      <selection pane="topRight" activeCell="H7" sqref="H7"/>
      <selection pane="bottomLeft" activeCell="A13" sqref="A13"/>
      <selection pane="bottomRight" activeCell="CV15" sqref="CV15"/>
    </sheetView>
  </sheetViews>
  <sheetFormatPr baseColWidth="10" defaultRowHeight="12.75" x14ac:dyDescent="0.2"/>
  <cols>
    <col min="1" max="1" width="4.5703125" style="2" customWidth="1"/>
    <col min="2" max="2" width="24.85546875" style="2" customWidth="1"/>
    <col min="3" max="6" width="10.7109375" style="2" customWidth="1"/>
    <col min="7" max="7" width="0.7109375" style="2" customWidth="1"/>
    <col min="8" max="8" width="28" style="2" customWidth="1"/>
    <col min="9" max="104" width="4.7109375" style="2" customWidth="1"/>
    <col min="105" max="105" width="6.7109375" style="2" customWidth="1"/>
    <col min="106" max="106" width="5.7109375" style="2" customWidth="1"/>
    <col min="107" max="107" width="18.7109375" style="49" customWidth="1"/>
    <col min="108" max="110" width="2.7109375" style="2" customWidth="1"/>
    <col min="111" max="112" width="11.42578125" style="2"/>
    <col min="113" max="113" width="12.5703125" style="2" bestFit="1" customWidth="1"/>
    <col min="114" max="16384" width="11.42578125" style="2"/>
  </cols>
  <sheetData>
    <row r="1" spans="1:109" ht="117.75" customHeight="1" x14ac:dyDescent="0.2">
      <c r="B1" s="264" t="s">
        <v>66</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6"/>
      <c r="DC1" s="53" t="s">
        <v>0</v>
      </c>
      <c r="DD1" s="1"/>
      <c r="DE1" s="1"/>
    </row>
    <row r="2" spans="1:109" s="7" customFormat="1" ht="4.5"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1:109" s="1" customFormat="1" ht="42.75" customHeight="1" x14ac:dyDescent="0.2">
      <c r="B3" s="274" t="s">
        <v>1</v>
      </c>
      <c r="C3" s="274"/>
      <c r="D3" s="274"/>
      <c r="E3" s="274"/>
      <c r="F3" s="274"/>
      <c r="G3" s="274"/>
      <c r="H3" s="274"/>
      <c r="I3" s="274"/>
      <c r="J3" s="274"/>
      <c r="K3" s="274"/>
      <c r="L3" s="274"/>
      <c r="M3" s="274"/>
      <c r="N3" s="274"/>
      <c r="O3" s="274"/>
      <c r="P3" s="274"/>
      <c r="Q3" s="274"/>
      <c r="R3" s="274"/>
      <c r="S3" s="274"/>
      <c r="T3" s="274"/>
      <c r="U3" s="274"/>
      <c r="V3" s="274"/>
      <c r="W3" s="274"/>
      <c r="X3" s="274"/>
      <c r="Y3" s="274"/>
      <c r="Z3" s="274" t="s">
        <v>70</v>
      </c>
      <c r="AA3" s="274"/>
      <c r="AB3" s="274"/>
      <c r="AC3" s="274"/>
      <c r="AD3" s="274"/>
      <c r="AE3" s="274"/>
      <c r="AF3" s="274"/>
      <c r="AG3" s="292" t="s">
        <v>63</v>
      </c>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4"/>
      <c r="BY3" s="286" t="s">
        <v>4</v>
      </c>
      <c r="BZ3" s="287"/>
      <c r="CA3" s="287"/>
      <c r="CB3" s="287"/>
      <c r="CC3" s="287"/>
      <c r="CD3" s="287"/>
      <c r="CE3" s="287"/>
      <c r="CF3" s="287"/>
      <c r="CG3" s="287"/>
      <c r="CH3" s="288"/>
      <c r="CI3" s="274" t="s">
        <v>5</v>
      </c>
      <c r="CJ3" s="274"/>
      <c r="CK3" s="274"/>
      <c r="CL3" s="274"/>
      <c r="CM3" s="274"/>
      <c r="CN3" s="274"/>
      <c r="CO3" s="274"/>
      <c r="CP3" s="274"/>
      <c r="CQ3" s="274" t="s">
        <v>6</v>
      </c>
      <c r="CR3" s="274"/>
      <c r="CS3" s="274"/>
      <c r="CT3" s="274"/>
      <c r="CU3" s="274"/>
      <c r="CV3" s="274"/>
      <c r="CW3" s="274"/>
      <c r="CX3" s="274"/>
      <c r="CY3" s="274"/>
      <c r="CZ3" s="274"/>
      <c r="DA3" s="274"/>
      <c r="DB3" s="274"/>
      <c r="DC3" s="274"/>
    </row>
    <row r="4" spans="1:109" s="8" customFormat="1" ht="129" customHeight="1" x14ac:dyDescent="0.2">
      <c r="B4" s="273" t="s">
        <v>103</v>
      </c>
      <c r="C4" s="273"/>
      <c r="D4" s="273"/>
      <c r="E4" s="273"/>
      <c r="F4" s="273"/>
      <c r="G4" s="273"/>
      <c r="H4" s="273"/>
      <c r="I4" s="273"/>
      <c r="J4" s="273"/>
      <c r="K4" s="273"/>
      <c r="L4" s="273"/>
      <c r="M4" s="273"/>
      <c r="N4" s="273"/>
      <c r="O4" s="273"/>
      <c r="P4" s="273"/>
      <c r="Q4" s="273"/>
      <c r="R4" s="273"/>
      <c r="S4" s="273"/>
      <c r="T4" s="273"/>
      <c r="U4" s="273"/>
      <c r="V4" s="273"/>
      <c r="W4" s="273"/>
      <c r="X4" s="273"/>
      <c r="Y4" s="273"/>
      <c r="Z4" s="295" t="s">
        <v>104</v>
      </c>
      <c r="AA4" s="273"/>
      <c r="AB4" s="273"/>
      <c r="AC4" s="273"/>
      <c r="AD4" s="273"/>
      <c r="AE4" s="273"/>
      <c r="AF4" s="273"/>
      <c r="AG4" s="295" t="s">
        <v>105</v>
      </c>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89" t="s">
        <v>29</v>
      </c>
      <c r="BZ4" s="290"/>
      <c r="CA4" s="290"/>
      <c r="CB4" s="290"/>
      <c r="CC4" s="290"/>
      <c r="CD4" s="290"/>
      <c r="CE4" s="290"/>
      <c r="CF4" s="290"/>
      <c r="CG4" s="290"/>
      <c r="CH4" s="291"/>
      <c r="CI4" s="271" t="s">
        <v>106</v>
      </c>
      <c r="CJ4" s="272"/>
      <c r="CK4" s="272"/>
      <c r="CL4" s="272"/>
      <c r="CM4" s="272"/>
      <c r="CN4" s="272"/>
      <c r="CO4" s="272"/>
      <c r="CP4" s="272"/>
      <c r="CQ4" s="272" t="s">
        <v>37</v>
      </c>
      <c r="CR4" s="272"/>
      <c r="CS4" s="272"/>
      <c r="CT4" s="272"/>
      <c r="CU4" s="272"/>
      <c r="CV4" s="272"/>
      <c r="CW4" s="272"/>
      <c r="CX4" s="272"/>
      <c r="CY4" s="272"/>
      <c r="CZ4" s="272"/>
      <c r="DA4" s="272"/>
      <c r="DB4" s="272"/>
      <c r="DC4" s="272"/>
    </row>
    <row r="5" spans="1: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1:109" ht="13.5" customHeight="1" x14ac:dyDescent="0.2">
      <c r="B6" s="296"/>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8"/>
      <c r="DD6" s="1"/>
      <c r="DE6" s="1"/>
    </row>
    <row r="7" spans="1:109" ht="5.0999999999999996" customHeight="1" x14ac:dyDescent="0.2">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8"/>
      <c r="DD7" s="1"/>
      <c r="DE7" s="1"/>
    </row>
    <row r="8" spans="1:109" s="1" customFormat="1" ht="36" customHeight="1" x14ac:dyDescent="0.2">
      <c r="B8" s="268" t="s">
        <v>9</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70"/>
    </row>
    <row r="9" spans="1:109" s="1" customFormat="1" ht="18.75" customHeight="1" x14ac:dyDescent="0.2">
      <c r="B9" s="115"/>
      <c r="C9" s="116"/>
      <c r="D9" s="116"/>
      <c r="E9" s="116"/>
      <c r="F9" s="116"/>
      <c r="G9" s="117"/>
      <c r="H9" s="118"/>
      <c r="I9" s="231">
        <v>2018</v>
      </c>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119"/>
      <c r="CT9" s="119"/>
      <c r="CU9" s="119"/>
      <c r="CV9" s="119"/>
      <c r="CW9" s="119"/>
      <c r="CX9" s="119"/>
      <c r="CY9" s="119"/>
      <c r="CZ9" s="119"/>
      <c r="DA9" s="120"/>
      <c r="DB9" s="121"/>
      <c r="DC9" s="122"/>
    </row>
    <row r="10" spans="1:109" s="1" customFormat="1" x14ac:dyDescent="0.2">
      <c r="B10" s="245" t="s">
        <v>71</v>
      </c>
      <c r="C10" s="246"/>
      <c r="D10" s="246"/>
      <c r="E10" s="246"/>
      <c r="F10" s="246"/>
      <c r="G10" s="247"/>
      <c r="H10" s="284" t="s">
        <v>11</v>
      </c>
      <c r="I10" s="232" t="s">
        <v>36</v>
      </c>
      <c r="J10" s="233"/>
      <c r="K10" s="233"/>
      <c r="L10" s="233"/>
      <c r="M10" s="233"/>
      <c r="N10" s="233"/>
      <c r="O10" s="233"/>
      <c r="P10" s="234"/>
      <c r="Q10" s="232" t="s">
        <v>24</v>
      </c>
      <c r="R10" s="233"/>
      <c r="S10" s="233"/>
      <c r="T10" s="233"/>
      <c r="U10" s="233"/>
      <c r="V10" s="233"/>
      <c r="W10" s="233"/>
      <c r="X10" s="234"/>
      <c r="Y10" s="232" t="s">
        <v>25</v>
      </c>
      <c r="Z10" s="233"/>
      <c r="AA10" s="233"/>
      <c r="AB10" s="233"/>
      <c r="AC10" s="233"/>
      <c r="AD10" s="233"/>
      <c r="AE10" s="233"/>
      <c r="AF10" s="234"/>
      <c r="AG10" s="232" t="s">
        <v>26</v>
      </c>
      <c r="AH10" s="233"/>
      <c r="AI10" s="233"/>
      <c r="AJ10" s="233"/>
      <c r="AK10" s="233"/>
      <c r="AL10" s="233"/>
      <c r="AM10" s="233"/>
      <c r="AN10" s="234"/>
      <c r="AO10" s="232" t="s">
        <v>27</v>
      </c>
      <c r="AP10" s="233"/>
      <c r="AQ10" s="233"/>
      <c r="AR10" s="233"/>
      <c r="AS10" s="233"/>
      <c r="AT10" s="233"/>
      <c r="AU10" s="233"/>
      <c r="AV10" s="234"/>
      <c r="AW10" s="232" t="s">
        <v>28</v>
      </c>
      <c r="AX10" s="233"/>
      <c r="AY10" s="233"/>
      <c r="AZ10" s="233"/>
      <c r="BA10" s="233"/>
      <c r="BB10" s="233"/>
      <c r="BC10" s="233"/>
      <c r="BD10" s="234"/>
      <c r="BE10" s="232" t="s">
        <v>31</v>
      </c>
      <c r="BF10" s="233"/>
      <c r="BG10" s="233"/>
      <c r="BH10" s="233"/>
      <c r="BI10" s="233"/>
      <c r="BJ10" s="233"/>
      <c r="BK10" s="233"/>
      <c r="BL10" s="234"/>
      <c r="BM10" s="232" t="s">
        <v>32</v>
      </c>
      <c r="BN10" s="233"/>
      <c r="BO10" s="233"/>
      <c r="BP10" s="233"/>
      <c r="BQ10" s="233"/>
      <c r="BR10" s="233"/>
      <c r="BS10" s="233"/>
      <c r="BT10" s="234"/>
      <c r="BU10" s="232" t="s">
        <v>33</v>
      </c>
      <c r="BV10" s="233"/>
      <c r="BW10" s="233"/>
      <c r="BX10" s="233"/>
      <c r="BY10" s="233"/>
      <c r="BZ10" s="233"/>
      <c r="CA10" s="233"/>
      <c r="CB10" s="234"/>
      <c r="CC10" s="232" t="s">
        <v>34</v>
      </c>
      <c r="CD10" s="233"/>
      <c r="CE10" s="233"/>
      <c r="CF10" s="233"/>
      <c r="CG10" s="233"/>
      <c r="CH10" s="233"/>
      <c r="CI10" s="233"/>
      <c r="CJ10" s="234"/>
      <c r="CK10" s="232" t="s">
        <v>35</v>
      </c>
      <c r="CL10" s="233"/>
      <c r="CM10" s="233"/>
      <c r="CN10" s="233"/>
      <c r="CO10" s="233"/>
      <c r="CP10" s="233"/>
      <c r="CQ10" s="233"/>
      <c r="CR10" s="234"/>
      <c r="CS10" s="232" t="s">
        <v>12</v>
      </c>
      <c r="CT10" s="233"/>
      <c r="CU10" s="233"/>
      <c r="CV10" s="233"/>
      <c r="CW10" s="233"/>
      <c r="CX10" s="233"/>
      <c r="CY10" s="233"/>
      <c r="CZ10" s="234"/>
      <c r="DA10" s="278" t="s">
        <v>13</v>
      </c>
      <c r="DB10" s="279"/>
      <c r="DC10" s="280"/>
    </row>
    <row r="11" spans="1:109" s="1" customFormat="1" x14ac:dyDescent="0.2">
      <c r="B11" s="248"/>
      <c r="C11" s="249"/>
      <c r="D11" s="249"/>
      <c r="E11" s="249"/>
      <c r="F11" s="249"/>
      <c r="G11" s="250"/>
      <c r="H11" s="285"/>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210" t="s">
        <v>14</v>
      </c>
      <c r="DB11" s="124" t="s">
        <v>15</v>
      </c>
      <c r="DC11" s="125" t="s">
        <v>16</v>
      </c>
    </row>
    <row r="12" spans="1:109" ht="19.5" customHeight="1" x14ac:dyDescent="0.2">
      <c r="B12" s="165"/>
      <c r="C12" s="256"/>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8"/>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24">
        <f>+SUM(DA14,DA17,DA21)</f>
        <v>21</v>
      </c>
      <c r="DB12" s="151">
        <f>+SUM(DB14,DB17,DB21)</f>
        <v>16</v>
      </c>
      <c r="DC12" s="26">
        <f>DB12/DA12</f>
        <v>0.76190476190476186</v>
      </c>
      <c r="DD12" s="1"/>
      <c r="DE12" s="1"/>
    </row>
    <row r="13" spans="1:109" ht="64.5" customHeight="1" x14ac:dyDescent="0.2">
      <c r="B13" s="169" t="s">
        <v>107</v>
      </c>
      <c r="C13" s="237" t="s">
        <v>86</v>
      </c>
      <c r="D13" s="238"/>
      <c r="E13" s="238"/>
      <c r="F13" s="238"/>
      <c r="G13" s="239"/>
      <c r="H13" s="85" t="s">
        <v>30</v>
      </c>
      <c r="I13" s="14"/>
      <c r="J13" s="15"/>
      <c r="K13" s="15"/>
      <c r="L13" s="15"/>
      <c r="M13" s="15"/>
      <c r="N13" s="15"/>
      <c r="O13" s="15"/>
      <c r="P13" s="15"/>
      <c r="Q13" s="14" t="s">
        <v>14</v>
      </c>
      <c r="R13" s="15" t="s">
        <v>15</v>
      </c>
      <c r="S13" s="15"/>
      <c r="T13" s="15"/>
      <c r="U13" s="15"/>
      <c r="V13" s="15"/>
      <c r="W13" s="15"/>
      <c r="X13" s="15"/>
      <c r="Y13" s="14"/>
      <c r="Z13" s="15"/>
      <c r="AA13" s="15"/>
      <c r="AB13" s="15"/>
      <c r="AC13" s="15"/>
      <c r="AD13" s="15"/>
      <c r="AE13" s="15"/>
      <c r="AF13" s="13"/>
      <c r="AG13" s="27"/>
      <c r="AH13" s="15"/>
      <c r="AI13" s="15"/>
      <c r="AJ13" s="15"/>
      <c r="AK13" s="15"/>
      <c r="AL13" s="15"/>
      <c r="AM13" s="15"/>
      <c r="AN13" s="13"/>
      <c r="AO13" s="27"/>
      <c r="AP13" s="15"/>
      <c r="AQ13" s="15"/>
      <c r="AR13" s="15"/>
      <c r="AS13" s="15"/>
      <c r="AT13" s="15"/>
      <c r="AU13" s="15"/>
      <c r="AV13" s="13"/>
      <c r="AW13" s="27"/>
      <c r="AX13" s="15"/>
      <c r="AY13" s="15"/>
      <c r="AZ13" s="15"/>
      <c r="BA13" s="15"/>
      <c r="BB13" s="15"/>
      <c r="BC13" s="15"/>
      <c r="BD13" s="13"/>
      <c r="BE13" s="27"/>
      <c r="BF13" s="15"/>
      <c r="BG13" s="15"/>
      <c r="BH13" s="15"/>
      <c r="BI13" s="15" t="s">
        <v>14</v>
      </c>
      <c r="BJ13" s="15" t="s">
        <v>15</v>
      </c>
      <c r="BK13" s="15"/>
      <c r="BL13" s="13"/>
      <c r="BM13" s="27"/>
      <c r="BN13" s="15"/>
      <c r="BO13" s="15"/>
      <c r="BP13" s="15"/>
      <c r="BQ13" s="15"/>
      <c r="BR13" s="15"/>
      <c r="BS13" s="15"/>
      <c r="BT13" s="13"/>
      <c r="BU13" s="27"/>
      <c r="BV13" s="15"/>
      <c r="BW13" s="15"/>
      <c r="BX13" s="15"/>
      <c r="BY13" s="15"/>
      <c r="BZ13" s="15"/>
      <c r="CA13" s="15"/>
      <c r="CB13" s="13"/>
      <c r="CC13" s="27"/>
      <c r="CD13" s="15"/>
      <c r="CE13" s="15"/>
      <c r="CF13" s="15"/>
      <c r="CG13" s="15"/>
      <c r="CH13" s="15"/>
      <c r="CI13" s="15"/>
      <c r="CJ13" s="13"/>
      <c r="CK13" s="27"/>
      <c r="CL13" s="15"/>
      <c r="CM13" s="15"/>
      <c r="CN13" s="15"/>
      <c r="CO13" s="15"/>
      <c r="CP13" s="15"/>
      <c r="CQ13" s="15"/>
      <c r="CR13" s="13"/>
      <c r="CS13" s="27"/>
      <c r="CT13" s="15"/>
      <c r="CU13" s="15"/>
      <c r="CV13" s="15"/>
      <c r="CW13" s="15"/>
      <c r="CX13" s="15"/>
      <c r="CY13" s="15"/>
      <c r="CZ13" s="13"/>
      <c r="DA13" s="16">
        <f>COUNTIF(I13:CZ13,"P")</f>
        <v>2</v>
      </c>
      <c r="DB13" s="17">
        <f>COUNTIF(Q13:CZ13,"E")</f>
        <v>2</v>
      </c>
      <c r="DC13" s="18">
        <f t="shared" ref="DC13:DC14" si="0">DB13/DA13</f>
        <v>1</v>
      </c>
      <c r="DD13" s="1"/>
      <c r="DE13" s="1"/>
    </row>
    <row r="14" spans="1:109" ht="23.25" customHeight="1" x14ac:dyDescent="0.2">
      <c r="B14" s="169"/>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24">
        <f>SUM(DA13:DA13)</f>
        <v>2</v>
      </c>
      <c r="DB14" s="24">
        <f>SUM(DB13:DB13)</f>
        <v>2</v>
      </c>
      <c r="DC14" s="26">
        <f t="shared" si="0"/>
        <v>1</v>
      </c>
      <c r="DD14" s="1"/>
      <c r="DE14" s="1"/>
    </row>
    <row r="15" spans="1:109" ht="71.25" customHeight="1" x14ac:dyDescent="0.2">
      <c r="B15" s="267" t="s">
        <v>108</v>
      </c>
      <c r="C15" s="242" t="s">
        <v>87</v>
      </c>
      <c r="D15" s="243"/>
      <c r="E15" s="243"/>
      <c r="F15" s="243"/>
      <c r="G15" s="244"/>
      <c r="H15" s="86" t="s">
        <v>29</v>
      </c>
      <c r="I15" s="29"/>
      <c r="J15" s="17"/>
      <c r="K15" s="17"/>
      <c r="L15" s="17"/>
      <c r="M15" s="17"/>
      <c r="N15" s="17"/>
      <c r="O15" s="17" t="s">
        <v>14</v>
      </c>
      <c r="P15" s="17" t="s">
        <v>15</v>
      </c>
      <c r="Q15" s="29"/>
      <c r="R15" s="17"/>
      <c r="S15" s="17"/>
      <c r="T15" s="17"/>
      <c r="U15" s="17"/>
      <c r="V15" s="17"/>
      <c r="W15" s="17"/>
      <c r="X15" s="17"/>
      <c r="Y15" s="29"/>
      <c r="Z15" s="17"/>
      <c r="AA15" s="17"/>
      <c r="AB15" s="17"/>
      <c r="AC15" s="17"/>
      <c r="AD15" s="17"/>
      <c r="AE15" s="17"/>
      <c r="AF15" s="28"/>
      <c r="AG15" s="16"/>
      <c r="AH15" s="17"/>
      <c r="AI15" s="17"/>
      <c r="AJ15" s="17"/>
      <c r="AK15" s="17"/>
      <c r="AL15" s="17"/>
      <c r="AM15" s="17"/>
      <c r="AN15" s="28"/>
      <c r="AO15" s="16"/>
      <c r="AP15" s="17"/>
      <c r="AQ15" s="17"/>
      <c r="AR15" s="17"/>
      <c r="AS15" s="17"/>
      <c r="AT15" s="17"/>
      <c r="AU15" s="17"/>
      <c r="AV15" s="28"/>
      <c r="AW15" s="16"/>
      <c r="AX15" s="17"/>
      <c r="AY15" s="17"/>
      <c r="AZ15" s="17"/>
      <c r="BA15" s="17"/>
      <c r="BB15" s="17"/>
      <c r="BC15" s="17"/>
      <c r="BD15" s="28"/>
      <c r="BE15" s="16"/>
      <c r="BF15" s="17"/>
      <c r="BG15" s="17"/>
      <c r="BH15" s="17"/>
      <c r="BI15" s="17"/>
      <c r="BJ15" s="17"/>
      <c r="BK15" s="17"/>
      <c r="BL15" s="28"/>
      <c r="BM15" s="16"/>
      <c r="BN15" s="17"/>
      <c r="BO15" s="17"/>
      <c r="BP15" s="17"/>
      <c r="BQ15" s="17"/>
      <c r="BR15" s="17"/>
      <c r="BS15" s="17"/>
      <c r="BT15" s="28"/>
      <c r="BU15" s="16"/>
      <c r="BV15" s="17"/>
      <c r="BW15" s="17"/>
      <c r="BX15" s="17"/>
      <c r="BY15" s="17"/>
      <c r="BZ15" s="17"/>
      <c r="CA15" s="17"/>
      <c r="CB15" s="28"/>
      <c r="CC15" s="16"/>
      <c r="CD15" s="17"/>
      <c r="CE15" s="17"/>
      <c r="CF15" s="17"/>
      <c r="CG15" s="17"/>
      <c r="CH15" s="17"/>
      <c r="CI15" s="17"/>
      <c r="CJ15" s="28"/>
      <c r="CK15" s="16"/>
      <c r="CL15" s="17"/>
      <c r="CM15" s="17"/>
      <c r="CN15" s="17"/>
      <c r="CO15" s="17"/>
      <c r="CP15" s="17"/>
      <c r="CQ15" s="17"/>
      <c r="CR15" s="28"/>
      <c r="CS15" s="16"/>
      <c r="CT15" s="17"/>
      <c r="CU15" s="17" t="s">
        <v>14</v>
      </c>
      <c r="CV15" s="17" t="s">
        <v>135</v>
      </c>
      <c r="CW15" s="58"/>
      <c r="CX15" s="58"/>
      <c r="CY15" s="58"/>
      <c r="CZ15" s="59"/>
      <c r="DA15" s="16">
        <f>COUNTIF(I15:CZ15,"P")</f>
        <v>2</v>
      </c>
      <c r="DB15" s="17">
        <f>COUNTIF(Q15:CZ15,"E")</f>
        <v>1</v>
      </c>
      <c r="DC15" s="18">
        <f>DB15/DA15</f>
        <v>0.5</v>
      </c>
      <c r="DD15" s="1"/>
      <c r="DE15" s="1"/>
    </row>
    <row r="16" spans="1:109" ht="46.5" customHeight="1" x14ac:dyDescent="0.2">
      <c r="A16" s="2" t="s">
        <v>133</v>
      </c>
      <c r="B16" s="267"/>
      <c r="C16" s="251" t="s">
        <v>56</v>
      </c>
      <c r="D16" s="252"/>
      <c r="E16" s="252"/>
      <c r="F16" s="252"/>
      <c r="G16" s="253"/>
      <c r="H16" s="81" t="s">
        <v>29</v>
      </c>
      <c r="I16" s="70"/>
      <c r="J16" s="71"/>
      <c r="K16" s="71"/>
      <c r="L16" s="71"/>
      <c r="M16" s="71"/>
      <c r="N16" s="71"/>
      <c r="O16" s="71" t="s">
        <v>64</v>
      </c>
      <c r="P16" s="71"/>
      <c r="Q16" s="70" t="s">
        <v>14</v>
      </c>
      <c r="R16" s="71"/>
      <c r="S16" s="71"/>
      <c r="T16" s="71"/>
      <c r="U16" s="71"/>
      <c r="V16" s="71"/>
      <c r="W16" s="71"/>
      <c r="X16" s="71"/>
      <c r="Y16" s="70"/>
      <c r="Z16" s="71"/>
      <c r="AA16" s="71"/>
      <c r="AB16" s="71"/>
      <c r="AC16" s="71"/>
      <c r="AD16" s="71"/>
      <c r="AE16" s="71"/>
      <c r="AF16" s="72"/>
      <c r="AG16" s="73"/>
      <c r="AH16" s="71"/>
      <c r="AI16" s="71"/>
      <c r="AJ16" s="71"/>
      <c r="AK16" s="71"/>
      <c r="AL16" s="71"/>
      <c r="AM16" s="71"/>
      <c r="AN16" s="72"/>
      <c r="AO16" s="73"/>
      <c r="AP16" s="71"/>
      <c r="AQ16" s="71"/>
      <c r="AR16" s="71"/>
      <c r="AS16" s="71"/>
      <c r="AT16" s="71"/>
      <c r="AU16" s="71" t="s">
        <v>14</v>
      </c>
      <c r="AV16" s="72" t="s">
        <v>15</v>
      </c>
      <c r="AW16" s="73"/>
      <c r="AX16" s="71"/>
      <c r="AY16" s="71"/>
      <c r="AZ16" s="71"/>
      <c r="BA16" s="71"/>
      <c r="BB16" s="71"/>
      <c r="BC16" s="71"/>
      <c r="BD16" s="72"/>
      <c r="BE16" s="73"/>
      <c r="BF16" s="71"/>
      <c r="BG16" s="71"/>
      <c r="BH16" s="71"/>
      <c r="BI16" s="71"/>
      <c r="BJ16" s="71"/>
      <c r="BK16" s="71"/>
      <c r="BL16" s="72"/>
      <c r="BM16" s="73"/>
      <c r="BN16" s="71"/>
      <c r="BO16" s="71"/>
      <c r="BP16" s="71"/>
      <c r="BQ16" s="71"/>
      <c r="BR16" s="71"/>
      <c r="BS16" s="71"/>
      <c r="BT16" s="72"/>
      <c r="BU16" s="73"/>
      <c r="BV16" s="71"/>
      <c r="BW16" s="71"/>
      <c r="BX16" s="71"/>
      <c r="BY16" s="71"/>
      <c r="BZ16" s="71"/>
      <c r="CA16" s="71"/>
      <c r="CB16" s="72"/>
      <c r="CC16" s="73"/>
      <c r="CD16" s="71"/>
      <c r="CE16" s="71"/>
      <c r="CF16" s="71"/>
      <c r="CG16" s="71" t="s">
        <v>14</v>
      </c>
      <c r="CH16" s="71" t="s">
        <v>135</v>
      </c>
      <c r="CI16" s="71"/>
      <c r="CJ16" s="72"/>
      <c r="CK16" s="73"/>
      <c r="CL16" s="71"/>
      <c r="CM16" s="71"/>
      <c r="CN16" s="71"/>
      <c r="CO16" s="71"/>
      <c r="CP16" s="71"/>
      <c r="CQ16" s="71"/>
      <c r="CR16" s="72"/>
      <c r="CS16" s="73"/>
      <c r="CT16" s="71"/>
      <c r="CU16" s="71" t="s">
        <v>64</v>
      </c>
      <c r="CV16" s="71"/>
      <c r="CW16" s="71"/>
      <c r="CX16" s="71"/>
      <c r="CY16" s="71"/>
      <c r="CZ16" s="72"/>
      <c r="DA16" s="16">
        <f>COUNTIF(I16:CZ16,"P")</f>
        <v>3</v>
      </c>
      <c r="DB16" s="17">
        <f>COUNTIF(Q16:CZ16,"E")</f>
        <v>2</v>
      </c>
      <c r="DC16" s="23">
        <f t="shared" ref="DC16:DC17" si="1">DB16/DA16</f>
        <v>0.66666666666666663</v>
      </c>
      <c r="DD16" s="1"/>
      <c r="DE16" s="1"/>
    </row>
    <row r="17" spans="2:113" ht="23.25" customHeight="1" x14ac:dyDescent="0.2">
      <c r="B17" s="169"/>
      <c r="C17" s="166"/>
      <c r="D17" s="167"/>
      <c r="E17" s="167"/>
      <c r="F17" s="167"/>
      <c r="G17" s="167"/>
      <c r="H17" s="14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168"/>
      <c r="DA17" s="151">
        <f>SUM(DA15:DA16)</f>
        <v>5</v>
      </c>
      <c r="DB17" s="151">
        <f>SUM(DB15:DB16)</f>
        <v>3</v>
      </c>
      <c r="DC17" s="26">
        <f t="shared" si="1"/>
        <v>0.6</v>
      </c>
      <c r="DD17" s="1"/>
      <c r="DE17" s="1"/>
    </row>
    <row r="18" spans="2:113" ht="50.1" customHeight="1" x14ac:dyDescent="0.2">
      <c r="B18" s="267" t="s">
        <v>109</v>
      </c>
      <c r="C18" s="275" t="s">
        <v>84</v>
      </c>
      <c r="D18" s="276"/>
      <c r="E18" s="276"/>
      <c r="F18" s="276"/>
      <c r="G18" s="277"/>
      <c r="H18" s="82" t="s">
        <v>29</v>
      </c>
      <c r="I18" s="14" t="s">
        <v>64</v>
      </c>
      <c r="J18" s="15"/>
      <c r="K18" s="15"/>
      <c r="L18" s="15"/>
      <c r="M18" s="15"/>
      <c r="N18" s="15"/>
      <c r="O18" s="15"/>
      <c r="P18" s="13"/>
      <c r="Q18" s="14"/>
      <c r="R18" s="15"/>
      <c r="S18" s="15" t="s">
        <v>71</v>
      </c>
      <c r="T18" s="15"/>
      <c r="U18" s="15" t="s">
        <v>14</v>
      </c>
      <c r="V18" s="15" t="s">
        <v>15</v>
      </c>
      <c r="W18" s="15"/>
      <c r="X18" s="13"/>
      <c r="Y18" s="14"/>
      <c r="Z18" s="15"/>
      <c r="AA18" s="15"/>
      <c r="AB18" s="15"/>
      <c r="AC18" s="15" t="s">
        <v>14</v>
      </c>
      <c r="AD18" s="15" t="s">
        <v>15</v>
      </c>
      <c r="AE18" s="15"/>
      <c r="AF18" s="15"/>
      <c r="AG18" s="14"/>
      <c r="AH18" s="15"/>
      <c r="AI18" s="15"/>
      <c r="AJ18" s="15"/>
      <c r="AK18" s="15"/>
      <c r="AL18" s="15"/>
      <c r="AM18" s="15"/>
      <c r="AN18" s="13"/>
      <c r="AO18" s="14"/>
      <c r="AP18" s="15"/>
      <c r="AQ18" s="15"/>
      <c r="AR18" s="15"/>
      <c r="AS18" s="15" t="s">
        <v>14</v>
      </c>
      <c r="AT18" s="15" t="s">
        <v>15</v>
      </c>
      <c r="AU18" s="15"/>
      <c r="AV18" s="13"/>
      <c r="AW18" s="14"/>
      <c r="AX18" s="15"/>
      <c r="AY18" s="15"/>
      <c r="AZ18" s="15"/>
      <c r="BA18" s="15"/>
      <c r="BB18" s="15"/>
      <c r="BC18" s="15"/>
      <c r="BD18" s="13"/>
      <c r="BE18" s="14"/>
      <c r="BF18" s="15"/>
      <c r="BG18" s="15"/>
      <c r="BH18" s="15"/>
      <c r="BI18" s="15" t="s">
        <v>14</v>
      </c>
      <c r="BJ18" s="15" t="s">
        <v>15</v>
      </c>
      <c r="BK18" s="15" t="s">
        <v>64</v>
      </c>
      <c r="BL18" s="13"/>
      <c r="BM18" s="14"/>
      <c r="BN18" s="15"/>
      <c r="BO18" s="15"/>
      <c r="BP18" s="15"/>
      <c r="BQ18" s="15"/>
      <c r="BR18" s="15"/>
      <c r="BS18" s="15"/>
      <c r="BT18" s="13"/>
      <c r="BU18" s="14"/>
      <c r="BV18" s="15"/>
      <c r="BW18" s="15"/>
      <c r="BX18" s="15"/>
      <c r="BY18" s="15"/>
      <c r="BZ18" s="15"/>
      <c r="CA18" s="15" t="s">
        <v>14</v>
      </c>
      <c r="CB18" s="13" t="s">
        <v>15</v>
      </c>
      <c r="CC18" s="14"/>
      <c r="CD18" s="15"/>
      <c r="CE18" s="15"/>
      <c r="CF18" s="15"/>
      <c r="CG18" s="15"/>
      <c r="CH18" s="15"/>
      <c r="CI18" s="15"/>
      <c r="CJ18" s="13"/>
      <c r="CK18" s="14"/>
      <c r="CL18" s="15"/>
      <c r="CM18" s="15"/>
      <c r="CN18" s="15"/>
      <c r="CO18" s="15" t="s">
        <v>14</v>
      </c>
      <c r="CP18" s="15"/>
      <c r="CQ18" s="15"/>
      <c r="CR18" s="13"/>
      <c r="CS18" s="14"/>
      <c r="CT18" s="15"/>
      <c r="CU18" s="15"/>
      <c r="CV18" s="15"/>
      <c r="CW18" s="15"/>
      <c r="CX18" s="15"/>
      <c r="CY18" s="15"/>
      <c r="CZ18" s="13"/>
      <c r="DA18" s="16">
        <f>COUNTIF(I18:CZ18,"P")</f>
        <v>6</v>
      </c>
      <c r="DB18" s="17">
        <f>COUNTIF(Q18:CZ18,"E")</f>
        <v>5</v>
      </c>
      <c r="DC18" s="18">
        <f>DB18/DA18</f>
        <v>0.83333333333333337</v>
      </c>
      <c r="DD18" s="1"/>
      <c r="DE18" s="1"/>
    </row>
    <row r="19" spans="2:113" ht="50.1" customHeight="1" x14ac:dyDescent="0.2">
      <c r="B19" s="267"/>
      <c r="C19" s="242" t="s">
        <v>85</v>
      </c>
      <c r="D19" s="243"/>
      <c r="E19" s="243"/>
      <c r="F19" s="243"/>
      <c r="G19" s="244"/>
      <c r="H19" s="82" t="s">
        <v>29</v>
      </c>
      <c r="I19" s="21"/>
      <c r="J19" s="19"/>
      <c r="K19" s="19"/>
      <c r="L19" s="19"/>
      <c r="M19" s="19"/>
      <c r="N19" s="19"/>
      <c r="O19" s="19"/>
      <c r="P19" s="20"/>
      <c r="Q19" s="21"/>
      <c r="R19" s="19"/>
      <c r="S19" s="19"/>
      <c r="T19" s="19"/>
      <c r="U19" s="19"/>
      <c r="V19" s="19"/>
      <c r="W19" s="19"/>
      <c r="X19" s="20"/>
      <c r="Y19" s="21"/>
      <c r="Z19" s="19"/>
      <c r="AA19" s="19"/>
      <c r="AB19" s="19"/>
      <c r="AC19" s="19"/>
      <c r="AD19" s="19"/>
      <c r="AE19" s="19"/>
      <c r="AF19" s="54"/>
      <c r="AG19" s="21"/>
      <c r="AH19" s="19"/>
      <c r="AI19" s="19"/>
      <c r="AJ19" s="19"/>
      <c r="AK19" s="19"/>
      <c r="AL19" s="19"/>
      <c r="AM19" s="19"/>
      <c r="AN19" s="20"/>
      <c r="AO19" s="21"/>
      <c r="AP19" s="19"/>
      <c r="AQ19" s="19"/>
      <c r="AR19" s="19"/>
      <c r="AS19" s="19"/>
      <c r="AT19" s="19"/>
      <c r="AU19" s="19"/>
      <c r="AV19" s="20"/>
      <c r="AW19" s="21"/>
      <c r="AX19" s="19"/>
      <c r="AY19" s="19"/>
      <c r="AZ19" s="19"/>
      <c r="BA19" s="19"/>
      <c r="BB19" s="19"/>
      <c r="BC19" s="15" t="s">
        <v>14</v>
      </c>
      <c r="BD19" s="20" t="s">
        <v>15</v>
      </c>
      <c r="BE19" s="21"/>
      <c r="BF19" s="19"/>
      <c r="BG19" s="19"/>
      <c r="BH19" s="19"/>
      <c r="BI19" s="19" t="s">
        <v>64</v>
      </c>
      <c r="BJ19" s="19"/>
      <c r="BK19" s="19"/>
      <c r="BL19" s="20"/>
      <c r="BM19" s="21"/>
      <c r="BN19" s="19"/>
      <c r="BO19" s="19"/>
      <c r="BP19" s="19"/>
      <c r="BQ19" s="19"/>
      <c r="BR19" s="19"/>
      <c r="BS19" s="19"/>
      <c r="BT19" s="20"/>
      <c r="BU19" s="21"/>
      <c r="BV19" s="19"/>
      <c r="BW19" s="19"/>
      <c r="BX19" s="19"/>
      <c r="BY19" s="19"/>
      <c r="BZ19" s="19"/>
      <c r="CA19" s="19"/>
      <c r="CB19" s="20"/>
      <c r="CC19" s="21"/>
      <c r="CD19" s="19"/>
      <c r="CE19" s="19"/>
      <c r="CF19" s="19"/>
      <c r="CG19" s="19"/>
      <c r="CH19" s="19"/>
      <c r="CI19" s="19"/>
      <c r="CJ19" s="20"/>
      <c r="CK19" s="21"/>
      <c r="CL19" s="19"/>
      <c r="CM19" s="19"/>
      <c r="CN19" s="19"/>
      <c r="CO19" s="19"/>
      <c r="CP19" s="19"/>
      <c r="CQ19" s="19"/>
      <c r="CR19" s="20"/>
      <c r="CS19" s="21"/>
      <c r="CT19" s="19"/>
      <c r="CU19" s="19"/>
      <c r="CV19" s="19"/>
      <c r="CW19" s="19"/>
      <c r="CX19" s="19"/>
      <c r="CY19" s="19" t="s">
        <v>14</v>
      </c>
      <c r="CZ19" s="20"/>
      <c r="DA19" s="16">
        <f>COUNTIF(I19:CZ19,"P")</f>
        <v>2</v>
      </c>
      <c r="DB19" s="17">
        <f>COUNTIF(Q19:CZ19,"E")</f>
        <v>1</v>
      </c>
      <c r="DC19" s="18">
        <f>DB19/DA19</f>
        <v>0.5</v>
      </c>
      <c r="DD19" s="1"/>
      <c r="DE19" s="1"/>
    </row>
    <row r="20" spans="2:113" ht="50.1" customHeight="1" x14ac:dyDescent="0.2">
      <c r="B20" s="267"/>
      <c r="C20" s="281" t="s">
        <v>41</v>
      </c>
      <c r="D20" s="282"/>
      <c r="E20" s="282"/>
      <c r="F20" s="282"/>
      <c r="G20" s="283"/>
      <c r="H20" s="82" t="s">
        <v>29</v>
      </c>
      <c r="I20" s="21"/>
      <c r="J20" s="19"/>
      <c r="K20" s="19"/>
      <c r="L20" s="19"/>
      <c r="M20" s="19"/>
      <c r="N20" s="19"/>
      <c r="O20" s="19"/>
      <c r="P20" s="20"/>
      <c r="Q20" s="21"/>
      <c r="R20" s="19"/>
      <c r="S20" s="19"/>
      <c r="T20" s="19"/>
      <c r="U20" s="19" t="s">
        <v>14</v>
      </c>
      <c r="V20" s="19" t="s">
        <v>15</v>
      </c>
      <c r="W20" s="19"/>
      <c r="X20" s="20"/>
      <c r="Y20" s="21"/>
      <c r="Z20" s="19"/>
      <c r="AA20" s="19"/>
      <c r="AB20" s="19"/>
      <c r="AC20" s="19" t="s">
        <v>14</v>
      </c>
      <c r="AD20" s="19" t="s">
        <v>15</v>
      </c>
      <c r="AE20" s="19"/>
      <c r="AF20" s="20"/>
      <c r="AG20" s="21"/>
      <c r="AH20" s="19"/>
      <c r="AI20" s="19"/>
      <c r="AJ20" s="19"/>
      <c r="AK20" s="19"/>
      <c r="AL20" s="19"/>
      <c r="AM20" s="19"/>
      <c r="AN20" s="20"/>
      <c r="AO20" s="21"/>
      <c r="AP20" s="19"/>
      <c r="AQ20" s="19"/>
      <c r="AR20" s="19"/>
      <c r="AS20" s="19" t="s">
        <v>14</v>
      </c>
      <c r="AT20" s="19" t="s">
        <v>15</v>
      </c>
      <c r="AU20" s="19"/>
      <c r="AV20" s="20"/>
      <c r="AW20" s="21"/>
      <c r="AX20" s="19"/>
      <c r="AY20" s="19"/>
      <c r="AZ20" s="19"/>
      <c r="BA20" s="19"/>
      <c r="BB20" s="19"/>
      <c r="BC20" s="19"/>
      <c r="BD20" s="20"/>
      <c r="BE20" s="21"/>
      <c r="BF20" s="19"/>
      <c r="BG20" s="19"/>
      <c r="BH20" s="19"/>
      <c r="BI20" s="19" t="s">
        <v>14</v>
      </c>
      <c r="BJ20" s="19" t="s">
        <v>15</v>
      </c>
      <c r="BK20" s="19"/>
      <c r="BL20" s="20"/>
      <c r="BM20" s="21"/>
      <c r="BN20" s="19"/>
      <c r="BO20" s="19"/>
      <c r="BP20" s="19"/>
      <c r="BQ20" s="19"/>
      <c r="BR20" s="19"/>
      <c r="BS20" s="19"/>
      <c r="BT20" s="20"/>
      <c r="BU20" s="21"/>
      <c r="BV20" s="19"/>
      <c r="BW20" s="19"/>
      <c r="BX20" s="19"/>
      <c r="BY20" s="19"/>
      <c r="BZ20" s="19"/>
      <c r="CA20" s="19" t="s">
        <v>14</v>
      </c>
      <c r="CB20" s="20" t="s">
        <v>15</v>
      </c>
      <c r="CC20" s="21"/>
      <c r="CD20" s="19"/>
      <c r="CE20" s="19"/>
      <c r="CF20" s="19"/>
      <c r="CG20" s="19"/>
      <c r="CH20" s="19"/>
      <c r="CI20" s="19"/>
      <c r="CJ20" s="20"/>
      <c r="CK20" s="21"/>
      <c r="CL20" s="19"/>
      <c r="CM20" s="19"/>
      <c r="CN20" s="19"/>
      <c r="CO20" s="19" t="s">
        <v>14</v>
      </c>
      <c r="CP20" s="19"/>
      <c r="CQ20" s="19"/>
      <c r="CR20" s="20"/>
      <c r="CS20" s="21"/>
      <c r="CT20" s="19"/>
      <c r="CU20" s="19"/>
      <c r="CV20" s="19"/>
      <c r="CW20" s="19"/>
      <c r="CX20" s="19"/>
      <c r="CY20" s="19"/>
      <c r="CZ20" s="20"/>
      <c r="DA20" s="16">
        <f>COUNTIF(I20:CZ20,"P")</f>
        <v>6</v>
      </c>
      <c r="DB20" s="17">
        <f>COUNTIF(Q20:CZ20,"E")</f>
        <v>5</v>
      </c>
      <c r="DC20" s="23">
        <f>DB20/DA20</f>
        <v>0.83333333333333337</v>
      </c>
      <c r="DD20" s="1"/>
      <c r="DE20" s="1"/>
    </row>
    <row r="21" spans="2:113" s="34" customFormat="1" ht="23.25" customHeight="1" x14ac:dyDescent="0.2">
      <c r="B21" s="3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151">
        <f>SUM(DA18:DA20)</f>
        <v>14</v>
      </c>
      <c r="DB21" s="151">
        <f>SUM(DB18:DB20)</f>
        <v>11</v>
      </c>
      <c r="DC21" s="26">
        <f t="shared" ref="DC21" si="2">DB21/DA21</f>
        <v>0.7857142857142857</v>
      </c>
    </row>
    <row r="22" spans="2:113" s="34" customFormat="1" ht="23.25" customHeight="1" x14ac:dyDescent="0.2">
      <c r="B22" s="170"/>
      <c r="C22" s="171"/>
      <c r="D22" s="171"/>
      <c r="E22" s="171"/>
      <c r="F22" s="171"/>
      <c r="G22" s="171"/>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99"/>
      <c r="DB22" s="100"/>
      <c r="DC22" s="172"/>
      <c r="DI22" s="199" t="s">
        <v>64</v>
      </c>
    </row>
    <row r="23" spans="2:113" ht="24.75" customHeight="1" x14ac:dyDescent="0.2">
      <c r="B23" s="35"/>
      <c r="C23" s="36"/>
      <c r="D23" s="36"/>
      <c r="E23" s="36"/>
      <c r="F23" s="36"/>
      <c r="G23" s="36"/>
      <c r="H23" s="37" t="s">
        <v>17</v>
      </c>
      <c r="I23" s="232" t="s">
        <v>36</v>
      </c>
      <c r="J23" s="233"/>
      <c r="K23" s="233"/>
      <c r="L23" s="233"/>
      <c r="M23" s="233"/>
      <c r="N23" s="233"/>
      <c r="O23" s="233"/>
      <c r="P23" s="234"/>
      <c r="Q23" s="232" t="str">
        <f>Q10</f>
        <v>FEBRERO</v>
      </c>
      <c r="R23" s="233"/>
      <c r="S23" s="233"/>
      <c r="T23" s="233"/>
      <c r="U23" s="233"/>
      <c r="V23" s="233"/>
      <c r="W23" s="233"/>
      <c r="X23" s="234"/>
      <c r="Y23" s="232" t="str">
        <f>Y10</f>
        <v>MARZO</v>
      </c>
      <c r="Z23" s="233"/>
      <c r="AA23" s="233"/>
      <c r="AB23" s="233"/>
      <c r="AC23" s="233"/>
      <c r="AD23" s="233"/>
      <c r="AE23" s="233"/>
      <c r="AF23" s="234"/>
      <c r="AG23" s="232" t="str">
        <f>AG10</f>
        <v>ABRIL</v>
      </c>
      <c r="AH23" s="233"/>
      <c r="AI23" s="233"/>
      <c r="AJ23" s="233"/>
      <c r="AK23" s="233"/>
      <c r="AL23" s="233"/>
      <c r="AM23" s="233"/>
      <c r="AN23" s="234"/>
      <c r="AO23" s="232" t="str">
        <f>AO10</f>
        <v>MAYO</v>
      </c>
      <c r="AP23" s="233"/>
      <c r="AQ23" s="233"/>
      <c r="AR23" s="233"/>
      <c r="AS23" s="233"/>
      <c r="AT23" s="233"/>
      <c r="AU23" s="233"/>
      <c r="AV23" s="234"/>
      <c r="AW23" s="232" t="str">
        <f>AW10</f>
        <v>JUNIO</v>
      </c>
      <c r="AX23" s="233"/>
      <c r="AY23" s="233"/>
      <c r="AZ23" s="233"/>
      <c r="BA23" s="233"/>
      <c r="BB23" s="233"/>
      <c r="BC23" s="233"/>
      <c r="BD23" s="234"/>
      <c r="BE23" s="232" t="str">
        <f>BE10</f>
        <v>JULIO</v>
      </c>
      <c r="BF23" s="233"/>
      <c r="BG23" s="233"/>
      <c r="BH23" s="233"/>
      <c r="BI23" s="233"/>
      <c r="BJ23" s="233"/>
      <c r="BK23" s="233"/>
      <c r="BL23" s="234"/>
      <c r="BM23" s="232" t="str">
        <f>BM10</f>
        <v>AGOSTO</v>
      </c>
      <c r="BN23" s="233"/>
      <c r="BO23" s="233"/>
      <c r="BP23" s="233"/>
      <c r="BQ23" s="233"/>
      <c r="BR23" s="233"/>
      <c r="BS23" s="233"/>
      <c r="BT23" s="234"/>
      <c r="BU23" s="232" t="str">
        <f>BU10</f>
        <v>SEPTIEMBRE</v>
      </c>
      <c r="BV23" s="233"/>
      <c r="BW23" s="233"/>
      <c r="BX23" s="233"/>
      <c r="BY23" s="233"/>
      <c r="BZ23" s="233"/>
      <c r="CA23" s="233"/>
      <c r="CB23" s="234"/>
      <c r="CC23" s="232" t="str">
        <f>CC10</f>
        <v>OCTUBRE</v>
      </c>
      <c r="CD23" s="233"/>
      <c r="CE23" s="233"/>
      <c r="CF23" s="233"/>
      <c r="CG23" s="233"/>
      <c r="CH23" s="233"/>
      <c r="CI23" s="233"/>
      <c r="CJ23" s="234"/>
      <c r="CK23" s="232" t="str">
        <f>CK10</f>
        <v>NOVIEMBRE</v>
      </c>
      <c r="CL23" s="233"/>
      <c r="CM23" s="233"/>
      <c r="CN23" s="233"/>
      <c r="CO23" s="233"/>
      <c r="CP23" s="233"/>
      <c r="CQ23" s="233"/>
      <c r="CR23" s="234"/>
      <c r="CS23" s="232" t="str">
        <f>CS10</f>
        <v>DICIEMBRE</v>
      </c>
      <c r="CT23" s="233"/>
      <c r="CU23" s="233"/>
      <c r="CV23" s="233"/>
      <c r="CW23" s="233"/>
      <c r="CX23" s="233"/>
      <c r="CY23" s="233"/>
      <c r="CZ23" s="234"/>
      <c r="DA23" s="38"/>
      <c r="DB23" s="39"/>
      <c r="DC23" s="40"/>
      <c r="DD23" s="1"/>
      <c r="DE23" s="1"/>
    </row>
    <row r="24" spans="2:113" ht="12.75" customHeight="1" x14ac:dyDescent="0.2">
      <c r="B24" s="41"/>
      <c r="C24" s="6"/>
      <c r="D24" s="6"/>
      <c r="E24" s="6"/>
      <c r="F24" s="6"/>
      <c r="G24" s="6"/>
      <c r="H24" s="42" t="s">
        <v>18</v>
      </c>
      <c r="I24" s="235">
        <f t="shared" ref="I24" si="3">COUNTIF(I13:I20,"P")</f>
        <v>0</v>
      </c>
      <c r="J24" s="236"/>
      <c r="K24" s="235">
        <f t="shared" ref="K24" si="4">COUNTIF(K13:K20,"P")</f>
        <v>0</v>
      </c>
      <c r="L24" s="236"/>
      <c r="M24" s="235">
        <f t="shared" ref="M24" si="5">COUNTIF(M13:M20,"P")</f>
        <v>0</v>
      </c>
      <c r="N24" s="236"/>
      <c r="O24" s="235">
        <f>COUNTIF(O13:O20,"P")</f>
        <v>1</v>
      </c>
      <c r="P24" s="236"/>
      <c r="Q24" s="235">
        <f t="shared" ref="Q24" si="6">COUNTIF(Q13:Q20,"P")</f>
        <v>2</v>
      </c>
      <c r="R24" s="236"/>
      <c r="S24" s="235">
        <f t="shared" ref="S24" si="7">COUNTIF(S13:S20,"P")</f>
        <v>0</v>
      </c>
      <c r="T24" s="236"/>
      <c r="U24" s="235">
        <f t="shared" ref="U24" si="8">COUNTIF(U13:U20,"P")</f>
        <v>2</v>
      </c>
      <c r="V24" s="236"/>
      <c r="W24" s="235">
        <f t="shared" ref="W24" si="9">COUNTIF(W13:W20,"P")</f>
        <v>0</v>
      </c>
      <c r="X24" s="236"/>
      <c r="Y24" s="235">
        <f t="shared" ref="Y24" si="10">COUNTIF(Y13:Y20,"P")</f>
        <v>0</v>
      </c>
      <c r="Z24" s="236"/>
      <c r="AA24" s="235">
        <f t="shared" ref="AA24" si="11">COUNTIF(AA13:AA20,"P")</f>
        <v>0</v>
      </c>
      <c r="AB24" s="236"/>
      <c r="AC24" s="235">
        <f t="shared" ref="AC24" si="12">COUNTIF(AC13:AC20,"P")</f>
        <v>2</v>
      </c>
      <c r="AD24" s="236"/>
      <c r="AE24" s="235">
        <f t="shared" ref="AE24" si="13">COUNTIF(AE13:AE20,"P")</f>
        <v>0</v>
      </c>
      <c r="AF24" s="236"/>
      <c r="AG24" s="235">
        <f t="shared" ref="AG24" si="14">COUNTIF(AG13:AG20,"P")</f>
        <v>0</v>
      </c>
      <c r="AH24" s="236"/>
      <c r="AI24" s="235">
        <f t="shared" ref="AI24" si="15">COUNTIF(AI13:AI20,"P")</f>
        <v>0</v>
      </c>
      <c r="AJ24" s="236"/>
      <c r="AK24" s="235">
        <f t="shared" ref="AK24" si="16">COUNTIF(AK13:AK20,"P")</f>
        <v>0</v>
      </c>
      <c r="AL24" s="236"/>
      <c r="AM24" s="235">
        <f t="shared" ref="AM24" si="17">COUNTIF(AM13:AM20,"P")</f>
        <v>0</v>
      </c>
      <c r="AN24" s="236"/>
      <c r="AO24" s="235">
        <f t="shared" ref="AO24" si="18">COUNTIF(AO13:AO20,"P")</f>
        <v>0</v>
      </c>
      <c r="AP24" s="236"/>
      <c r="AQ24" s="235">
        <f t="shared" ref="AQ24" si="19">COUNTIF(AQ13:AQ20,"P")</f>
        <v>0</v>
      </c>
      <c r="AR24" s="236"/>
      <c r="AS24" s="235">
        <f t="shared" ref="AS24" si="20">COUNTIF(AS13:AS20,"P")</f>
        <v>2</v>
      </c>
      <c r="AT24" s="236"/>
      <c r="AU24" s="235">
        <f t="shared" ref="AU24" si="21">COUNTIF(AU13:AU20,"P")</f>
        <v>1</v>
      </c>
      <c r="AV24" s="236"/>
      <c r="AW24" s="235">
        <f t="shared" ref="AW24" si="22">COUNTIF(AW13:AW20,"P")</f>
        <v>0</v>
      </c>
      <c r="AX24" s="236"/>
      <c r="AY24" s="235">
        <f t="shared" ref="AY24" si="23">COUNTIF(AY13:AY20,"P")</f>
        <v>0</v>
      </c>
      <c r="AZ24" s="236"/>
      <c r="BA24" s="235">
        <f t="shared" ref="BA24" si="24">COUNTIF(BA13:BA20,"P")</f>
        <v>0</v>
      </c>
      <c r="BB24" s="236"/>
      <c r="BC24" s="235">
        <f t="shared" ref="BC24" si="25">COUNTIF(BC13:BC20,"P")</f>
        <v>1</v>
      </c>
      <c r="BD24" s="236"/>
      <c r="BE24" s="235">
        <f t="shared" ref="BE24" si="26">COUNTIF(BE13:BE20,"P")</f>
        <v>0</v>
      </c>
      <c r="BF24" s="236"/>
      <c r="BG24" s="235">
        <f t="shared" ref="BG24" si="27">COUNTIF(BG13:BG20,"P")</f>
        <v>0</v>
      </c>
      <c r="BH24" s="236"/>
      <c r="BI24" s="235">
        <f t="shared" ref="BI24" si="28">COUNTIF(BI13:BI20,"P")</f>
        <v>3</v>
      </c>
      <c r="BJ24" s="236"/>
      <c r="BK24" s="235">
        <f t="shared" ref="BK24" si="29">COUNTIF(BK13:BK20,"P")</f>
        <v>0</v>
      </c>
      <c r="BL24" s="236"/>
      <c r="BM24" s="235">
        <f t="shared" ref="BM24" si="30">COUNTIF(BM13:BM20,"P")</f>
        <v>0</v>
      </c>
      <c r="BN24" s="236"/>
      <c r="BO24" s="235">
        <f t="shared" ref="BO24" si="31">COUNTIF(BO13:BO20,"P")</f>
        <v>0</v>
      </c>
      <c r="BP24" s="236"/>
      <c r="BQ24" s="235">
        <f t="shared" ref="BQ24" si="32">COUNTIF(BQ13:BQ20,"P")</f>
        <v>0</v>
      </c>
      <c r="BR24" s="236"/>
      <c r="BS24" s="235">
        <f t="shared" ref="BS24" si="33">COUNTIF(BS13:BS20,"P")</f>
        <v>0</v>
      </c>
      <c r="BT24" s="236"/>
      <c r="BU24" s="235">
        <f t="shared" ref="BU24" si="34">COUNTIF(BU13:BU20,"P")</f>
        <v>0</v>
      </c>
      <c r="BV24" s="236"/>
      <c r="BW24" s="235">
        <f t="shared" ref="BW24" si="35">COUNTIF(BW13:BW20,"P")</f>
        <v>0</v>
      </c>
      <c r="BX24" s="236"/>
      <c r="BY24" s="235">
        <f t="shared" ref="BY24" si="36">COUNTIF(BY13:BY20,"P")</f>
        <v>0</v>
      </c>
      <c r="BZ24" s="236"/>
      <c r="CA24" s="235">
        <f>COUNTIF(CA13:CA20,"P")</f>
        <v>2</v>
      </c>
      <c r="CB24" s="236"/>
      <c r="CC24" s="235">
        <f t="shared" ref="CC24" si="37">COUNTIF(CC13:CC20,"P")</f>
        <v>0</v>
      </c>
      <c r="CD24" s="236"/>
      <c r="CE24" s="235">
        <f t="shared" ref="CE24" si="38">COUNTIF(CE13:CE20,"P")</f>
        <v>0</v>
      </c>
      <c r="CF24" s="236"/>
      <c r="CG24" s="235">
        <f t="shared" ref="CG24" si="39">COUNTIF(CG13:CG20,"P")</f>
        <v>1</v>
      </c>
      <c r="CH24" s="236"/>
      <c r="CI24" s="235">
        <f t="shared" ref="CI24" si="40">COUNTIF(CI13:CI20,"P")</f>
        <v>0</v>
      </c>
      <c r="CJ24" s="236"/>
      <c r="CK24" s="235">
        <f t="shared" ref="CK24" si="41">COUNTIF(CK13:CK20,"P")</f>
        <v>0</v>
      </c>
      <c r="CL24" s="236"/>
      <c r="CM24" s="235">
        <f t="shared" ref="CM24" si="42">COUNTIF(CM13:CM20,"P")</f>
        <v>0</v>
      </c>
      <c r="CN24" s="236"/>
      <c r="CO24" s="235">
        <f t="shared" ref="CO24" si="43">COUNTIF(CO13:CO20,"P")</f>
        <v>2</v>
      </c>
      <c r="CP24" s="236"/>
      <c r="CQ24" s="235">
        <f t="shared" ref="CQ24" si="44">COUNTIF(CQ13:CQ20,"P")</f>
        <v>0</v>
      </c>
      <c r="CR24" s="236"/>
      <c r="CS24" s="235">
        <f t="shared" ref="CS24" si="45">COUNTIF(CS13:CS20,"P")</f>
        <v>0</v>
      </c>
      <c r="CT24" s="236"/>
      <c r="CU24" s="235">
        <f t="shared" ref="CU24" si="46">COUNTIF(CU13:CU20,"P")</f>
        <v>1</v>
      </c>
      <c r="CV24" s="236"/>
      <c r="CW24" s="235">
        <f t="shared" ref="CW24" si="47">COUNTIF(CW13:CW20,"P")</f>
        <v>0</v>
      </c>
      <c r="CX24" s="236"/>
      <c r="CY24" s="235">
        <f t="shared" ref="CY24" si="48">COUNTIF(CY13:CY20,"P")</f>
        <v>1</v>
      </c>
      <c r="CZ24" s="236"/>
      <c r="DA24" s="107">
        <f>SUM(I24:CZ24)</f>
        <v>21</v>
      </c>
      <c r="DB24" s="39"/>
      <c r="DC24" s="40"/>
      <c r="DD24" s="1"/>
      <c r="DE24" s="1"/>
    </row>
    <row r="25" spans="2:113" ht="12.75" customHeight="1" x14ac:dyDescent="0.2">
      <c r="B25" s="41"/>
      <c r="C25" s="6"/>
      <c r="D25" s="6"/>
      <c r="E25" s="6"/>
      <c r="F25" s="6"/>
      <c r="G25" s="6"/>
      <c r="H25" s="42" t="s">
        <v>19</v>
      </c>
      <c r="I25" s="235">
        <f>COUNTIF(J13:J20,"e")</f>
        <v>0</v>
      </c>
      <c r="J25" s="236"/>
      <c r="K25" s="235">
        <f t="shared" ref="K25" si="49">COUNTIF(L13:L20,"e")</f>
        <v>0</v>
      </c>
      <c r="L25" s="236"/>
      <c r="M25" s="235"/>
      <c r="N25" s="236"/>
      <c r="O25" s="235">
        <f t="shared" ref="O25" si="50">COUNTIF(P13:P20,"e")</f>
        <v>1</v>
      </c>
      <c r="P25" s="236"/>
      <c r="Q25" s="235">
        <f t="shared" ref="Q25" si="51">COUNTIF(R13:R20,"e")</f>
        <v>1</v>
      </c>
      <c r="R25" s="236"/>
      <c r="S25" s="235">
        <f t="shared" ref="S25" si="52">COUNTIF(T13:T20,"e")</f>
        <v>0</v>
      </c>
      <c r="T25" s="236"/>
      <c r="U25" s="235">
        <f t="shared" ref="U25" si="53">COUNTIF(V13:V20,"e")</f>
        <v>2</v>
      </c>
      <c r="V25" s="236"/>
      <c r="W25" s="235">
        <f t="shared" ref="W25" si="54">COUNTIF(X13:X20,"e")</f>
        <v>0</v>
      </c>
      <c r="X25" s="236"/>
      <c r="Y25" s="235">
        <f t="shared" ref="Y25" si="55">COUNTIF(Z13:Z20,"e")</f>
        <v>0</v>
      </c>
      <c r="Z25" s="236"/>
      <c r="AA25" s="235">
        <f t="shared" ref="AA25" si="56">COUNTIF(AB13:AB20,"e")</f>
        <v>0</v>
      </c>
      <c r="AB25" s="236"/>
      <c r="AC25" s="235">
        <f t="shared" ref="AC25" si="57">COUNTIF(AD13:AD20,"e")</f>
        <v>2</v>
      </c>
      <c r="AD25" s="236"/>
      <c r="AE25" s="235">
        <f t="shared" ref="AE25" si="58">COUNTIF(AF13:AF20,"e")</f>
        <v>0</v>
      </c>
      <c r="AF25" s="236"/>
      <c r="AG25" s="235">
        <f t="shared" ref="AG25" si="59">COUNTIF(AH13:AH20,"e")</f>
        <v>0</v>
      </c>
      <c r="AH25" s="236"/>
      <c r="AI25" s="235">
        <f t="shared" ref="AI25" si="60">COUNTIF(AJ13:AJ20,"e")</f>
        <v>0</v>
      </c>
      <c r="AJ25" s="236"/>
      <c r="AK25" s="235">
        <f t="shared" ref="AK25" si="61">COUNTIF(AL13:AL20,"e")</f>
        <v>0</v>
      </c>
      <c r="AL25" s="236"/>
      <c r="AM25" s="235">
        <f t="shared" ref="AM25" si="62">COUNTIF(AN13:AN20,"e")</f>
        <v>0</v>
      </c>
      <c r="AN25" s="236"/>
      <c r="AO25" s="235">
        <f t="shared" ref="AO25" si="63">COUNTIF(AP13:AP20,"e")</f>
        <v>0</v>
      </c>
      <c r="AP25" s="236"/>
      <c r="AQ25" s="235">
        <f t="shared" ref="AQ25" si="64">COUNTIF(AR13:AR20,"e")</f>
        <v>0</v>
      </c>
      <c r="AR25" s="236"/>
      <c r="AS25" s="235">
        <f t="shared" ref="AS25" si="65">COUNTIF(AT13:AT20,"e")</f>
        <v>2</v>
      </c>
      <c r="AT25" s="236"/>
      <c r="AU25" s="235">
        <f t="shared" ref="AU25" si="66">COUNTIF(AV13:AV20,"e")</f>
        <v>1</v>
      </c>
      <c r="AV25" s="236"/>
      <c r="AW25" s="235">
        <f t="shared" ref="AW25" si="67">COUNTIF(AX13:AX20,"e")</f>
        <v>0</v>
      </c>
      <c r="AX25" s="236"/>
      <c r="AY25" s="235">
        <f t="shared" ref="AY25" si="68">COUNTIF(AZ13:AZ20,"e")</f>
        <v>0</v>
      </c>
      <c r="AZ25" s="236"/>
      <c r="BA25" s="235">
        <f t="shared" ref="BA25" si="69">COUNTIF(BB13:BB20,"e")</f>
        <v>0</v>
      </c>
      <c r="BB25" s="236"/>
      <c r="BC25" s="235">
        <f t="shared" ref="BC25" si="70">COUNTIF(BD13:BD20,"e")</f>
        <v>1</v>
      </c>
      <c r="BD25" s="236"/>
      <c r="BE25" s="235">
        <f t="shared" ref="BE25" si="71">COUNTIF(BF13:BF20,"e")</f>
        <v>0</v>
      </c>
      <c r="BF25" s="236"/>
      <c r="BG25" s="235">
        <f t="shared" ref="BG25" si="72">COUNTIF(BH13:BH20,"e")</f>
        <v>0</v>
      </c>
      <c r="BH25" s="236"/>
      <c r="BI25" s="235">
        <f t="shared" ref="BI25" si="73">COUNTIF(BJ13:BJ20,"e")</f>
        <v>3</v>
      </c>
      <c r="BJ25" s="236"/>
      <c r="BK25" s="235">
        <f t="shared" ref="BK25" si="74">COUNTIF(BL13:BL20,"e")</f>
        <v>0</v>
      </c>
      <c r="BL25" s="236"/>
      <c r="BM25" s="235">
        <f t="shared" ref="BM25" si="75">COUNTIF(BN13:BN20,"e")</f>
        <v>0</v>
      </c>
      <c r="BN25" s="236"/>
      <c r="BO25" s="235">
        <f t="shared" ref="BO25" si="76">COUNTIF(BP13:BP20,"e")</f>
        <v>0</v>
      </c>
      <c r="BP25" s="236"/>
      <c r="BQ25" s="235">
        <f t="shared" ref="BQ25" si="77">COUNTIF(BR13:BR20,"e")</f>
        <v>0</v>
      </c>
      <c r="BR25" s="236"/>
      <c r="BS25" s="235">
        <f t="shared" ref="BS25" si="78">COUNTIF(BT13:BT20,"e")</f>
        <v>0</v>
      </c>
      <c r="BT25" s="236"/>
      <c r="BU25" s="235">
        <f t="shared" ref="BU25" si="79">COUNTIF(BV13:BV20,"e")</f>
        <v>0</v>
      </c>
      <c r="BV25" s="236"/>
      <c r="BW25" s="235">
        <f t="shared" ref="BW25" si="80">COUNTIF(BX13:BX20,"e")</f>
        <v>0</v>
      </c>
      <c r="BX25" s="236"/>
      <c r="BY25" s="235">
        <f t="shared" ref="BY25" si="81">COUNTIF(BZ13:BZ20,"e")</f>
        <v>0</v>
      </c>
      <c r="BZ25" s="236"/>
      <c r="CA25" s="235">
        <f t="shared" ref="CA25" si="82">COUNTIF(CB13:CB20,"e")</f>
        <v>2</v>
      </c>
      <c r="CB25" s="236"/>
      <c r="CC25" s="235">
        <f t="shared" ref="CC25" si="83">COUNTIF(CD13:CD20,"e")</f>
        <v>0</v>
      </c>
      <c r="CD25" s="236"/>
      <c r="CE25" s="235">
        <f t="shared" ref="CE25" si="84">COUNTIF(CF13:CF20,"e")</f>
        <v>0</v>
      </c>
      <c r="CF25" s="236"/>
      <c r="CG25" s="235">
        <f t="shared" ref="CG25" si="85">COUNTIF(CH13:CH20,"e")</f>
        <v>1</v>
      </c>
      <c r="CH25" s="236"/>
      <c r="CI25" s="235">
        <f t="shared" ref="CI25" si="86">COUNTIF(CJ13:CJ20,"e")</f>
        <v>0</v>
      </c>
      <c r="CJ25" s="236"/>
      <c r="CK25" s="235">
        <f t="shared" ref="CK25" si="87">COUNTIF(CL13:CL20,"e")</f>
        <v>0</v>
      </c>
      <c r="CL25" s="236"/>
      <c r="CM25" s="235">
        <f t="shared" ref="CM25" si="88">COUNTIF(CN13:CN20,"e")</f>
        <v>0</v>
      </c>
      <c r="CN25" s="236"/>
      <c r="CO25" s="235">
        <f t="shared" ref="CO25" si="89">COUNTIF(CP13:CP20,"e")</f>
        <v>0</v>
      </c>
      <c r="CP25" s="236"/>
      <c r="CQ25" s="235">
        <f t="shared" ref="CQ25" si="90">COUNTIF(CR13:CR20,"e")</f>
        <v>0</v>
      </c>
      <c r="CR25" s="236"/>
      <c r="CS25" s="235">
        <f t="shared" ref="CS25" si="91">COUNTIF(CT13:CT20,"e")</f>
        <v>0</v>
      </c>
      <c r="CT25" s="236"/>
      <c r="CU25" s="235">
        <f t="shared" ref="CU25" si="92">COUNTIF(CV13:CV20,"e")</f>
        <v>1</v>
      </c>
      <c r="CV25" s="236"/>
      <c r="CW25" s="235">
        <f t="shared" ref="CW25" si="93">COUNTIF(CX13:CX20,"e")</f>
        <v>0</v>
      </c>
      <c r="CX25" s="236"/>
      <c r="CY25" s="235">
        <f t="shared" ref="CY25" si="94">COUNTIF(CZ13:CZ20,"e")</f>
        <v>0</v>
      </c>
      <c r="CZ25" s="236"/>
      <c r="DA25" s="107">
        <f>SUM(I25:CZ25)</f>
        <v>17</v>
      </c>
      <c r="DB25" s="39"/>
      <c r="DC25" s="40"/>
      <c r="DD25" s="1"/>
      <c r="DE25" s="1"/>
    </row>
    <row r="26" spans="2:113" ht="12.75" customHeight="1" x14ac:dyDescent="0.2">
      <c r="B26" s="41"/>
      <c r="C26" s="6"/>
      <c r="D26" s="6"/>
      <c r="E26" s="6"/>
      <c r="F26" s="6"/>
      <c r="G26" s="6"/>
      <c r="H26" s="42" t="s">
        <v>20</v>
      </c>
      <c r="I26" s="229">
        <v>0</v>
      </c>
      <c r="J26" s="230"/>
      <c r="K26" s="229">
        <v>0</v>
      </c>
      <c r="L26" s="230"/>
      <c r="M26" s="229">
        <v>0</v>
      </c>
      <c r="N26" s="230"/>
      <c r="O26" s="229">
        <f t="shared" ref="O26" si="95">+O25/O24</f>
        <v>1</v>
      </c>
      <c r="P26" s="230"/>
      <c r="Q26" s="229">
        <f t="shared" ref="Q26" si="96">+Q25/Q24</f>
        <v>0.5</v>
      </c>
      <c r="R26" s="230"/>
      <c r="S26" s="229">
        <v>0</v>
      </c>
      <c r="T26" s="230"/>
      <c r="U26" s="229">
        <f t="shared" ref="U26" si="97">+U25/U24</f>
        <v>1</v>
      </c>
      <c r="V26" s="230"/>
      <c r="W26" s="229">
        <v>0</v>
      </c>
      <c r="X26" s="230"/>
      <c r="Y26" s="229">
        <v>0</v>
      </c>
      <c r="Z26" s="230"/>
      <c r="AA26" s="229">
        <v>0</v>
      </c>
      <c r="AB26" s="230"/>
      <c r="AC26" s="229">
        <f t="shared" ref="AC26" si="98">+AC25/AC24</f>
        <v>1</v>
      </c>
      <c r="AD26" s="230"/>
      <c r="AE26" s="229">
        <v>0</v>
      </c>
      <c r="AF26" s="230"/>
      <c r="AG26" s="229">
        <v>0</v>
      </c>
      <c r="AH26" s="230"/>
      <c r="AI26" s="229">
        <v>0</v>
      </c>
      <c r="AJ26" s="230"/>
      <c r="AK26" s="229">
        <v>0</v>
      </c>
      <c r="AL26" s="230"/>
      <c r="AM26" s="229">
        <v>0</v>
      </c>
      <c r="AN26" s="230"/>
      <c r="AO26" s="229">
        <v>0</v>
      </c>
      <c r="AP26" s="230"/>
      <c r="AQ26" s="229">
        <v>0</v>
      </c>
      <c r="AR26" s="230"/>
      <c r="AS26" s="229">
        <f t="shared" ref="AS26" si="99">+AS25/AS24</f>
        <v>1</v>
      </c>
      <c r="AT26" s="230"/>
      <c r="AU26" s="229">
        <f t="shared" ref="AU26" si="100">+AU25/AU24</f>
        <v>1</v>
      </c>
      <c r="AV26" s="230"/>
      <c r="AW26" s="229">
        <v>0</v>
      </c>
      <c r="AX26" s="230"/>
      <c r="AY26" s="229">
        <v>0</v>
      </c>
      <c r="AZ26" s="230"/>
      <c r="BA26" s="229">
        <v>0</v>
      </c>
      <c r="BB26" s="230"/>
      <c r="BC26" s="229">
        <f t="shared" ref="BC26" si="101">+BC25/BC24</f>
        <v>1</v>
      </c>
      <c r="BD26" s="230"/>
      <c r="BE26" s="229">
        <v>0</v>
      </c>
      <c r="BF26" s="230"/>
      <c r="BG26" s="229">
        <v>0</v>
      </c>
      <c r="BH26" s="230"/>
      <c r="BI26" s="229">
        <f t="shared" ref="BI26" si="102">+BI25/BI24</f>
        <v>1</v>
      </c>
      <c r="BJ26" s="230"/>
      <c r="BK26" s="229">
        <v>0</v>
      </c>
      <c r="BL26" s="230"/>
      <c r="BM26" s="229">
        <v>0</v>
      </c>
      <c r="BN26" s="230"/>
      <c r="BO26" s="229">
        <v>0</v>
      </c>
      <c r="BP26" s="230"/>
      <c r="BQ26" s="229">
        <v>0</v>
      </c>
      <c r="BR26" s="230"/>
      <c r="BS26" s="229">
        <v>0</v>
      </c>
      <c r="BT26" s="230"/>
      <c r="BU26" s="229">
        <v>0</v>
      </c>
      <c r="BV26" s="230"/>
      <c r="BW26" s="229">
        <v>0</v>
      </c>
      <c r="BX26" s="230"/>
      <c r="BY26" s="229">
        <v>0</v>
      </c>
      <c r="BZ26" s="230"/>
      <c r="CA26" s="229">
        <f t="shared" ref="CA26" si="103">+CA25/CA24</f>
        <v>1</v>
      </c>
      <c r="CB26" s="230"/>
      <c r="CC26" s="229">
        <v>0</v>
      </c>
      <c r="CD26" s="230"/>
      <c r="CE26" s="229">
        <v>0</v>
      </c>
      <c r="CF26" s="230"/>
      <c r="CG26" s="229">
        <f t="shared" ref="CG26" si="104">+CG25/CG24</f>
        <v>1</v>
      </c>
      <c r="CH26" s="230"/>
      <c r="CI26" s="229">
        <v>0</v>
      </c>
      <c r="CJ26" s="230"/>
      <c r="CK26" s="229">
        <v>0</v>
      </c>
      <c r="CL26" s="230"/>
      <c r="CM26" s="229">
        <v>0</v>
      </c>
      <c r="CN26" s="230"/>
      <c r="CO26" s="229">
        <f t="shared" ref="CO26" si="105">+CO25/CO24</f>
        <v>0</v>
      </c>
      <c r="CP26" s="230"/>
      <c r="CQ26" s="229">
        <v>0</v>
      </c>
      <c r="CR26" s="230"/>
      <c r="CS26" s="229">
        <v>0</v>
      </c>
      <c r="CT26" s="230"/>
      <c r="CU26" s="229">
        <f t="shared" ref="CU26" si="106">+CU25/CU24</f>
        <v>1</v>
      </c>
      <c r="CV26" s="230"/>
      <c r="CW26" s="229">
        <v>0</v>
      </c>
      <c r="CX26" s="230"/>
      <c r="CY26" s="229">
        <f t="shared" ref="CY26" si="107">+CY25/CY24</f>
        <v>0</v>
      </c>
      <c r="CZ26" s="230"/>
      <c r="DA26" s="108">
        <f>+DA25/DA24</f>
        <v>0.80952380952380953</v>
      </c>
      <c r="DB26" s="39"/>
      <c r="DC26" s="40"/>
      <c r="DD26" s="1"/>
      <c r="DE26" s="1"/>
    </row>
    <row r="27" spans="2:113" ht="12.75" hidden="1" customHeight="1" x14ac:dyDescent="0.2">
      <c r="B27" s="41"/>
      <c r="C27" s="6"/>
      <c r="D27" s="6"/>
      <c r="E27" s="6"/>
      <c r="F27" s="6"/>
      <c r="G27" s="6"/>
      <c r="H27" s="42" t="s">
        <v>21</v>
      </c>
      <c r="I27" s="62"/>
      <c r="J27" s="62"/>
      <c r="K27" s="62"/>
      <c r="L27" s="62"/>
      <c r="M27" s="62"/>
      <c r="N27" s="62"/>
      <c r="O27" s="62"/>
      <c r="P27" s="62"/>
      <c r="Q27" s="254" t="e">
        <f>#REF!+Q24</f>
        <v>#REF!</v>
      </c>
      <c r="R27" s="254"/>
      <c r="S27" s="44"/>
      <c r="T27" s="44"/>
      <c r="U27" s="254" t="e">
        <f>Q27+U24</f>
        <v>#REF!</v>
      </c>
      <c r="V27" s="254"/>
      <c r="W27" s="255" t="e">
        <f>U27+W24</f>
        <v>#REF!</v>
      </c>
      <c r="X27" s="255"/>
      <c r="Y27" s="254" t="e">
        <f>W27+Y24</f>
        <v>#REF!</v>
      </c>
      <c r="Z27" s="254"/>
      <c r="AA27" s="44"/>
      <c r="AB27" s="44"/>
      <c r="AC27" s="254" t="e">
        <f>Y27+AC24</f>
        <v>#REF!</v>
      </c>
      <c r="AD27" s="254"/>
      <c r="AE27" s="255" t="e">
        <f>AC27+AE24</f>
        <v>#REF!</v>
      </c>
      <c r="AF27" s="255"/>
      <c r="AG27" s="254" t="e">
        <f>AE27+AG24</f>
        <v>#REF!</v>
      </c>
      <c r="AH27" s="254"/>
      <c r="AI27" s="44"/>
      <c r="AJ27" s="44"/>
      <c r="AK27" s="254" t="e">
        <f>AG27+AK24</f>
        <v>#REF!</v>
      </c>
      <c r="AL27" s="254"/>
      <c r="AM27" s="255" t="e">
        <f>AK27+AM24</f>
        <v>#REF!</v>
      </c>
      <c r="AN27" s="255"/>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254" t="e">
        <f>AM27+BU24</f>
        <v>#REF!</v>
      </c>
      <c r="BV27" s="254"/>
      <c r="BW27" s="44"/>
      <c r="BX27" s="44"/>
      <c r="BY27" s="254" t="e">
        <f>BU27+BY24</f>
        <v>#REF!</v>
      </c>
      <c r="BZ27" s="254"/>
      <c r="CA27" s="255" t="e">
        <f>BY27+CA24</f>
        <v>#REF!</v>
      </c>
      <c r="CB27" s="255"/>
      <c r="CC27" s="254" t="e">
        <f>CA27+CC24</f>
        <v>#REF!</v>
      </c>
      <c r="CD27" s="254"/>
      <c r="CE27" s="44"/>
      <c r="CF27" s="44"/>
      <c r="CG27" s="254" t="e">
        <f>CC27+CG24</f>
        <v>#REF!</v>
      </c>
      <c r="CH27" s="254"/>
      <c r="CI27" s="255" t="e">
        <f>CG27+CI24</f>
        <v>#REF!</v>
      </c>
      <c r="CJ27" s="255"/>
      <c r="CK27" s="254" t="e">
        <f>CI27+CK24</f>
        <v>#REF!</v>
      </c>
      <c r="CL27" s="254"/>
      <c r="CM27" s="44"/>
      <c r="CN27" s="44"/>
      <c r="CO27" s="254" t="e">
        <f>CK27+CO24</f>
        <v>#REF!</v>
      </c>
      <c r="CP27" s="254"/>
      <c r="CQ27" s="255" t="e">
        <f>CO27+CQ24</f>
        <v>#REF!</v>
      </c>
      <c r="CR27" s="255"/>
      <c r="CS27" s="254" t="e">
        <f>CQ27+CS24</f>
        <v>#REF!</v>
      </c>
      <c r="CT27" s="254"/>
      <c r="CU27" s="44"/>
      <c r="CV27" s="44"/>
      <c r="CW27" s="254" t="e">
        <f>CS27+CW24</f>
        <v>#REF!</v>
      </c>
      <c r="CX27" s="254"/>
      <c r="CY27" s="255" t="e">
        <f>CW27+CY24</f>
        <v>#REF!</v>
      </c>
      <c r="CZ27" s="255"/>
      <c r="DA27" s="38"/>
      <c r="DB27" s="39"/>
      <c r="DC27" s="40"/>
      <c r="DD27" s="1"/>
      <c r="DE27" s="1"/>
    </row>
    <row r="28" spans="2:113" ht="12.75" hidden="1" customHeight="1" x14ac:dyDescent="0.2">
      <c r="B28" s="41"/>
      <c r="C28" s="6"/>
      <c r="D28" s="6"/>
      <c r="E28" s="6"/>
      <c r="F28" s="6"/>
      <c r="G28" s="6"/>
      <c r="H28" s="42" t="s">
        <v>22</v>
      </c>
      <c r="I28" s="62"/>
      <c r="J28" s="62"/>
      <c r="K28" s="62"/>
      <c r="L28" s="62"/>
      <c r="M28" s="62"/>
      <c r="N28" s="62"/>
      <c r="O28" s="62"/>
      <c r="P28" s="62"/>
      <c r="Q28" s="254" t="e">
        <f>#REF!+Q25</f>
        <v>#REF!</v>
      </c>
      <c r="R28" s="254"/>
      <c r="S28" s="44"/>
      <c r="T28" s="44"/>
      <c r="U28" s="254" t="e">
        <f>Q28+U25</f>
        <v>#REF!</v>
      </c>
      <c r="V28" s="254"/>
      <c r="W28" s="255" t="e">
        <f>U28+W25</f>
        <v>#REF!</v>
      </c>
      <c r="X28" s="255"/>
      <c r="Y28" s="254" t="e">
        <f>W28+Y25</f>
        <v>#REF!</v>
      </c>
      <c r="Z28" s="254"/>
      <c r="AA28" s="44"/>
      <c r="AB28" s="44"/>
      <c r="AC28" s="254" t="e">
        <f>Y28+AC25</f>
        <v>#REF!</v>
      </c>
      <c r="AD28" s="254"/>
      <c r="AE28" s="255" t="e">
        <f>AC28+AE25</f>
        <v>#REF!</v>
      </c>
      <c r="AF28" s="255"/>
      <c r="AG28" s="254" t="e">
        <f>AE28+AG25</f>
        <v>#REF!</v>
      </c>
      <c r="AH28" s="254"/>
      <c r="AI28" s="44"/>
      <c r="AJ28" s="44"/>
      <c r="AK28" s="254" t="e">
        <f>AG28+AK25</f>
        <v>#REF!</v>
      </c>
      <c r="AL28" s="254"/>
      <c r="AM28" s="255" t="e">
        <f>AK28+AM25</f>
        <v>#REF!</v>
      </c>
      <c r="AN28" s="255"/>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254" t="e">
        <f>AM28+BU25</f>
        <v>#REF!</v>
      </c>
      <c r="BV28" s="254"/>
      <c r="BW28" s="44"/>
      <c r="BX28" s="44"/>
      <c r="BY28" s="254" t="e">
        <f>BU28+BY25</f>
        <v>#REF!</v>
      </c>
      <c r="BZ28" s="254"/>
      <c r="CA28" s="255" t="e">
        <f>BY28+CA25</f>
        <v>#REF!</v>
      </c>
      <c r="CB28" s="255"/>
      <c r="CC28" s="254" t="e">
        <f>CA28+CC25</f>
        <v>#REF!</v>
      </c>
      <c r="CD28" s="254"/>
      <c r="CE28" s="44"/>
      <c r="CF28" s="44"/>
      <c r="CG28" s="254" t="e">
        <f>CC28+CG25</f>
        <v>#REF!</v>
      </c>
      <c r="CH28" s="254"/>
      <c r="CI28" s="255" t="e">
        <f>CG28+CI25</f>
        <v>#REF!</v>
      </c>
      <c r="CJ28" s="255"/>
      <c r="CK28" s="254" t="e">
        <f>CI28+CK25</f>
        <v>#REF!</v>
      </c>
      <c r="CL28" s="254"/>
      <c r="CM28" s="44"/>
      <c r="CN28" s="44"/>
      <c r="CO28" s="254" t="e">
        <f>CK28+CO25</f>
        <v>#REF!</v>
      </c>
      <c r="CP28" s="254"/>
      <c r="CQ28" s="255" t="e">
        <f>CO28+CQ25</f>
        <v>#REF!</v>
      </c>
      <c r="CR28" s="255"/>
      <c r="CS28" s="254" t="e">
        <f>CQ28+CS25</f>
        <v>#REF!</v>
      </c>
      <c r="CT28" s="254"/>
      <c r="CU28" s="44"/>
      <c r="CV28" s="44"/>
      <c r="CW28" s="254" t="e">
        <f>CS28+CW25</f>
        <v>#REF!</v>
      </c>
      <c r="CX28" s="254"/>
      <c r="CY28" s="255" t="e">
        <f>CW28+CY25</f>
        <v>#REF!</v>
      </c>
      <c r="CZ28" s="255"/>
      <c r="DA28" s="38"/>
      <c r="DB28" s="39"/>
      <c r="DC28" s="40"/>
      <c r="DD28" s="1"/>
      <c r="DE28" s="1"/>
    </row>
    <row r="29" spans="2:113" ht="12.75" hidden="1" customHeight="1" x14ac:dyDescent="0.2">
      <c r="B29" s="41"/>
      <c r="C29" s="6"/>
      <c r="D29" s="6"/>
      <c r="E29" s="6"/>
      <c r="F29" s="6"/>
      <c r="G29" s="6"/>
      <c r="H29" s="42" t="s">
        <v>23</v>
      </c>
      <c r="I29" s="62"/>
      <c r="J29" s="62"/>
      <c r="K29" s="62"/>
      <c r="L29" s="62"/>
      <c r="M29" s="62"/>
      <c r="N29" s="62"/>
      <c r="O29" s="62"/>
      <c r="P29" s="62"/>
      <c r="Q29" s="259" t="e">
        <f>+Q28/Q27</f>
        <v>#REF!</v>
      </c>
      <c r="R29" s="260"/>
      <c r="S29" s="45"/>
      <c r="T29" s="45"/>
      <c r="U29" s="259" t="e">
        <f>+U28/U27</f>
        <v>#REF!</v>
      </c>
      <c r="V29" s="260"/>
      <c r="W29" s="259" t="e">
        <f>+W28/W27</f>
        <v>#REF!</v>
      </c>
      <c r="X29" s="260"/>
      <c r="Y29" s="259" t="e">
        <f>+Y28/Y27</f>
        <v>#REF!</v>
      </c>
      <c r="Z29" s="260"/>
      <c r="AA29" s="45"/>
      <c r="AB29" s="45"/>
      <c r="AC29" s="259" t="e">
        <f>+AC28/AC27</f>
        <v>#REF!</v>
      </c>
      <c r="AD29" s="260"/>
      <c r="AE29" s="259" t="e">
        <f>+AE28/AE27</f>
        <v>#REF!</v>
      </c>
      <c r="AF29" s="260"/>
      <c r="AG29" s="259" t="e">
        <f>+AG28/AG27</f>
        <v>#REF!</v>
      </c>
      <c r="AH29" s="260"/>
      <c r="AI29" s="45"/>
      <c r="AJ29" s="45"/>
      <c r="AK29" s="259" t="e">
        <f>+AK28/AK27</f>
        <v>#REF!</v>
      </c>
      <c r="AL29" s="260"/>
      <c r="AM29" s="259" t="e">
        <f>+AM28/AM27</f>
        <v>#REF!</v>
      </c>
      <c r="AN29" s="260"/>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259" t="e">
        <f>+BU28/BU27</f>
        <v>#REF!</v>
      </c>
      <c r="BV29" s="260"/>
      <c r="BW29" s="45"/>
      <c r="BX29" s="45"/>
      <c r="BY29" s="259" t="e">
        <f>+BY28/BY27</f>
        <v>#REF!</v>
      </c>
      <c r="BZ29" s="260"/>
      <c r="CA29" s="259" t="e">
        <f>+CA28/CA27</f>
        <v>#REF!</v>
      </c>
      <c r="CB29" s="260"/>
      <c r="CC29" s="259" t="e">
        <f>+CC28/CC27</f>
        <v>#REF!</v>
      </c>
      <c r="CD29" s="260"/>
      <c r="CE29" s="45"/>
      <c r="CF29" s="45"/>
      <c r="CG29" s="259" t="e">
        <f>+CG28/CG27</f>
        <v>#REF!</v>
      </c>
      <c r="CH29" s="260"/>
      <c r="CI29" s="259" t="e">
        <f>+CI28/CI27</f>
        <v>#REF!</v>
      </c>
      <c r="CJ29" s="260"/>
      <c r="CK29" s="259" t="e">
        <f>+CK28/CK27</f>
        <v>#REF!</v>
      </c>
      <c r="CL29" s="260"/>
      <c r="CM29" s="45"/>
      <c r="CN29" s="45"/>
      <c r="CO29" s="259" t="e">
        <f>+CO28/CO27</f>
        <v>#REF!</v>
      </c>
      <c r="CP29" s="260"/>
      <c r="CQ29" s="259" t="e">
        <f>+CQ28/CQ27</f>
        <v>#REF!</v>
      </c>
      <c r="CR29" s="260"/>
      <c r="CS29" s="259" t="e">
        <f>+CS28/CS27</f>
        <v>#REF!</v>
      </c>
      <c r="CT29" s="260"/>
      <c r="CU29" s="45"/>
      <c r="CV29" s="45"/>
      <c r="CW29" s="259" t="e">
        <f>+CW28/CW27</f>
        <v>#REF!</v>
      </c>
      <c r="CX29" s="260"/>
      <c r="CY29" s="259" t="e">
        <f>+CY28/CY27</f>
        <v>#REF!</v>
      </c>
      <c r="CZ29" s="260"/>
      <c r="DA29" s="46"/>
      <c r="DB29" s="47"/>
      <c r="DC29" s="48"/>
      <c r="DD29" s="1"/>
      <c r="DE29" s="1"/>
    </row>
    <row r="30" spans="2:113" ht="10.5" customHeight="1" x14ac:dyDescent="0.2">
      <c r="B30" s="261"/>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2"/>
      <c r="BU30" s="262"/>
      <c r="BV30" s="262"/>
      <c r="BW30" s="262"/>
      <c r="BX30" s="262"/>
      <c r="BY30" s="262"/>
      <c r="BZ30" s="262"/>
      <c r="CA30" s="262"/>
      <c r="CB30" s="262"/>
      <c r="CC30" s="262"/>
      <c r="CD30" s="262"/>
      <c r="CE30" s="262"/>
      <c r="CF30" s="262"/>
      <c r="CG30" s="262"/>
      <c r="CH30" s="262"/>
      <c r="CI30" s="262"/>
      <c r="CJ30" s="262"/>
      <c r="CK30" s="262"/>
      <c r="CL30" s="262"/>
      <c r="CM30" s="262"/>
      <c r="CN30" s="262"/>
      <c r="CO30" s="262"/>
      <c r="CP30" s="262"/>
      <c r="CQ30" s="262"/>
      <c r="CR30" s="262"/>
      <c r="CS30" s="262"/>
      <c r="CT30" s="262"/>
      <c r="CU30" s="262"/>
      <c r="CV30" s="262"/>
      <c r="CW30" s="262"/>
      <c r="CX30" s="262"/>
      <c r="CY30" s="262"/>
      <c r="CZ30" s="262"/>
      <c r="DA30" s="262"/>
      <c r="DB30" s="262"/>
      <c r="DC30" s="263"/>
      <c r="DD30" s="1"/>
      <c r="DE30" s="1"/>
    </row>
    <row r="33" spans="6:92" x14ac:dyDescent="0.2">
      <c r="F33" s="2" t="s">
        <v>64</v>
      </c>
      <c r="H33" s="111"/>
      <c r="BM33" s="2" t="s">
        <v>77</v>
      </c>
      <c r="BN33" s="2">
        <f>+BM24+BO24+BQ24+BS24</f>
        <v>0</v>
      </c>
    </row>
    <row r="34" spans="6:92" x14ac:dyDescent="0.2">
      <c r="H34" s="111"/>
      <c r="BN34" s="2" t="s">
        <v>64</v>
      </c>
      <c r="CN34" s="2" t="s">
        <v>64</v>
      </c>
    </row>
    <row r="35" spans="6:92" x14ac:dyDescent="0.2">
      <c r="BM35" s="2" t="s">
        <v>135</v>
      </c>
      <c r="BN35" s="2">
        <f>+BM26+BO26+BQ26+BS26</f>
        <v>0</v>
      </c>
    </row>
  </sheetData>
  <sheetProtection formatCells="0" formatColumns="0"/>
  <mergeCells count="261">
    <mergeCell ref="B15:B16"/>
    <mergeCell ref="B8:DC8"/>
    <mergeCell ref="CI4:CP4"/>
    <mergeCell ref="B4:Y4"/>
    <mergeCell ref="CI3:CP3"/>
    <mergeCell ref="B3:Y3"/>
    <mergeCell ref="C18:G18"/>
    <mergeCell ref="DA10:DC10"/>
    <mergeCell ref="C20:G20"/>
    <mergeCell ref="C19:G19"/>
    <mergeCell ref="H10:H11"/>
    <mergeCell ref="Q10:X10"/>
    <mergeCell ref="Y10:AF10"/>
    <mergeCell ref="B18:B20"/>
    <mergeCell ref="CQ3:DC3"/>
    <mergeCell ref="CQ4:DC4"/>
    <mergeCell ref="BY3:CH3"/>
    <mergeCell ref="BY4:CH4"/>
    <mergeCell ref="AG3:BX3"/>
    <mergeCell ref="AG4:BX4"/>
    <mergeCell ref="Z3:AF3"/>
    <mergeCell ref="Z4:AF4"/>
    <mergeCell ref="B6:DC7"/>
    <mergeCell ref="AW10:BD10"/>
    <mergeCell ref="CW24:CX24"/>
    <mergeCell ref="CY24:CZ24"/>
    <mergeCell ref="CS25:CT25"/>
    <mergeCell ref="CU25:CV25"/>
    <mergeCell ref="CW25:CX25"/>
    <mergeCell ref="CY25:CZ25"/>
    <mergeCell ref="CK29:CL29"/>
    <mergeCell ref="CO29:CP29"/>
    <mergeCell ref="CQ29:CR29"/>
    <mergeCell ref="CS28:CT28"/>
    <mergeCell ref="CW28:CX28"/>
    <mergeCell ref="CY28:CZ28"/>
    <mergeCell ref="CS29:CT29"/>
    <mergeCell ref="CW29:CX29"/>
    <mergeCell ref="CY29:CZ29"/>
    <mergeCell ref="CS26:CT26"/>
    <mergeCell ref="CU26:CV26"/>
    <mergeCell ref="CW26:CX26"/>
    <mergeCell ref="CY26:CZ26"/>
    <mergeCell ref="CS27:CT27"/>
    <mergeCell ref="CW27:CX27"/>
    <mergeCell ref="CY27:CZ27"/>
    <mergeCell ref="B1:DB1"/>
    <mergeCell ref="CS10:CZ10"/>
    <mergeCell ref="CS23:CZ23"/>
    <mergeCell ref="CS24:CT24"/>
    <mergeCell ref="CU24:CV24"/>
    <mergeCell ref="CK27:CL27"/>
    <mergeCell ref="CO27:CP27"/>
    <mergeCell ref="CQ27:CR27"/>
    <mergeCell ref="CK28:CL28"/>
    <mergeCell ref="CO28:CP28"/>
    <mergeCell ref="CQ28:CR28"/>
    <mergeCell ref="CM25:CN25"/>
    <mergeCell ref="CO25:CP25"/>
    <mergeCell ref="CQ25:CR25"/>
    <mergeCell ref="CK26:CL26"/>
    <mergeCell ref="CM26:CN26"/>
    <mergeCell ref="CO26:CP26"/>
    <mergeCell ref="CQ26:CR26"/>
    <mergeCell ref="CA26:CB26"/>
    <mergeCell ref="U28:V28"/>
    <mergeCell ref="W28:X28"/>
    <mergeCell ref="Y28:Z28"/>
    <mergeCell ref="AC28:AD28"/>
    <mergeCell ref="AG26:AH26"/>
    <mergeCell ref="CC29:CD29"/>
    <mergeCell ref="CG29:CH29"/>
    <mergeCell ref="CI29:CJ29"/>
    <mergeCell ref="CK10:CR10"/>
    <mergeCell ref="CK23:CR23"/>
    <mergeCell ref="CK24:CL24"/>
    <mergeCell ref="CM24:CN24"/>
    <mergeCell ref="CO24:CP24"/>
    <mergeCell ref="CQ24:CR24"/>
    <mergeCell ref="CK25:CL25"/>
    <mergeCell ref="CC27:CD27"/>
    <mergeCell ref="CG27:CH27"/>
    <mergeCell ref="CI27:CJ27"/>
    <mergeCell ref="CC28:CD28"/>
    <mergeCell ref="CG28:CH28"/>
    <mergeCell ref="CI28:CJ28"/>
    <mergeCell ref="CE25:CF25"/>
    <mergeCell ref="CG25:CH25"/>
    <mergeCell ref="CI25:CJ25"/>
    <mergeCell ref="CC26:CD26"/>
    <mergeCell ref="CE26:CF26"/>
    <mergeCell ref="CG26:CH26"/>
    <mergeCell ref="CI26:CJ26"/>
    <mergeCell ref="BU29:BV29"/>
    <mergeCell ref="BY29:BZ29"/>
    <mergeCell ref="CA29:CB29"/>
    <mergeCell ref="CC10:CJ10"/>
    <mergeCell ref="CC23:CJ23"/>
    <mergeCell ref="CC24:CD24"/>
    <mergeCell ref="CE24:CF24"/>
    <mergeCell ref="CG24:CH24"/>
    <mergeCell ref="CI24:CJ24"/>
    <mergeCell ref="CC25:CD25"/>
    <mergeCell ref="BU27:BV27"/>
    <mergeCell ref="BY27:BZ27"/>
    <mergeCell ref="CA27:CB27"/>
    <mergeCell ref="BU28:BV28"/>
    <mergeCell ref="BY28:BZ28"/>
    <mergeCell ref="CA28:CB28"/>
    <mergeCell ref="CA24:CB24"/>
    <mergeCell ref="BU25:BV25"/>
    <mergeCell ref="BW25:BX25"/>
    <mergeCell ref="BY25:BZ25"/>
    <mergeCell ref="CA25:CB25"/>
    <mergeCell ref="BU26:BV26"/>
    <mergeCell ref="BW26:BX26"/>
    <mergeCell ref="BY26:BZ26"/>
    <mergeCell ref="AE29:AF29"/>
    <mergeCell ref="AG29:AH29"/>
    <mergeCell ref="AK29:AL29"/>
    <mergeCell ref="AM29:AN29"/>
    <mergeCell ref="B30:DC30"/>
    <mergeCell ref="BU10:CB10"/>
    <mergeCell ref="BU23:CB23"/>
    <mergeCell ref="BU24:BV24"/>
    <mergeCell ref="BW24:BX24"/>
    <mergeCell ref="BY24:BZ24"/>
    <mergeCell ref="AE28:AF28"/>
    <mergeCell ref="AG28:AH28"/>
    <mergeCell ref="AK28:AL28"/>
    <mergeCell ref="AM28:AN28"/>
    <mergeCell ref="Q29:R29"/>
    <mergeCell ref="U29:V29"/>
    <mergeCell ref="W29:X29"/>
    <mergeCell ref="Y29:Z29"/>
    <mergeCell ref="AC29:AD29"/>
    <mergeCell ref="AE27:AF27"/>
    <mergeCell ref="AG27:AH27"/>
    <mergeCell ref="AK27:AL27"/>
    <mergeCell ref="AM27:AN27"/>
    <mergeCell ref="Q28:R28"/>
    <mergeCell ref="I10:P10"/>
    <mergeCell ref="Q27:R27"/>
    <mergeCell ref="U27:V27"/>
    <mergeCell ref="W27:X27"/>
    <mergeCell ref="Y27:Z27"/>
    <mergeCell ref="AC27:AD27"/>
    <mergeCell ref="AM25:AN25"/>
    <mergeCell ref="Q26:R26"/>
    <mergeCell ref="S26:T26"/>
    <mergeCell ref="U26:V26"/>
    <mergeCell ref="W26:X26"/>
    <mergeCell ref="Y26:Z26"/>
    <mergeCell ref="AA26:AB26"/>
    <mergeCell ref="AC26:AD26"/>
    <mergeCell ref="AE26:AF26"/>
    <mergeCell ref="AA25:AB25"/>
    <mergeCell ref="AC25:AD25"/>
    <mergeCell ref="Q23:X23"/>
    <mergeCell ref="Y23:AF23"/>
    <mergeCell ref="AG24:AH24"/>
    <mergeCell ref="C12:AN12"/>
    <mergeCell ref="Q25:R25"/>
    <mergeCell ref="S25:T25"/>
    <mergeCell ref="U25:V25"/>
    <mergeCell ref="BM10:BT10"/>
    <mergeCell ref="BI24:BJ24"/>
    <mergeCell ref="BK24:BL24"/>
    <mergeCell ref="BM24:BN24"/>
    <mergeCell ref="BO24:BP24"/>
    <mergeCell ref="BQ24:BR24"/>
    <mergeCell ref="BS24:BT24"/>
    <mergeCell ref="C13:G13"/>
    <mergeCell ref="C14:AN14"/>
    <mergeCell ref="AG23:AN23"/>
    <mergeCell ref="Q24:R24"/>
    <mergeCell ref="S24:T24"/>
    <mergeCell ref="U24:V24"/>
    <mergeCell ref="W24:X24"/>
    <mergeCell ref="Y24:Z24"/>
    <mergeCell ref="AA24:AB24"/>
    <mergeCell ref="AC24:AD24"/>
    <mergeCell ref="AE24:AF24"/>
    <mergeCell ref="C15:G15"/>
    <mergeCell ref="B10:G11"/>
    <mergeCell ref="AG10:AN10"/>
    <mergeCell ref="AO10:AV10"/>
    <mergeCell ref="C16:G16"/>
    <mergeCell ref="BE10:BL10"/>
    <mergeCell ref="BK26:BL26"/>
    <mergeCell ref="BM26:BN26"/>
    <mergeCell ref="BO26:BP26"/>
    <mergeCell ref="BQ26:BR26"/>
    <mergeCell ref="AI24:AJ24"/>
    <mergeCell ref="AK24:AL24"/>
    <mergeCell ref="AM24:AN24"/>
    <mergeCell ref="AO26:AP26"/>
    <mergeCell ref="AQ26:AR26"/>
    <mergeCell ref="AS26:AT26"/>
    <mergeCell ref="AU26:AV26"/>
    <mergeCell ref="AW26:AX26"/>
    <mergeCell ref="AY26:AZ26"/>
    <mergeCell ref="BA26:BB26"/>
    <mergeCell ref="BC26:BD26"/>
    <mergeCell ref="BE26:BF26"/>
    <mergeCell ref="BG25:BH25"/>
    <mergeCell ref="BI25:BJ25"/>
    <mergeCell ref="BK25:BL25"/>
    <mergeCell ref="BM25:BN25"/>
    <mergeCell ref="BO25:BP25"/>
    <mergeCell ref="BQ25:BR25"/>
    <mergeCell ref="BG26:BH26"/>
    <mergeCell ref="BI26:BJ26"/>
    <mergeCell ref="W25:X25"/>
    <mergeCell ref="Y25:Z25"/>
    <mergeCell ref="AI26:AJ26"/>
    <mergeCell ref="AK26:AL26"/>
    <mergeCell ref="AM26:AN26"/>
    <mergeCell ref="AE25:AF25"/>
    <mergeCell ref="AG25:AH25"/>
    <mergeCell ref="AI25:AJ25"/>
    <mergeCell ref="AK25:AL25"/>
    <mergeCell ref="BS25:BT25"/>
    <mergeCell ref="AO23:AV23"/>
    <mergeCell ref="AW23:BD23"/>
    <mergeCell ref="BE23:BL23"/>
    <mergeCell ref="BM23:BT23"/>
    <mergeCell ref="AO24:AP24"/>
    <mergeCell ref="AQ24:AR24"/>
    <mergeCell ref="AS24:AT24"/>
    <mergeCell ref="AU24:AV24"/>
    <mergeCell ref="AW24:AX24"/>
    <mergeCell ref="AY24:AZ24"/>
    <mergeCell ref="BA24:BB24"/>
    <mergeCell ref="BC24:BD24"/>
    <mergeCell ref="BE24:BF24"/>
    <mergeCell ref="BG24:BH24"/>
    <mergeCell ref="I26:J26"/>
    <mergeCell ref="K26:L26"/>
    <mergeCell ref="M26:N26"/>
    <mergeCell ref="O26:P26"/>
    <mergeCell ref="I9:CR9"/>
    <mergeCell ref="I23:P23"/>
    <mergeCell ref="I24:J24"/>
    <mergeCell ref="K24:L24"/>
    <mergeCell ref="M24:N24"/>
    <mergeCell ref="O24:P24"/>
    <mergeCell ref="I25:J25"/>
    <mergeCell ref="K25:L25"/>
    <mergeCell ref="M25:N25"/>
    <mergeCell ref="O25:P25"/>
    <mergeCell ref="BS26:BT26"/>
    <mergeCell ref="AO25:AP25"/>
    <mergeCell ref="AQ25:AR25"/>
    <mergeCell ref="AS25:AT25"/>
    <mergeCell ref="AU25:AV25"/>
    <mergeCell ref="AW25:AX25"/>
    <mergeCell ref="AY25:AZ25"/>
    <mergeCell ref="BA25:BB25"/>
    <mergeCell ref="BC25:BD25"/>
    <mergeCell ref="BE25:BF25"/>
  </mergeCells>
  <conditionalFormatting sqref="U11 Q11 AM11 BM11 AK11 AG11 AE11 AC11 Y11 W11 CA11 BY11 BU11 CI11 CG11 CC11 CQ11 CO11 CK11 CY11 CW11 CS11 AU11 BC11 BK11 BS11 AS11 BA11 BI11 BQ11 AO11 AW11 BE11 DA11 M11 I11 O11">
    <cfRule type="cellIs" dxfId="30" priority="35" stopIfTrue="1" operator="equal">
      <formula>"""P"""</formula>
    </cfRule>
  </conditionalFormatting>
  <conditionalFormatting sqref="I13:CZ13 I15:CZ20">
    <cfRule type="cellIs" dxfId="29" priority="33" stopIfTrue="1" operator="equal">
      <formula>"P"</formula>
    </cfRule>
    <cfRule type="cellIs" dxfId="28" priority="34" stopIfTrue="1" operator="equal">
      <formula>"E"</formula>
    </cfRule>
  </conditionalFormatting>
  <dataValidations count="1">
    <dataValidation allowBlank="1" showInputMessage="1" showErrorMessage="1" prompt="Ingresar el Nombre de la categoría de las actividades" sqref="C20:E20 C18:E18"/>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E32"/>
  <sheetViews>
    <sheetView showGridLines="0" topLeftCell="A7" zoomScale="70" zoomScaleNormal="70" zoomScaleSheetLayoutView="100" zoomScalePageLayoutView="85" workbookViewId="0">
      <pane xSplit="7" ySplit="5" topLeftCell="BU12" activePane="bottomRight" state="frozen"/>
      <selection activeCell="A7" sqref="A7"/>
      <selection pane="topRight" activeCell="H7" sqref="H7"/>
      <selection pane="bottomLeft" activeCell="A12" sqref="A12"/>
      <selection pane="bottomRight" activeCell="CH20" sqref="CH20"/>
    </sheetView>
  </sheetViews>
  <sheetFormatPr baseColWidth="10" defaultRowHeight="12.75" x14ac:dyDescent="0.2"/>
  <cols>
    <col min="1" max="1" width="2.28515625" style="2" customWidth="1"/>
    <col min="2" max="2" width="29" style="2" customWidth="1"/>
    <col min="3" max="6" width="10.7109375" style="2" customWidth="1"/>
    <col min="7" max="7" width="21.85546875" style="2" customWidth="1"/>
    <col min="8" max="8" width="28" style="2" customWidth="1"/>
    <col min="9" max="104" width="4.7109375" style="2" customWidth="1"/>
    <col min="105" max="105" width="5.7109375" style="2" customWidth="1"/>
    <col min="106" max="106" width="4.7109375" style="2" customWidth="1"/>
    <col min="107" max="107" width="18.7109375" style="49" customWidth="1"/>
    <col min="108" max="110" width="2.7109375" style="2" customWidth="1"/>
    <col min="111" max="16384" width="11.42578125" style="2"/>
  </cols>
  <sheetData>
    <row r="1" spans="2:109" ht="117.75" customHeight="1" x14ac:dyDescent="0.2">
      <c r="B1" s="264" t="s">
        <v>65</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6"/>
      <c r="DC1" s="53"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x14ac:dyDescent="0.2">
      <c r="B3" s="274" t="s">
        <v>1</v>
      </c>
      <c r="C3" s="274"/>
      <c r="D3" s="274"/>
      <c r="E3" s="274"/>
      <c r="F3" s="274"/>
      <c r="G3" s="274"/>
      <c r="H3" s="274"/>
      <c r="I3" s="274"/>
      <c r="J3" s="274"/>
      <c r="K3" s="274"/>
      <c r="L3" s="274"/>
      <c r="M3" s="274"/>
      <c r="N3" s="274"/>
      <c r="O3" s="274"/>
      <c r="P3" s="274"/>
      <c r="Q3" s="274"/>
      <c r="R3" s="274"/>
      <c r="S3" s="274"/>
      <c r="T3" s="274"/>
      <c r="U3" s="274"/>
      <c r="V3" s="274"/>
      <c r="W3" s="274"/>
      <c r="X3" s="274"/>
      <c r="Y3" s="274"/>
      <c r="Z3" s="274" t="s">
        <v>2</v>
      </c>
      <c r="AA3" s="274"/>
      <c r="AB3" s="274"/>
      <c r="AC3" s="274"/>
      <c r="AD3" s="274"/>
      <c r="AE3" s="274"/>
      <c r="AF3" s="274"/>
      <c r="AG3" s="292" t="s">
        <v>3</v>
      </c>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4"/>
      <c r="BY3" s="286" t="s">
        <v>4</v>
      </c>
      <c r="BZ3" s="287"/>
      <c r="CA3" s="287"/>
      <c r="CB3" s="287"/>
      <c r="CC3" s="287"/>
      <c r="CD3" s="287"/>
      <c r="CE3" s="287"/>
      <c r="CF3" s="287"/>
      <c r="CG3" s="287"/>
      <c r="CH3" s="288"/>
      <c r="CI3" s="274" t="s">
        <v>5</v>
      </c>
      <c r="CJ3" s="274"/>
      <c r="CK3" s="274"/>
      <c r="CL3" s="274"/>
      <c r="CM3" s="274"/>
      <c r="CN3" s="274"/>
      <c r="CO3" s="274"/>
      <c r="CP3" s="274"/>
      <c r="CQ3" s="274" t="s">
        <v>6</v>
      </c>
      <c r="CR3" s="274"/>
      <c r="CS3" s="274"/>
      <c r="CT3" s="274"/>
      <c r="CU3" s="274"/>
      <c r="CV3" s="274"/>
      <c r="CW3" s="274"/>
      <c r="CX3" s="274"/>
      <c r="CY3" s="274"/>
      <c r="CZ3" s="274"/>
      <c r="DA3" s="274"/>
      <c r="DB3" s="274"/>
      <c r="DC3" s="274"/>
    </row>
    <row r="4" spans="2:109" s="8" customFormat="1" ht="56.25" customHeight="1" x14ac:dyDescent="0.2">
      <c r="B4" s="273" t="s">
        <v>40</v>
      </c>
      <c r="C4" s="273"/>
      <c r="D4" s="273"/>
      <c r="E4" s="273"/>
      <c r="F4" s="273"/>
      <c r="G4" s="273"/>
      <c r="H4" s="273"/>
      <c r="I4" s="273"/>
      <c r="J4" s="273"/>
      <c r="K4" s="273"/>
      <c r="L4" s="273"/>
      <c r="M4" s="273"/>
      <c r="N4" s="273"/>
      <c r="O4" s="273"/>
      <c r="P4" s="273"/>
      <c r="Q4" s="273"/>
      <c r="R4" s="273"/>
      <c r="S4" s="273"/>
      <c r="T4" s="273"/>
      <c r="U4" s="273"/>
      <c r="V4" s="273"/>
      <c r="W4" s="273"/>
      <c r="X4" s="273"/>
      <c r="Y4" s="273"/>
      <c r="Z4" s="273" t="s">
        <v>44</v>
      </c>
      <c r="AA4" s="273"/>
      <c r="AB4" s="273"/>
      <c r="AC4" s="273"/>
      <c r="AD4" s="273"/>
      <c r="AE4" s="273"/>
      <c r="AF4" s="273"/>
      <c r="AG4" s="273" t="s">
        <v>39</v>
      </c>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89" t="s">
        <v>29</v>
      </c>
      <c r="BZ4" s="290"/>
      <c r="CA4" s="290"/>
      <c r="CB4" s="290"/>
      <c r="CC4" s="290"/>
      <c r="CD4" s="290"/>
      <c r="CE4" s="290"/>
      <c r="CF4" s="290"/>
      <c r="CG4" s="290"/>
      <c r="CH4" s="291"/>
      <c r="CI4" s="272" t="s">
        <v>38</v>
      </c>
      <c r="CJ4" s="272"/>
      <c r="CK4" s="272"/>
      <c r="CL4" s="272"/>
      <c r="CM4" s="272"/>
      <c r="CN4" s="272"/>
      <c r="CO4" s="272"/>
      <c r="CP4" s="272"/>
      <c r="CQ4" s="272" t="s">
        <v>8</v>
      </c>
      <c r="CR4" s="272"/>
      <c r="CS4" s="272"/>
      <c r="CT4" s="272"/>
      <c r="CU4" s="272"/>
      <c r="CV4" s="272"/>
      <c r="CW4" s="272"/>
      <c r="CX4" s="272"/>
      <c r="CY4" s="272"/>
      <c r="CZ4" s="272"/>
      <c r="DA4" s="272"/>
      <c r="DB4" s="272"/>
      <c r="DC4" s="272"/>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296"/>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8"/>
      <c r="DD6" s="1"/>
      <c r="DE6" s="1"/>
    </row>
    <row r="7" spans="2:109" ht="5.0999999999999996" customHeight="1" x14ac:dyDescent="0.2">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8"/>
      <c r="DD7" s="1"/>
      <c r="DE7" s="1"/>
    </row>
    <row r="8" spans="2:109" s="1" customFormat="1" ht="36" customHeight="1" x14ac:dyDescent="0.2">
      <c r="B8" s="268" t="s">
        <v>9</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70"/>
    </row>
    <row r="9" spans="2:109" s="1" customFormat="1" ht="18.75" customHeight="1" x14ac:dyDescent="0.2">
      <c r="B9" s="115"/>
      <c r="C9" s="116"/>
      <c r="D9" s="116"/>
      <c r="E9" s="116"/>
      <c r="F9" s="116"/>
      <c r="G9" s="117"/>
      <c r="H9" s="118"/>
      <c r="I9" s="116"/>
      <c r="J9" s="116"/>
      <c r="K9" s="116"/>
      <c r="L9" s="116"/>
      <c r="M9" s="116"/>
      <c r="N9" s="116"/>
      <c r="O9" s="116"/>
      <c r="P9" s="116"/>
      <c r="Q9" s="231"/>
      <c r="R9" s="231"/>
      <c r="S9" s="231"/>
      <c r="T9" s="231"/>
      <c r="U9" s="231"/>
      <c r="V9" s="231"/>
      <c r="W9" s="231"/>
      <c r="X9" s="231"/>
      <c r="Y9" s="231">
        <v>2018</v>
      </c>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119"/>
      <c r="CT9" s="119"/>
      <c r="CU9" s="119"/>
      <c r="CV9" s="119"/>
      <c r="CW9" s="119"/>
      <c r="CX9" s="119"/>
      <c r="CY9" s="119"/>
      <c r="CZ9" s="119"/>
      <c r="DA9" s="120"/>
      <c r="DB9" s="121"/>
      <c r="DC9" s="122"/>
    </row>
    <row r="10" spans="2:109" s="1" customFormat="1" x14ac:dyDescent="0.2">
      <c r="B10" s="245" t="s">
        <v>10</v>
      </c>
      <c r="C10" s="246"/>
      <c r="D10" s="246"/>
      <c r="E10" s="246"/>
      <c r="F10" s="246"/>
      <c r="G10" s="247"/>
      <c r="H10" s="284" t="s">
        <v>11</v>
      </c>
      <c r="I10" s="232" t="s">
        <v>36</v>
      </c>
      <c r="J10" s="233"/>
      <c r="K10" s="233"/>
      <c r="L10" s="233"/>
      <c r="M10" s="233"/>
      <c r="N10" s="233"/>
      <c r="O10" s="233"/>
      <c r="P10" s="234"/>
      <c r="Q10" s="232" t="s">
        <v>24</v>
      </c>
      <c r="R10" s="233"/>
      <c r="S10" s="233"/>
      <c r="T10" s="233"/>
      <c r="U10" s="233"/>
      <c r="V10" s="233"/>
      <c r="W10" s="233"/>
      <c r="X10" s="234"/>
      <c r="Y10" s="232" t="s">
        <v>25</v>
      </c>
      <c r="Z10" s="233"/>
      <c r="AA10" s="233"/>
      <c r="AB10" s="233"/>
      <c r="AC10" s="233"/>
      <c r="AD10" s="233"/>
      <c r="AE10" s="233"/>
      <c r="AF10" s="234"/>
      <c r="AG10" s="232" t="s">
        <v>26</v>
      </c>
      <c r="AH10" s="233"/>
      <c r="AI10" s="233"/>
      <c r="AJ10" s="233"/>
      <c r="AK10" s="233"/>
      <c r="AL10" s="233"/>
      <c r="AM10" s="233"/>
      <c r="AN10" s="234"/>
      <c r="AO10" s="232" t="s">
        <v>27</v>
      </c>
      <c r="AP10" s="233"/>
      <c r="AQ10" s="233"/>
      <c r="AR10" s="233"/>
      <c r="AS10" s="233"/>
      <c r="AT10" s="233"/>
      <c r="AU10" s="233"/>
      <c r="AV10" s="234"/>
      <c r="AW10" s="232" t="s">
        <v>28</v>
      </c>
      <c r="AX10" s="233"/>
      <c r="AY10" s="233"/>
      <c r="AZ10" s="233"/>
      <c r="BA10" s="233"/>
      <c r="BB10" s="233"/>
      <c r="BC10" s="233"/>
      <c r="BD10" s="234"/>
      <c r="BE10" s="232" t="s">
        <v>31</v>
      </c>
      <c r="BF10" s="233"/>
      <c r="BG10" s="233"/>
      <c r="BH10" s="233"/>
      <c r="BI10" s="233"/>
      <c r="BJ10" s="233"/>
      <c r="BK10" s="233"/>
      <c r="BL10" s="234"/>
      <c r="BM10" s="232" t="s">
        <v>32</v>
      </c>
      <c r="BN10" s="233"/>
      <c r="BO10" s="233"/>
      <c r="BP10" s="233"/>
      <c r="BQ10" s="233"/>
      <c r="BR10" s="233"/>
      <c r="BS10" s="233"/>
      <c r="BT10" s="234"/>
      <c r="BU10" s="232" t="s">
        <v>33</v>
      </c>
      <c r="BV10" s="233"/>
      <c r="BW10" s="233"/>
      <c r="BX10" s="233"/>
      <c r="BY10" s="233"/>
      <c r="BZ10" s="233"/>
      <c r="CA10" s="233"/>
      <c r="CB10" s="234"/>
      <c r="CC10" s="232" t="s">
        <v>34</v>
      </c>
      <c r="CD10" s="233"/>
      <c r="CE10" s="233"/>
      <c r="CF10" s="233"/>
      <c r="CG10" s="233"/>
      <c r="CH10" s="233"/>
      <c r="CI10" s="233"/>
      <c r="CJ10" s="234"/>
      <c r="CK10" s="232" t="s">
        <v>35</v>
      </c>
      <c r="CL10" s="233"/>
      <c r="CM10" s="233"/>
      <c r="CN10" s="233"/>
      <c r="CO10" s="233"/>
      <c r="CP10" s="233"/>
      <c r="CQ10" s="233"/>
      <c r="CR10" s="234"/>
      <c r="CS10" s="232" t="s">
        <v>12</v>
      </c>
      <c r="CT10" s="233"/>
      <c r="CU10" s="233"/>
      <c r="CV10" s="233"/>
      <c r="CW10" s="233"/>
      <c r="CX10" s="233"/>
      <c r="CY10" s="233"/>
      <c r="CZ10" s="234"/>
      <c r="DA10" s="305" t="s">
        <v>13</v>
      </c>
      <c r="DB10" s="305"/>
      <c r="DC10" s="305"/>
    </row>
    <row r="11" spans="2:109" s="1" customFormat="1" x14ac:dyDescent="0.2">
      <c r="B11" s="248"/>
      <c r="C11" s="249"/>
      <c r="D11" s="249"/>
      <c r="E11" s="249"/>
      <c r="F11" s="249"/>
      <c r="G11" s="250"/>
      <c r="H11" s="285"/>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4" t="s">
        <v>14</v>
      </c>
      <c r="DB11" s="124" t="s">
        <v>15</v>
      </c>
      <c r="DC11" s="125" t="s">
        <v>16</v>
      </c>
    </row>
    <row r="12" spans="2:109" ht="45" customHeight="1" x14ac:dyDescent="0.2">
      <c r="B12" s="169" t="s">
        <v>90</v>
      </c>
      <c r="C12" s="237" t="s">
        <v>89</v>
      </c>
      <c r="D12" s="238"/>
      <c r="E12" s="238"/>
      <c r="F12" s="238"/>
      <c r="G12" s="239"/>
      <c r="H12" s="85" t="s">
        <v>30</v>
      </c>
      <c r="I12" s="14"/>
      <c r="J12" s="15"/>
      <c r="K12" s="15"/>
      <c r="L12" s="15"/>
      <c r="M12" s="15"/>
      <c r="N12" s="15"/>
      <c r="O12" s="15"/>
      <c r="P12" s="15"/>
      <c r="Q12" s="14" t="s">
        <v>14</v>
      </c>
      <c r="R12" s="15" t="s">
        <v>15</v>
      </c>
      <c r="S12" s="15"/>
      <c r="T12" s="15"/>
      <c r="U12" s="15"/>
      <c r="V12" s="15"/>
      <c r="W12" s="15"/>
      <c r="X12" s="15"/>
      <c r="Y12" s="14"/>
      <c r="Z12" s="15"/>
      <c r="AA12" s="15"/>
      <c r="AB12" s="15"/>
      <c r="AC12" s="15"/>
      <c r="AD12" s="15"/>
      <c r="AE12" s="15"/>
      <c r="AF12" s="56"/>
      <c r="AG12" s="83"/>
      <c r="AH12" s="15"/>
      <c r="AI12" s="15"/>
      <c r="AJ12" s="15"/>
      <c r="AK12" s="15"/>
      <c r="AL12" s="15"/>
      <c r="AM12" s="15"/>
      <c r="AN12" s="13"/>
      <c r="AO12" s="27"/>
      <c r="AP12" s="15"/>
      <c r="AQ12" s="15"/>
      <c r="AR12" s="15"/>
      <c r="AS12" s="15"/>
      <c r="AT12" s="15"/>
      <c r="AU12" s="15"/>
      <c r="AV12" s="13"/>
      <c r="AW12" s="27"/>
      <c r="AX12" s="15"/>
      <c r="AY12" s="15"/>
      <c r="AZ12" s="15"/>
      <c r="BA12" s="15"/>
      <c r="BB12" s="15"/>
      <c r="BC12" s="15"/>
      <c r="BD12" s="13"/>
      <c r="BE12" s="27"/>
      <c r="BF12" s="15"/>
      <c r="BG12" s="15"/>
      <c r="BH12" s="15"/>
      <c r="BI12" s="15"/>
      <c r="BJ12" s="15"/>
      <c r="BK12" s="15"/>
      <c r="BL12" s="13"/>
      <c r="BM12" s="27"/>
      <c r="BN12" s="15"/>
      <c r="BO12" s="15"/>
      <c r="BP12" s="15"/>
      <c r="BQ12" s="15"/>
      <c r="BR12" s="15"/>
      <c r="BS12" s="15"/>
      <c r="BT12" s="13"/>
      <c r="BU12" s="27"/>
      <c r="BV12" s="15"/>
      <c r="BW12" s="15"/>
      <c r="BX12" s="15"/>
      <c r="BY12" s="15"/>
      <c r="BZ12" s="15"/>
      <c r="CA12" s="15"/>
      <c r="CB12" s="13"/>
      <c r="CC12" s="27"/>
      <c r="CD12" s="15"/>
      <c r="CE12" s="15"/>
      <c r="CF12" s="15"/>
      <c r="CG12" s="15"/>
      <c r="CH12" s="15"/>
      <c r="CI12" s="15"/>
      <c r="CJ12" s="13"/>
      <c r="CK12" s="27"/>
      <c r="CL12" s="15"/>
      <c r="CM12" s="15"/>
      <c r="CN12" s="15"/>
      <c r="CO12" s="15"/>
      <c r="CP12" s="15"/>
      <c r="CQ12" s="15"/>
      <c r="CR12" s="13"/>
      <c r="CS12" s="27"/>
      <c r="CT12" s="15"/>
      <c r="CU12" s="15"/>
      <c r="CV12" s="15"/>
      <c r="CW12" s="15"/>
      <c r="CX12" s="15"/>
      <c r="CY12" s="15"/>
      <c r="CZ12" s="13"/>
      <c r="DA12" s="16">
        <f>COUNTIF(I12:CZ12,"P")</f>
        <v>1</v>
      </c>
      <c r="DB12" s="17">
        <f>COUNTIF(Q12:CZ12,"E")</f>
        <v>1</v>
      </c>
      <c r="DC12" s="18">
        <f t="shared" ref="DC12:DC16" si="0">DB12/DA12</f>
        <v>1</v>
      </c>
      <c r="DD12" s="1"/>
      <c r="DE12" s="1"/>
    </row>
    <row r="13" spans="2:109" ht="23.25" customHeight="1" x14ac:dyDescent="0.2">
      <c r="B13" s="147"/>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24">
        <f>SUM(DA12:DA12)</f>
        <v>1</v>
      </c>
      <c r="DB13" s="151">
        <f>SUM(DB12:DB12)</f>
        <v>1</v>
      </c>
      <c r="DC13" s="26">
        <f t="shared" si="0"/>
        <v>1</v>
      </c>
      <c r="DD13" s="1"/>
      <c r="DE13" s="1"/>
    </row>
    <row r="14" spans="2:109" ht="23.25" customHeight="1" x14ac:dyDescent="0.2">
      <c r="B14" s="267" t="s">
        <v>91</v>
      </c>
      <c r="C14" s="306" t="s">
        <v>72</v>
      </c>
      <c r="D14" s="306"/>
      <c r="E14" s="306"/>
      <c r="F14" s="306"/>
      <c r="G14" s="306"/>
      <c r="H14" s="153" t="s">
        <v>73</v>
      </c>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5" t="s">
        <v>14</v>
      </c>
      <c r="AJ14" s="30" t="s">
        <v>15</v>
      </c>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219"/>
      <c r="BN14" s="220"/>
      <c r="BO14" s="220"/>
      <c r="BP14" s="220"/>
      <c r="BQ14" s="220"/>
      <c r="BR14" s="220"/>
      <c r="BS14" s="220"/>
      <c r="BT14" s="218"/>
      <c r="BU14" s="219"/>
      <c r="BV14" s="220"/>
      <c r="BW14" s="220"/>
      <c r="BX14" s="220"/>
      <c r="BY14" s="220"/>
      <c r="BZ14" s="220"/>
      <c r="CA14" s="220"/>
      <c r="CB14" s="22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6">
        <f>COUNTIF(I14:CZ14,"P")</f>
        <v>1</v>
      </c>
      <c r="DB14" s="30">
        <f>COUNTIF(Q14:CZ14,"E")</f>
        <v>1</v>
      </c>
      <c r="DC14" s="157"/>
      <c r="DD14" s="1"/>
      <c r="DE14" s="1"/>
    </row>
    <row r="15" spans="2:109" ht="55.5" customHeight="1" x14ac:dyDescent="0.2">
      <c r="B15" s="267"/>
      <c r="C15" s="300" t="s">
        <v>92</v>
      </c>
      <c r="D15" s="300"/>
      <c r="E15" s="300"/>
      <c r="F15" s="300"/>
      <c r="G15" s="301"/>
      <c r="H15" s="86" t="s">
        <v>73</v>
      </c>
      <c r="I15" s="114"/>
      <c r="J15" s="80"/>
      <c r="K15" s="30"/>
      <c r="L15" s="30"/>
      <c r="M15" s="30"/>
      <c r="N15" s="30"/>
      <c r="O15" s="30"/>
      <c r="P15" s="30"/>
      <c r="Q15" s="78" t="s">
        <v>64</v>
      </c>
      <c r="R15" s="30"/>
      <c r="S15" s="30"/>
      <c r="T15" s="30"/>
      <c r="U15" s="30"/>
      <c r="V15" s="30"/>
      <c r="W15" s="30"/>
      <c r="X15" s="30"/>
      <c r="Y15" s="78"/>
      <c r="Z15" s="30"/>
      <c r="AA15" s="30"/>
      <c r="AB15" s="30"/>
      <c r="AC15" s="30"/>
      <c r="AD15" s="30"/>
      <c r="AE15" s="30"/>
      <c r="AF15" s="154"/>
      <c r="AG15" s="155" t="s">
        <v>14</v>
      </c>
      <c r="AH15" s="30" t="s">
        <v>15</v>
      </c>
      <c r="AI15" s="30"/>
      <c r="AJ15" s="30"/>
      <c r="AK15" s="30"/>
      <c r="AL15" s="30"/>
      <c r="AM15" s="30"/>
      <c r="AN15" s="79"/>
      <c r="AO15" s="80"/>
      <c r="AP15" s="30"/>
      <c r="AQ15" s="30"/>
      <c r="AR15" s="30"/>
      <c r="AS15" s="30"/>
      <c r="AT15" s="30"/>
      <c r="AU15" s="30"/>
      <c r="AV15" s="79"/>
      <c r="AW15" s="80"/>
      <c r="AX15" s="30"/>
      <c r="AY15" s="30"/>
      <c r="AZ15" s="30"/>
      <c r="BA15" s="30"/>
      <c r="BB15" s="30"/>
      <c r="BC15" s="30"/>
      <c r="BD15" s="79"/>
      <c r="BE15" s="80"/>
      <c r="BF15" s="30"/>
      <c r="BG15" s="30"/>
      <c r="BH15" s="30"/>
      <c r="BI15" s="30"/>
      <c r="BJ15" s="30"/>
      <c r="BK15" s="30"/>
      <c r="BL15" s="79"/>
      <c r="BM15" s="80"/>
      <c r="BN15" s="30"/>
      <c r="BO15" s="30"/>
      <c r="BP15" s="30"/>
      <c r="BQ15" s="30"/>
      <c r="BR15" s="30"/>
      <c r="BS15" s="30"/>
      <c r="BT15" s="79"/>
      <c r="BU15" s="80"/>
      <c r="BV15" s="30"/>
      <c r="BW15" s="30"/>
      <c r="BX15" s="30"/>
      <c r="BY15" s="30"/>
      <c r="BZ15" s="30"/>
      <c r="CA15" s="30"/>
      <c r="CB15" s="79"/>
      <c r="CC15" s="80"/>
      <c r="CD15" s="30"/>
      <c r="CE15" s="30" t="s">
        <v>14</v>
      </c>
      <c r="CF15" s="30" t="s">
        <v>135</v>
      </c>
      <c r="CG15" s="30"/>
      <c r="CH15" s="30"/>
      <c r="CI15" s="30"/>
      <c r="CJ15" s="79"/>
      <c r="CK15" s="80"/>
      <c r="CL15" s="30"/>
      <c r="CM15" s="30"/>
      <c r="CN15" s="30"/>
      <c r="CO15" s="30"/>
      <c r="CP15" s="30"/>
      <c r="CQ15" s="30"/>
      <c r="CR15" s="79"/>
      <c r="CS15" s="80"/>
      <c r="CT15" s="30"/>
      <c r="CU15" s="30"/>
      <c r="CV15" s="30"/>
      <c r="CW15" s="30"/>
      <c r="CX15" s="30"/>
      <c r="CY15" s="30"/>
      <c r="CZ15" s="79"/>
      <c r="DA15" s="16">
        <f>COUNTIF(I15:CZ15,"P")</f>
        <v>2</v>
      </c>
      <c r="DB15" s="30">
        <f>COUNTIF(Q15:CZ15,"E")</f>
        <v>2</v>
      </c>
      <c r="DC15" s="156">
        <f t="shared" si="0"/>
        <v>1</v>
      </c>
      <c r="DD15" s="1"/>
      <c r="DE15" s="1"/>
    </row>
    <row r="16" spans="2:109" ht="26.25" customHeight="1" x14ac:dyDescent="0.2">
      <c r="B16" s="150"/>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c r="CT16" s="307"/>
      <c r="CU16" s="307"/>
      <c r="CV16" s="307"/>
      <c r="CW16" s="307"/>
      <c r="CX16" s="307"/>
      <c r="CY16" s="307"/>
      <c r="CZ16" s="308"/>
      <c r="DA16" s="151">
        <f>SUM(DA14:DA15)</f>
        <v>3</v>
      </c>
      <c r="DB16" s="151">
        <f>SUM(DB14:DB15)</f>
        <v>3</v>
      </c>
      <c r="DC16" s="26">
        <f t="shared" si="0"/>
        <v>1</v>
      </c>
      <c r="DD16" s="1"/>
      <c r="DE16" s="1"/>
    </row>
    <row r="17" spans="2:109" ht="42.75" customHeight="1" x14ac:dyDescent="0.2">
      <c r="B17" s="267" t="s">
        <v>88</v>
      </c>
      <c r="C17" s="237" t="s">
        <v>74</v>
      </c>
      <c r="D17" s="238"/>
      <c r="E17" s="238"/>
      <c r="F17" s="238"/>
      <c r="G17" s="239"/>
      <c r="H17" s="82" t="s">
        <v>29</v>
      </c>
      <c r="I17" s="14"/>
      <c r="J17" s="15"/>
      <c r="K17" s="15"/>
      <c r="L17" s="15"/>
      <c r="M17" s="15" t="s">
        <v>14</v>
      </c>
      <c r="N17" s="15" t="s">
        <v>15</v>
      </c>
      <c r="O17" s="15" t="s">
        <v>64</v>
      </c>
      <c r="P17" s="13"/>
      <c r="Q17" s="14"/>
      <c r="R17" s="15"/>
      <c r="S17" s="15" t="s">
        <v>64</v>
      </c>
      <c r="T17" s="15"/>
      <c r="U17" s="15" t="s">
        <v>14</v>
      </c>
      <c r="V17" s="15" t="s">
        <v>15</v>
      </c>
      <c r="W17" s="15"/>
      <c r="X17" s="13"/>
      <c r="Y17" s="14"/>
      <c r="Z17" s="15"/>
      <c r="AA17" s="15"/>
      <c r="AB17" s="15"/>
      <c r="AC17" s="15" t="s">
        <v>14</v>
      </c>
      <c r="AD17" s="15" t="s">
        <v>15</v>
      </c>
      <c r="AE17" s="15" t="s">
        <v>64</v>
      </c>
      <c r="AF17" s="15"/>
      <c r="AG17" s="14"/>
      <c r="AH17" s="15"/>
      <c r="AI17" s="15"/>
      <c r="AJ17" s="15"/>
      <c r="AK17" s="15" t="s">
        <v>14</v>
      </c>
      <c r="AL17" s="15" t="s">
        <v>15</v>
      </c>
      <c r="AM17" s="15"/>
      <c r="AN17" s="13"/>
      <c r="AO17" s="14"/>
      <c r="AP17" s="15"/>
      <c r="AQ17" s="15"/>
      <c r="AR17" s="15"/>
      <c r="AS17" s="15" t="s">
        <v>14</v>
      </c>
      <c r="AT17" s="15" t="s">
        <v>15</v>
      </c>
      <c r="AU17" s="15"/>
      <c r="AV17" s="13"/>
      <c r="AW17" s="14"/>
      <c r="AX17" s="15"/>
      <c r="AY17" s="15"/>
      <c r="AZ17" s="15"/>
      <c r="BA17" s="15" t="s">
        <v>14</v>
      </c>
      <c r="BB17" s="15" t="s">
        <v>15</v>
      </c>
      <c r="BC17" s="15"/>
      <c r="BD17" s="13"/>
      <c r="BE17" s="14"/>
      <c r="BF17" s="15"/>
      <c r="BG17" s="15"/>
      <c r="BH17" s="15"/>
      <c r="BI17" s="15" t="s">
        <v>14</v>
      </c>
      <c r="BJ17" s="15" t="s">
        <v>15</v>
      </c>
      <c r="BK17" s="15"/>
      <c r="BL17" s="13"/>
      <c r="BM17" s="14"/>
      <c r="BN17" s="15"/>
      <c r="BO17" s="15"/>
      <c r="BP17" s="15"/>
      <c r="BQ17" s="15" t="s">
        <v>14</v>
      </c>
      <c r="BR17" s="15" t="s">
        <v>15</v>
      </c>
      <c r="BS17" s="15"/>
      <c r="BT17" s="13"/>
      <c r="BU17" s="14"/>
      <c r="BV17" s="15"/>
      <c r="BW17" s="15"/>
      <c r="BX17" s="15"/>
      <c r="BY17" s="15" t="s">
        <v>14</v>
      </c>
      <c r="BZ17" s="15" t="s">
        <v>15</v>
      </c>
      <c r="CA17" s="15"/>
      <c r="CB17" s="13"/>
      <c r="CC17" s="14"/>
      <c r="CD17" s="15"/>
      <c r="CE17" s="15"/>
      <c r="CF17" s="15"/>
      <c r="CG17" s="15" t="s">
        <v>14</v>
      </c>
      <c r="CH17" s="15" t="s">
        <v>135</v>
      </c>
      <c r="CI17" s="15"/>
      <c r="CJ17" s="13"/>
      <c r="CK17" s="14"/>
      <c r="CL17" s="15"/>
      <c r="CM17" s="15"/>
      <c r="CN17" s="15"/>
      <c r="CO17" s="15" t="s">
        <v>14</v>
      </c>
      <c r="CP17" s="15"/>
      <c r="CQ17" s="15"/>
      <c r="CR17" s="13"/>
      <c r="CS17" s="14"/>
      <c r="CT17" s="15"/>
      <c r="CU17" s="15"/>
      <c r="CV17" s="15"/>
      <c r="CW17" s="15" t="s">
        <v>14</v>
      </c>
      <c r="CX17" s="15"/>
      <c r="CY17" s="15"/>
      <c r="CZ17" s="15"/>
      <c r="DA17" s="16">
        <f>COUNTIF(I17:CZ17,"P")</f>
        <v>12</v>
      </c>
      <c r="DB17" s="17">
        <f>COUNTIF(Q17:CZ17,"E")</f>
        <v>9</v>
      </c>
      <c r="DC17" s="18">
        <f>DB17/DA17</f>
        <v>0.75</v>
      </c>
      <c r="DD17" s="1"/>
      <c r="DE17" s="1"/>
    </row>
    <row r="18" spans="2:109" ht="50.1" customHeight="1" x14ac:dyDescent="0.2">
      <c r="B18" s="267"/>
      <c r="C18" s="302" t="s">
        <v>83</v>
      </c>
      <c r="D18" s="303"/>
      <c r="E18" s="303"/>
      <c r="F18" s="303"/>
      <c r="G18" s="304"/>
      <c r="H18" s="82" t="s">
        <v>29</v>
      </c>
      <c r="I18" s="14"/>
      <c r="J18" s="15"/>
      <c r="K18" s="15"/>
      <c r="L18" s="15"/>
      <c r="M18" s="15"/>
      <c r="N18" s="15"/>
      <c r="O18" s="15"/>
      <c r="P18" s="13"/>
      <c r="Q18" s="14"/>
      <c r="R18" s="15"/>
      <c r="S18" s="15"/>
      <c r="T18" s="15"/>
      <c r="U18" s="15"/>
      <c r="V18" s="15"/>
      <c r="W18" s="15"/>
      <c r="X18" s="13"/>
      <c r="Y18" s="14"/>
      <c r="Z18" s="15"/>
      <c r="AA18" s="15"/>
      <c r="AB18" s="15"/>
      <c r="AC18" s="15"/>
      <c r="AD18" s="15"/>
      <c r="AE18" s="15"/>
      <c r="AF18" s="15"/>
      <c r="AG18" s="14"/>
      <c r="AH18" s="15"/>
      <c r="AI18" s="15"/>
      <c r="AJ18" s="15"/>
      <c r="AK18" s="15"/>
      <c r="AL18" s="15"/>
      <c r="AM18" s="15"/>
      <c r="AN18" s="13"/>
      <c r="AO18" s="14"/>
      <c r="AP18" s="15"/>
      <c r="AQ18" s="15"/>
      <c r="AR18" s="15"/>
      <c r="AS18" s="15"/>
      <c r="AT18" s="15"/>
      <c r="AU18" s="15"/>
      <c r="AV18" s="13"/>
      <c r="AW18" s="14"/>
      <c r="AX18" s="15"/>
      <c r="AY18" s="15"/>
      <c r="AZ18" s="15"/>
      <c r="BA18" s="15"/>
      <c r="BB18" s="15"/>
      <c r="BC18" s="15" t="s">
        <v>14</v>
      </c>
      <c r="BD18" s="13" t="s">
        <v>15</v>
      </c>
      <c r="BE18" s="14"/>
      <c r="BF18" s="15"/>
      <c r="BG18" s="15"/>
      <c r="BH18" s="15"/>
      <c r="BI18" s="15" t="s">
        <v>64</v>
      </c>
      <c r="BJ18" s="15"/>
      <c r="BK18" s="15"/>
      <c r="BL18" s="13"/>
      <c r="BM18" s="14"/>
      <c r="BN18" s="15"/>
      <c r="BO18" s="15"/>
      <c r="BP18" s="15"/>
      <c r="BQ18" s="15"/>
      <c r="BR18" s="15"/>
      <c r="BS18" s="15"/>
      <c r="BT18" s="13"/>
      <c r="BU18" s="14"/>
      <c r="BV18" s="15"/>
      <c r="BW18" s="15"/>
      <c r="BX18" s="15"/>
      <c r="BY18" s="15"/>
      <c r="BZ18" s="15"/>
      <c r="CA18" s="15"/>
      <c r="CB18" s="13"/>
      <c r="CC18" s="14"/>
      <c r="CD18" s="15"/>
      <c r="CE18" s="15"/>
      <c r="CF18" s="15"/>
      <c r="CG18" s="15"/>
      <c r="CH18" s="15"/>
      <c r="CI18" s="15"/>
      <c r="CJ18" s="13"/>
      <c r="CK18" s="14"/>
      <c r="CL18" s="15"/>
      <c r="CM18" s="15"/>
      <c r="CN18" s="15"/>
      <c r="CO18" s="15"/>
      <c r="CP18" s="15"/>
      <c r="CQ18" s="15"/>
      <c r="CR18" s="13"/>
      <c r="CS18" s="14"/>
      <c r="CT18" s="15"/>
      <c r="CU18" s="15"/>
      <c r="CV18" s="15"/>
      <c r="CW18" s="15"/>
      <c r="CX18" s="15"/>
      <c r="CY18" s="15" t="s">
        <v>14</v>
      </c>
      <c r="CZ18" s="13"/>
      <c r="DA18" s="16">
        <f>COUNTIF(I18:CZ18,"P")</f>
        <v>2</v>
      </c>
      <c r="DB18" s="17">
        <f>COUNTIF(Q18:CZ18,"E")</f>
        <v>1</v>
      </c>
      <c r="DC18" s="18">
        <f>DB18/DA18</f>
        <v>0.5</v>
      </c>
      <c r="DD18" s="1"/>
      <c r="DE18" s="1"/>
    </row>
    <row r="19" spans="2:109" ht="50.1" customHeight="1" x14ac:dyDescent="0.2">
      <c r="B19" s="267"/>
      <c r="C19" s="281" t="s">
        <v>41</v>
      </c>
      <c r="D19" s="282"/>
      <c r="E19" s="282"/>
      <c r="F19" s="282"/>
      <c r="G19" s="283"/>
      <c r="H19" s="82" t="s">
        <v>29</v>
      </c>
      <c r="I19" s="14"/>
      <c r="J19" s="15"/>
      <c r="K19" s="15"/>
      <c r="L19" s="15"/>
      <c r="M19" s="15" t="s">
        <v>14</v>
      </c>
      <c r="N19" s="15" t="s">
        <v>15</v>
      </c>
      <c r="O19" s="15"/>
      <c r="P19" s="13"/>
      <c r="Q19" s="14"/>
      <c r="R19" s="15"/>
      <c r="S19" s="15"/>
      <c r="T19" s="15"/>
      <c r="U19" s="15" t="s">
        <v>14</v>
      </c>
      <c r="V19" s="15" t="s">
        <v>15</v>
      </c>
      <c r="W19" s="15"/>
      <c r="X19" s="13"/>
      <c r="Y19" s="14"/>
      <c r="Z19" s="15"/>
      <c r="AA19" s="15"/>
      <c r="AB19" s="15"/>
      <c r="AC19" s="15" t="s">
        <v>14</v>
      </c>
      <c r="AD19" s="15" t="s">
        <v>15</v>
      </c>
      <c r="AE19" s="15"/>
      <c r="AF19" s="15"/>
      <c r="AG19" s="14"/>
      <c r="AH19" s="15"/>
      <c r="AI19" s="15"/>
      <c r="AJ19" s="15"/>
      <c r="AK19" s="15" t="s">
        <v>14</v>
      </c>
      <c r="AL19" s="15" t="s">
        <v>15</v>
      </c>
      <c r="AM19" s="15"/>
      <c r="AN19" s="13"/>
      <c r="AO19" s="14"/>
      <c r="AP19" s="15"/>
      <c r="AQ19" s="15"/>
      <c r="AR19" s="15"/>
      <c r="AS19" s="15" t="s">
        <v>14</v>
      </c>
      <c r="AT19" s="15" t="s">
        <v>15</v>
      </c>
      <c r="AU19" s="15"/>
      <c r="AV19" s="13"/>
      <c r="AW19" s="14"/>
      <c r="AX19" s="15"/>
      <c r="AY19" s="15"/>
      <c r="AZ19" s="15"/>
      <c r="BA19" s="15" t="s">
        <v>14</v>
      </c>
      <c r="BB19" s="15" t="s">
        <v>15</v>
      </c>
      <c r="BC19" s="15"/>
      <c r="BD19" s="13"/>
      <c r="BE19" s="14"/>
      <c r="BF19" s="15"/>
      <c r="BG19" s="15"/>
      <c r="BH19" s="15"/>
      <c r="BI19" s="15" t="s">
        <v>14</v>
      </c>
      <c r="BJ19" s="15" t="s">
        <v>15</v>
      </c>
      <c r="BK19" s="15"/>
      <c r="BL19" s="13"/>
      <c r="BM19" s="14"/>
      <c r="BN19" s="15"/>
      <c r="BO19" s="15"/>
      <c r="BP19" s="15"/>
      <c r="BQ19" s="15" t="s">
        <v>14</v>
      </c>
      <c r="BR19" s="15" t="s">
        <v>15</v>
      </c>
      <c r="BS19" s="15"/>
      <c r="BT19" s="13"/>
      <c r="BU19" s="14"/>
      <c r="BV19" s="15"/>
      <c r="BW19" s="15"/>
      <c r="BX19" s="15"/>
      <c r="BY19" s="15" t="s">
        <v>14</v>
      </c>
      <c r="BZ19" s="15" t="s">
        <v>15</v>
      </c>
      <c r="CA19" s="15"/>
      <c r="CB19" s="13"/>
      <c r="CC19" s="14"/>
      <c r="CD19" s="15"/>
      <c r="CE19" s="15"/>
      <c r="CF19" s="15"/>
      <c r="CG19" s="15" t="s">
        <v>14</v>
      </c>
      <c r="CH19" s="15" t="s">
        <v>135</v>
      </c>
      <c r="CI19" s="15"/>
      <c r="CJ19" s="13"/>
      <c r="CK19" s="14"/>
      <c r="CL19" s="15"/>
      <c r="CM19" s="15"/>
      <c r="CN19" s="15"/>
      <c r="CO19" s="15" t="s">
        <v>14</v>
      </c>
      <c r="CP19" s="15"/>
      <c r="CQ19" s="15"/>
      <c r="CR19" s="13"/>
      <c r="CS19" s="14"/>
      <c r="CT19" s="15"/>
      <c r="CU19" s="15"/>
      <c r="CV19" s="15"/>
      <c r="CW19" s="15" t="s">
        <v>14</v>
      </c>
      <c r="CX19" s="15"/>
      <c r="CY19" s="15"/>
      <c r="CZ19" s="13"/>
      <c r="DA19" s="16">
        <f>COUNTIF(I19:CZ19,"P")</f>
        <v>12</v>
      </c>
      <c r="DB19" s="17">
        <f>COUNTIF(Q19:CZ19,"E")</f>
        <v>9</v>
      </c>
      <c r="DC19" s="18">
        <f>DB19/DA19</f>
        <v>0.75</v>
      </c>
      <c r="DD19" s="1"/>
      <c r="DE19" s="1"/>
    </row>
    <row r="20" spans="2:109" s="34" customFormat="1" ht="23.25" customHeight="1" x14ac:dyDescent="0.2">
      <c r="B20" s="31"/>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f>SUM(DA17:DA19)</f>
        <v>26</v>
      </c>
      <c r="DB20" s="32">
        <f>SUM(DB17:DB19)</f>
        <v>19</v>
      </c>
      <c r="DC20" s="26">
        <f t="shared" ref="DC20" si="1">DB20/DA20</f>
        <v>0.73076923076923073</v>
      </c>
    </row>
    <row r="21" spans="2:109" ht="24.75" customHeight="1" x14ac:dyDescent="0.2">
      <c r="B21" s="35"/>
      <c r="C21" s="36"/>
      <c r="D21" s="36"/>
      <c r="E21" s="36"/>
      <c r="F21" s="36"/>
      <c r="G21" s="36"/>
      <c r="H21" s="37" t="s">
        <v>17</v>
      </c>
      <c r="I21" s="232" t="s">
        <v>36</v>
      </c>
      <c r="J21" s="233"/>
      <c r="K21" s="233"/>
      <c r="L21" s="233"/>
      <c r="M21" s="233"/>
      <c r="N21" s="233"/>
      <c r="O21" s="233"/>
      <c r="P21" s="234"/>
      <c r="Q21" s="232" t="str">
        <f>Q10</f>
        <v>FEBRERO</v>
      </c>
      <c r="R21" s="233"/>
      <c r="S21" s="233"/>
      <c r="T21" s="233"/>
      <c r="U21" s="233"/>
      <c r="V21" s="233"/>
      <c r="W21" s="233"/>
      <c r="X21" s="234"/>
      <c r="Y21" s="232" t="str">
        <f>Y10</f>
        <v>MARZO</v>
      </c>
      <c r="Z21" s="233"/>
      <c r="AA21" s="233"/>
      <c r="AB21" s="233"/>
      <c r="AC21" s="233"/>
      <c r="AD21" s="233"/>
      <c r="AE21" s="233"/>
      <c r="AF21" s="234"/>
      <c r="AG21" s="232" t="str">
        <f>AG10</f>
        <v>ABRIL</v>
      </c>
      <c r="AH21" s="233"/>
      <c r="AI21" s="233"/>
      <c r="AJ21" s="233"/>
      <c r="AK21" s="233"/>
      <c r="AL21" s="233"/>
      <c r="AM21" s="233"/>
      <c r="AN21" s="234"/>
      <c r="AO21" s="232" t="str">
        <f>AO10</f>
        <v>MAYO</v>
      </c>
      <c r="AP21" s="233"/>
      <c r="AQ21" s="233"/>
      <c r="AR21" s="233"/>
      <c r="AS21" s="233"/>
      <c r="AT21" s="233"/>
      <c r="AU21" s="233"/>
      <c r="AV21" s="234"/>
      <c r="AW21" s="232" t="str">
        <f>AW10</f>
        <v>JUNIO</v>
      </c>
      <c r="AX21" s="233"/>
      <c r="AY21" s="233"/>
      <c r="AZ21" s="233"/>
      <c r="BA21" s="233"/>
      <c r="BB21" s="233"/>
      <c r="BC21" s="233"/>
      <c r="BD21" s="234"/>
      <c r="BE21" s="232" t="str">
        <f>BE10</f>
        <v>JULIO</v>
      </c>
      <c r="BF21" s="233"/>
      <c r="BG21" s="233"/>
      <c r="BH21" s="233"/>
      <c r="BI21" s="233"/>
      <c r="BJ21" s="233"/>
      <c r="BK21" s="233"/>
      <c r="BL21" s="234"/>
      <c r="BM21" s="232" t="str">
        <f>BM10</f>
        <v>AGOSTO</v>
      </c>
      <c r="BN21" s="233"/>
      <c r="BO21" s="233"/>
      <c r="BP21" s="233"/>
      <c r="BQ21" s="233"/>
      <c r="BR21" s="233"/>
      <c r="BS21" s="233"/>
      <c r="BT21" s="234"/>
      <c r="BU21" s="232" t="str">
        <f>BU10</f>
        <v>SEPTIEMBRE</v>
      </c>
      <c r="BV21" s="233"/>
      <c r="BW21" s="233"/>
      <c r="BX21" s="233"/>
      <c r="BY21" s="233"/>
      <c r="BZ21" s="233"/>
      <c r="CA21" s="233"/>
      <c r="CB21" s="234"/>
      <c r="CC21" s="232" t="str">
        <f>CC10</f>
        <v>OCTUBRE</v>
      </c>
      <c r="CD21" s="233"/>
      <c r="CE21" s="233"/>
      <c r="CF21" s="233"/>
      <c r="CG21" s="233"/>
      <c r="CH21" s="233"/>
      <c r="CI21" s="233"/>
      <c r="CJ21" s="234"/>
      <c r="CK21" s="232" t="str">
        <f>CK10</f>
        <v>NOVIEMBRE</v>
      </c>
      <c r="CL21" s="233"/>
      <c r="CM21" s="233"/>
      <c r="CN21" s="233"/>
      <c r="CO21" s="233"/>
      <c r="CP21" s="233"/>
      <c r="CQ21" s="233"/>
      <c r="CR21" s="234"/>
      <c r="CS21" s="232" t="str">
        <f>CS10</f>
        <v>DICIEMBRE</v>
      </c>
      <c r="CT21" s="233"/>
      <c r="CU21" s="233"/>
      <c r="CV21" s="233"/>
      <c r="CW21" s="233"/>
      <c r="CX21" s="233"/>
      <c r="CY21" s="233"/>
      <c r="CZ21" s="234"/>
      <c r="DA21" s="38"/>
      <c r="DB21" s="39"/>
      <c r="DC21" s="40"/>
      <c r="DD21" s="1"/>
      <c r="DE21" s="1"/>
    </row>
    <row r="22" spans="2:109" ht="12.75" customHeight="1" x14ac:dyDescent="0.2">
      <c r="B22" s="41"/>
      <c r="C22" s="6"/>
      <c r="D22" s="6"/>
      <c r="E22" s="6"/>
      <c r="F22" s="6"/>
      <c r="G22" s="6"/>
      <c r="H22" s="42" t="s">
        <v>18</v>
      </c>
      <c r="I22" s="299">
        <f>COUNTIF(I12:I19,"P")</f>
        <v>0</v>
      </c>
      <c r="J22" s="299"/>
      <c r="K22" s="299">
        <f t="shared" ref="K22" si="2">COUNTIF(K12:K19,"P")</f>
        <v>0</v>
      </c>
      <c r="L22" s="299"/>
      <c r="M22" s="299">
        <f t="shared" ref="M22" si="3">COUNTIF(M12:M19,"P")</f>
        <v>2</v>
      </c>
      <c r="N22" s="299"/>
      <c r="O22" s="299">
        <f t="shared" ref="O22" si="4">COUNTIF(O12:O19,"P")</f>
        <v>0</v>
      </c>
      <c r="P22" s="299"/>
      <c r="Q22" s="299">
        <f t="shared" ref="Q22" si="5">COUNTIF(Q12:Q19,"P")</f>
        <v>1</v>
      </c>
      <c r="R22" s="299"/>
      <c r="S22" s="299">
        <f t="shared" ref="S22" si="6">COUNTIF(S12:S19,"P")</f>
        <v>0</v>
      </c>
      <c r="T22" s="299"/>
      <c r="U22" s="299">
        <f t="shared" ref="U22" si="7">COUNTIF(U12:U19,"P")</f>
        <v>2</v>
      </c>
      <c r="V22" s="299"/>
      <c r="W22" s="299">
        <f t="shared" ref="W22" si="8">COUNTIF(W12:W19,"P")</f>
        <v>0</v>
      </c>
      <c r="X22" s="299"/>
      <c r="Y22" s="299">
        <f t="shared" ref="Y22" si="9">COUNTIF(Y12:Y19,"P")</f>
        <v>0</v>
      </c>
      <c r="Z22" s="299"/>
      <c r="AA22" s="299">
        <f t="shared" ref="AA22" si="10">COUNTIF(AA12:AA19,"P")</f>
        <v>0</v>
      </c>
      <c r="AB22" s="299"/>
      <c r="AC22" s="299">
        <f t="shared" ref="AC22" si="11">COUNTIF(AC12:AC19,"P")</f>
        <v>2</v>
      </c>
      <c r="AD22" s="299"/>
      <c r="AE22" s="299">
        <f t="shared" ref="AE22" si="12">COUNTIF(AE12:AE19,"P")</f>
        <v>0</v>
      </c>
      <c r="AF22" s="299"/>
      <c r="AG22" s="299">
        <f t="shared" ref="AG22" si="13">COUNTIF(AG12:AG19,"P")</f>
        <v>1</v>
      </c>
      <c r="AH22" s="299"/>
      <c r="AI22" s="299">
        <f t="shared" ref="AI22" si="14">COUNTIF(AI12:AI19,"P")</f>
        <v>1</v>
      </c>
      <c r="AJ22" s="299"/>
      <c r="AK22" s="299">
        <f t="shared" ref="AK22" si="15">COUNTIF(AK12:AK19,"P")</f>
        <v>2</v>
      </c>
      <c r="AL22" s="299"/>
      <c r="AM22" s="299">
        <f t="shared" ref="AM22" si="16">COUNTIF(AM12:AM19,"P")</f>
        <v>0</v>
      </c>
      <c r="AN22" s="299"/>
      <c r="AO22" s="299">
        <f t="shared" ref="AO22" si="17">COUNTIF(AO12:AO19,"P")</f>
        <v>0</v>
      </c>
      <c r="AP22" s="299"/>
      <c r="AQ22" s="299">
        <f t="shared" ref="AQ22" si="18">COUNTIF(AQ12:AQ19,"P")</f>
        <v>0</v>
      </c>
      <c r="AR22" s="299"/>
      <c r="AS22" s="299">
        <f t="shared" ref="AS22" si="19">COUNTIF(AS12:AS19,"P")</f>
        <v>2</v>
      </c>
      <c r="AT22" s="299"/>
      <c r="AU22" s="299">
        <f t="shared" ref="AU22" si="20">COUNTIF(AU12:AU19,"P")</f>
        <v>0</v>
      </c>
      <c r="AV22" s="299"/>
      <c r="AW22" s="299">
        <f t="shared" ref="AW22" si="21">COUNTIF(AW12:AW19,"P")</f>
        <v>0</v>
      </c>
      <c r="AX22" s="299"/>
      <c r="AY22" s="299">
        <f t="shared" ref="AY22" si="22">COUNTIF(AY12:AY19,"P")</f>
        <v>0</v>
      </c>
      <c r="AZ22" s="299"/>
      <c r="BA22" s="299">
        <f t="shared" ref="BA22" si="23">COUNTIF(BA12:BA19,"P")</f>
        <v>2</v>
      </c>
      <c r="BB22" s="299"/>
      <c r="BC22" s="299">
        <f t="shared" ref="BC22" si="24">COUNTIF(BC12:BC19,"P")</f>
        <v>1</v>
      </c>
      <c r="BD22" s="299"/>
      <c r="BE22" s="299">
        <f t="shared" ref="BE22" si="25">COUNTIF(BE12:BE19,"P")</f>
        <v>0</v>
      </c>
      <c r="BF22" s="299"/>
      <c r="BG22" s="299">
        <f t="shared" ref="BG22" si="26">COUNTIF(BG12:BG19,"P")</f>
        <v>0</v>
      </c>
      <c r="BH22" s="299"/>
      <c r="BI22" s="299">
        <f t="shared" ref="BI22" si="27">COUNTIF(BI12:BI19,"P")</f>
        <v>2</v>
      </c>
      <c r="BJ22" s="299"/>
      <c r="BK22" s="299">
        <f t="shared" ref="BK22" si="28">COUNTIF(BK12:BK19,"P")</f>
        <v>0</v>
      </c>
      <c r="BL22" s="299"/>
      <c r="BM22" s="299">
        <f t="shared" ref="BM22" si="29">COUNTIF(BM12:BM19,"P")</f>
        <v>0</v>
      </c>
      <c r="BN22" s="299"/>
      <c r="BO22" s="299">
        <f t="shared" ref="BO22" si="30">COUNTIF(BO12:BO19,"P")</f>
        <v>0</v>
      </c>
      <c r="BP22" s="299"/>
      <c r="BQ22" s="299">
        <f t="shared" ref="BQ22" si="31">COUNTIF(BQ12:BQ19,"P")</f>
        <v>2</v>
      </c>
      <c r="BR22" s="299"/>
      <c r="BS22" s="299">
        <f t="shared" ref="BS22" si="32">COUNTIF(BS12:BS19,"P")</f>
        <v>0</v>
      </c>
      <c r="BT22" s="299"/>
      <c r="BU22" s="299">
        <f t="shared" ref="BU22" si="33">COUNTIF(BU12:BU19,"P")</f>
        <v>0</v>
      </c>
      <c r="BV22" s="299"/>
      <c r="BW22" s="299">
        <f t="shared" ref="BW22" si="34">COUNTIF(BW12:BW19,"P")</f>
        <v>0</v>
      </c>
      <c r="BX22" s="299"/>
      <c r="BY22" s="299">
        <f t="shared" ref="BY22" si="35">COUNTIF(BY12:BY19,"P")</f>
        <v>2</v>
      </c>
      <c r="BZ22" s="299"/>
      <c r="CA22" s="299">
        <f t="shared" ref="CA22" si="36">COUNTIF(CA12:CA19,"P")</f>
        <v>0</v>
      </c>
      <c r="CB22" s="299"/>
      <c r="CC22" s="299">
        <f t="shared" ref="CC22" si="37">COUNTIF(CC12:CC19,"P")</f>
        <v>0</v>
      </c>
      <c r="CD22" s="299"/>
      <c r="CE22" s="299">
        <f t="shared" ref="CE22" si="38">COUNTIF(CE12:CE19,"P")</f>
        <v>1</v>
      </c>
      <c r="CF22" s="299"/>
      <c r="CG22" s="299">
        <f t="shared" ref="CG22" si="39">COUNTIF(CG12:CG19,"P")</f>
        <v>2</v>
      </c>
      <c r="CH22" s="299"/>
      <c r="CI22" s="299">
        <f t="shared" ref="CI22" si="40">COUNTIF(CI12:CI19,"P")</f>
        <v>0</v>
      </c>
      <c r="CJ22" s="299"/>
      <c r="CK22" s="299">
        <f t="shared" ref="CK22" si="41">COUNTIF(CK12:CK19,"P")</f>
        <v>0</v>
      </c>
      <c r="CL22" s="299"/>
      <c r="CM22" s="299">
        <f t="shared" ref="CM22" si="42">COUNTIF(CM12:CM19,"P")</f>
        <v>0</v>
      </c>
      <c r="CN22" s="299"/>
      <c r="CO22" s="299">
        <f t="shared" ref="CO22" si="43">COUNTIF(CO12:CO19,"P")</f>
        <v>2</v>
      </c>
      <c r="CP22" s="299"/>
      <c r="CQ22" s="299">
        <f t="shared" ref="CQ22" si="44">COUNTIF(CQ12:CQ19,"P")</f>
        <v>0</v>
      </c>
      <c r="CR22" s="299"/>
      <c r="CS22" s="299">
        <f t="shared" ref="CS22" si="45">COUNTIF(CS12:CS19,"P")</f>
        <v>0</v>
      </c>
      <c r="CT22" s="299"/>
      <c r="CU22" s="299">
        <f t="shared" ref="CU22" si="46">COUNTIF(CU12:CU19,"P")</f>
        <v>0</v>
      </c>
      <c r="CV22" s="299"/>
      <c r="CW22" s="299">
        <f t="shared" ref="CW22" si="47">COUNTIF(CW12:CW19,"P")</f>
        <v>2</v>
      </c>
      <c r="CX22" s="299"/>
      <c r="CY22" s="299">
        <f t="shared" ref="CY22" si="48">COUNTIF(CY12:CY19,"P")</f>
        <v>1</v>
      </c>
      <c r="CZ22" s="299"/>
      <c r="DA22" s="109">
        <f>+SUM(I22:CZ22)</f>
        <v>30</v>
      </c>
      <c r="DB22" s="39"/>
      <c r="DC22" s="40"/>
      <c r="DD22" s="1"/>
      <c r="DE22" s="1"/>
    </row>
    <row r="23" spans="2:109" ht="12.75" customHeight="1" x14ac:dyDescent="0.2">
      <c r="B23" s="41"/>
      <c r="C23" s="6"/>
      <c r="D23" s="6"/>
      <c r="E23" s="6"/>
      <c r="F23" s="6"/>
      <c r="G23" s="6"/>
      <c r="H23" s="42" t="s">
        <v>19</v>
      </c>
      <c r="I23" s="299">
        <f>COUNTIF(J12:J19,"E")</f>
        <v>0</v>
      </c>
      <c r="J23" s="299"/>
      <c r="K23" s="299">
        <f t="shared" ref="K23" si="49">COUNTIF(L12:L19,"E")</f>
        <v>0</v>
      </c>
      <c r="L23" s="299"/>
      <c r="M23" s="299">
        <f t="shared" ref="M23" si="50">COUNTIF(N12:N19,"E")</f>
        <v>2</v>
      </c>
      <c r="N23" s="299"/>
      <c r="O23" s="299">
        <f t="shared" ref="O23" si="51">COUNTIF(P12:P19,"E")</f>
        <v>0</v>
      </c>
      <c r="P23" s="299"/>
      <c r="Q23" s="299">
        <f t="shared" ref="Q23" si="52">COUNTIF(R12:R19,"E")</f>
        <v>1</v>
      </c>
      <c r="R23" s="299"/>
      <c r="S23" s="299">
        <f t="shared" ref="S23" si="53">COUNTIF(T12:T19,"E")</f>
        <v>0</v>
      </c>
      <c r="T23" s="299"/>
      <c r="U23" s="299">
        <f t="shared" ref="U23" si="54">COUNTIF(V12:V19,"E")</f>
        <v>2</v>
      </c>
      <c r="V23" s="299"/>
      <c r="W23" s="299">
        <f t="shared" ref="W23" si="55">COUNTIF(X12:X19,"E")</f>
        <v>0</v>
      </c>
      <c r="X23" s="299"/>
      <c r="Y23" s="299">
        <f t="shared" ref="Y23" si="56">COUNTIF(Z12:Z19,"E")</f>
        <v>0</v>
      </c>
      <c r="Z23" s="299"/>
      <c r="AA23" s="299">
        <f t="shared" ref="AA23" si="57">COUNTIF(AB12:AB19,"E")</f>
        <v>0</v>
      </c>
      <c r="AB23" s="299"/>
      <c r="AC23" s="299">
        <f t="shared" ref="AC23" si="58">COUNTIF(AD12:AD19,"E")</f>
        <v>2</v>
      </c>
      <c r="AD23" s="299"/>
      <c r="AE23" s="299">
        <f t="shared" ref="AE23" si="59">COUNTIF(AF12:AF19,"E")</f>
        <v>0</v>
      </c>
      <c r="AF23" s="299"/>
      <c r="AG23" s="299">
        <f t="shared" ref="AG23" si="60">COUNTIF(AH12:AH19,"E")</f>
        <v>1</v>
      </c>
      <c r="AH23" s="299"/>
      <c r="AI23" s="299">
        <f t="shared" ref="AI23" si="61">COUNTIF(AJ12:AJ19,"E")</f>
        <v>1</v>
      </c>
      <c r="AJ23" s="299"/>
      <c r="AK23" s="299">
        <f t="shared" ref="AK23" si="62">COUNTIF(AL12:AL19,"E")</f>
        <v>2</v>
      </c>
      <c r="AL23" s="299"/>
      <c r="AM23" s="299">
        <f t="shared" ref="AM23" si="63">COUNTIF(AN12:AN19,"E")</f>
        <v>0</v>
      </c>
      <c r="AN23" s="299"/>
      <c r="AO23" s="299">
        <f t="shared" ref="AO23" si="64">COUNTIF(AP12:AP19,"E")</f>
        <v>0</v>
      </c>
      <c r="AP23" s="299"/>
      <c r="AQ23" s="299">
        <f t="shared" ref="AQ23" si="65">COUNTIF(AR12:AR19,"E")</f>
        <v>0</v>
      </c>
      <c r="AR23" s="299"/>
      <c r="AS23" s="299">
        <f t="shared" ref="AS23" si="66">COUNTIF(AT12:AT19,"E")</f>
        <v>2</v>
      </c>
      <c r="AT23" s="299"/>
      <c r="AU23" s="299">
        <f t="shared" ref="AU23" si="67">COUNTIF(AV12:AV19,"E")</f>
        <v>0</v>
      </c>
      <c r="AV23" s="299"/>
      <c r="AW23" s="299">
        <f t="shared" ref="AW23" si="68">COUNTIF(AX12:AX19,"E")</f>
        <v>0</v>
      </c>
      <c r="AX23" s="299"/>
      <c r="AY23" s="299">
        <f t="shared" ref="AY23" si="69">COUNTIF(AZ12:AZ19,"E")</f>
        <v>0</v>
      </c>
      <c r="AZ23" s="299"/>
      <c r="BA23" s="299">
        <f t="shared" ref="BA23" si="70">COUNTIF(BB12:BB19,"E")</f>
        <v>2</v>
      </c>
      <c r="BB23" s="299"/>
      <c r="BC23" s="299">
        <f t="shared" ref="BC23" si="71">COUNTIF(BD12:BD19,"E")</f>
        <v>1</v>
      </c>
      <c r="BD23" s="299"/>
      <c r="BE23" s="299">
        <f t="shared" ref="BE23" si="72">COUNTIF(BF12:BF19,"E")</f>
        <v>0</v>
      </c>
      <c r="BF23" s="299"/>
      <c r="BG23" s="299">
        <f t="shared" ref="BG23" si="73">COUNTIF(BH12:BH19,"E")</f>
        <v>0</v>
      </c>
      <c r="BH23" s="299"/>
      <c r="BI23" s="299">
        <f t="shared" ref="BI23" si="74">COUNTIF(BJ12:BJ19,"E")</f>
        <v>2</v>
      </c>
      <c r="BJ23" s="299"/>
      <c r="BK23" s="299">
        <f t="shared" ref="BK23" si="75">COUNTIF(BL12:BL19,"E")</f>
        <v>0</v>
      </c>
      <c r="BL23" s="299"/>
      <c r="BM23" s="299">
        <f t="shared" ref="BM23" si="76">COUNTIF(BN12:BN19,"E")</f>
        <v>0</v>
      </c>
      <c r="BN23" s="299"/>
      <c r="BO23" s="299">
        <f t="shared" ref="BO23" si="77">COUNTIF(BP12:BP19,"E")</f>
        <v>0</v>
      </c>
      <c r="BP23" s="299"/>
      <c r="BQ23" s="299">
        <f t="shared" ref="BQ23" si="78">COUNTIF(BR12:BR19,"E")</f>
        <v>2</v>
      </c>
      <c r="BR23" s="299"/>
      <c r="BS23" s="299">
        <f t="shared" ref="BS23" si="79">COUNTIF(BT12:BT19,"E")</f>
        <v>0</v>
      </c>
      <c r="BT23" s="299"/>
      <c r="BU23" s="299">
        <f t="shared" ref="BU23" si="80">COUNTIF(BV12:BV19,"E")</f>
        <v>0</v>
      </c>
      <c r="BV23" s="299"/>
      <c r="BW23" s="299">
        <f t="shared" ref="BW23" si="81">COUNTIF(BX12:BX19,"E")</f>
        <v>0</v>
      </c>
      <c r="BX23" s="299"/>
      <c r="BY23" s="299">
        <f t="shared" ref="BY23" si="82">COUNTIF(BZ12:BZ19,"E")</f>
        <v>2</v>
      </c>
      <c r="BZ23" s="299"/>
      <c r="CA23" s="299">
        <f t="shared" ref="CA23" si="83">COUNTIF(CB12:CB19,"E")</f>
        <v>0</v>
      </c>
      <c r="CB23" s="299"/>
      <c r="CC23" s="299">
        <f t="shared" ref="CC23" si="84">COUNTIF(CD12:CD19,"E")</f>
        <v>0</v>
      </c>
      <c r="CD23" s="299"/>
      <c r="CE23" s="299">
        <f t="shared" ref="CE23" si="85">COUNTIF(CF12:CF19,"E")</f>
        <v>1</v>
      </c>
      <c r="CF23" s="299"/>
      <c r="CG23" s="299">
        <f t="shared" ref="CG23" si="86">COUNTIF(CH12:CH19,"E")</f>
        <v>2</v>
      </c>
      <c r="CH23" s="299"/>
      <c r="CI23" s="299">
        <f t="shared" ref="CI23" si="87">COUNTIF(CJ12:CJ19,"E")</f>
        <v>0</v>
      </c>
      <c r="CJ23" s="299"/>
      <c r="CK23" s="299">
        <f t="shared" ref="CK23" si="88">COUNTIF(CL12:CL19,"E")</f>
        <v>0</v>
      </c>
      <c r="CL23" s="299"/>
      <c r="CM23" s="299">
        <f t="shared" ref="CM23" si="89">COUNTIF(CN12:CN19,"E")</f>
        <v>0</v>
      </c>
      <c r="CN23" s="299"/>
      <c r="CO23" s="299">
        <f t="shared" ref="CO23" si="90">COUNTIF(CP12:CP19,"E")</f>
        <v>0</v>
      </c>
      <c r="CP23" s="299"/>
      <c r="CQ23" s="299">
        <f t="shared" ref="CQ23" si="91">COUNTIF(CR12:CR19,"E")</f>
        <v>0</v>
      </c>
      <c r="CR23" s="299"/>
      <c r="CS23" s="299">
        <f t="shared" ref="CS23" si="92">COUNTIF(CT12:CT19,"E")</f>
        <v>0</v>
      </c>
      <c r="CT23" s="299"/>
      <c r="CU23" s="299">
        <f t="shared" ref="CU23" si="93">COUNTIF(CV12:CV19,"E")</f>
        <v>0</v>
      </c>
      <c r="CV23" s="299"/>
      <c r="CW23" s="299">
        <f t="shared" ref="CW23" si="94">COUNTIF(CX12:CX19,"E")</f>
        <v>0</v>
      </c>
      <c r="CX23" s="299"/>
      <c r="CY23" s="299">
        <f t="shared" ref="CY23" si="95">COUNTIF(CZ12:CZ19,"E")</f>
        <v>0</v>
      </c>
      <c r="CZ23" s="299"/>
      <c r="DA23" s="146">
        <f>+SUM(I23:CZ23)</f>
        <v>25</v>
      </c>
      <c r="DB23" s="39"/>
      <c r="DC23" s="40"/>
      <c r="DD23" s="1"/>
      <c r="DE23" s="1"/>
    </row>
    <row r="24" spans="2:109" ht="12.75" customHeight="1" x14ac:dyDescent="0.2">
      <c r="B24" s="41"/>
      <c r="C24" s="6"/>
      <c r="D24" s="6"/>
      <c r="E24" s="6"/>
      <c r="F24" s="6"/>
      <c r="G24" s="6"/>
      <c r="H24" s="42" t="s">
        <v>20</v>
      </c>
      <c r="I24" s="259">
        <v>0</v>
      </c>
      <c r="J24" s="259"/>
      <c r="K24" s="259">
        <v>0</v>
      </c>
      <c r="L24" s="259"/>
      <c r="M24" s="259">
        <f>+M23/M22</f>
        <v>1</v>
      </c>
      <c r="N24" s="259"/>
      <c r="O24" s="259">
        <v>0</v>
      </c>
      <c r="P24" s="259"/>
      <c r="Q24" s="259">
        <f t="shared" ref="Q24" si="96">+Q23/Q22</f>
        <v>1</v>
      </c>
      <c r="R24" s="259"/>
      <c r="S24" s="259">
        <v>0</v>
      </c>
      <c r="T24" s="259"/>
      <c r="U24" s="259">
        <f t="shared" ref="U24" si="97">+U23/U22</f>
        <v>1</v>
      </c>
      <c r="V24" s="259"/>
      <c r="W24" s="259">
        <v>0</v>
      </c>
      <c r="X24" s="259"/>
      <c r="Y24" s="259">
        <v>0</v>
      </c>
      <c r="Z24" s="259"/>
      <c r="AA24" s="259">
        <v>0</v>
      </c>
      <c r="AB24" s="259"/>
      <c r="AC24" s="259">
        <f t="shared" ref="AC24" si="98">+AC23/AC22</f>
        <v>1</v>
      </c>
      <c r="AD24" s="259"/>
      <c r="AE24" s="259">
        <v>0</v>
      </c>
      <c r="AF24" s="259"/>
      <c r="AG24" s="259">
        <f t="shared" ref="AG24" si="99">+AG23/AG22</f>
        <v>1</v>
      </c>
      <c r="AH24" s="259"/>
      <c r="AI24" s="259">
        <v>0</v>
      </c>
      <c r="AJ24" s="259"/>
      <c r="AK24" s="259">
        <f t="shared" ref="AK24" si="100">+AK23/AK22</f>
        <v>1</v>
      </c>
      <c r="AL24" s="259"/>
      <c r="AM24" s="259">
        <v>0</v>
      </c>
      <c r="AN24" s="259"/>
      <c r="AO24" s="259">
        <v>0</v>
      </c>
      <c r="AP24" s="259"/>
      <c r="AQ24" s="259">
        <v>0</v>
      </c>
      <c r="AR24" s="259"/>
      <c r="AS24" s="259">
        <f t="shared" ref="AS24" si="101">+AS23/AS22</f>
        <v>1</v>
      </c>
      <c r="AT24" s="259"/>
      <c r="AU24" s="259">
        <v>0</v>
      </c>
      <c r="AV24" s="259"/>
      <c r="AW24" s="259">
        <v>0</v>
      </c>
      <c r="AX24" s="259"/>
      <c r="AY24" s="259">
        <v>0</v>
      </c>
      <c r="AZ24" s="259"/>
      <c r="BA24" s="259">
        <f t="shared" ref="BA24:BC24" si="102">+BA23/BA22</f>
        <v>1</v>
      </c>
      <c r="BB24" s="259"/>
      <c r="BC24" s="259">
        <f t="shared" si="102"/>
        <v>1</v>
      </c>
      <c r="BD24" s="259"/>
      <c r="BE24" s="259">
        <v>0</v>
      </c>
      <c r="BF24" s="259"/>
      <c r="BG24" s="259">
        <v>0</v>
      </c>
      <c r="BH24" s="259"/>
      <c r="BI24" s="259">
        <f t="shared" ref="BI24" si="103">+BI23/BI22</f>
        <v>1</v>
      </c>
      <c r="BJ24" s="259"/>
      <c r="BK24" s="259">
        <v>0</v>
      </c>
      <c r="BL24" s="259"/>
      <c r="BM24" s="259">
        <v>0</v>
      </c>
      <c r="BN24" s="259"/>
      <c r="BO24" s="259">
        <v>0</v>
      </c>
      <c r="BP24" s="259"/>
      <c r="BQ24" s="259">
        <f t="shared" ref="BQ24" si="104">+BQ23/BQ22</f>
        <v>1</v>
      </c>
      <c r="BR24" s="259"/>
      <c r="BS24" s="259">
        <v>0</v>
      </c>
      <c r="BT24" s="259"/>
      <c r="BU24" s="259">
        <v>0</v>
      </c>
      <c r="BV24" s="259"/>
      <c r="BW24" s="259">
        <v>0</v>
      </c>
      <c r="BX24" s="259"/>
      <c r="BY24" s="259">
        <f t="shared" ref="BY24" si="105">+BY23/BY22</f>
        <v>1</v>
      </c>
      <c r="BZ24" s="259"/>
      <c r="CA24" s="259">
        <v>0</v>
      </c>
      <c r="CB24" s="259"/>
      <c r="CC24" s="259">
        <v>0</v>
      </c>
      <c r="CD24" s="259"/>
      <c r="CE24" s="259">
        <f t="shared" ref="CE24" si="106">+CE23/CE22</f>
        <v>1</v>
      </c>
      <c r="CF24" s="259"/>
      <c r="CG24" s="259">
        <f t="shared" ref="CG24" si="107">+CG23/CG22</f>
        <v>1</v>
      </c>
      <c r="CH24" s="259"/>
      <c r="CI24" s="259">
        <v>0</v>
      </c>
      <c r="CJ24" s="259"/>
      <c r="CK24" s="259">
        <v>0</v>
      </c>
      <c r="CL24" s="259"/>
      <c r="CM24" s="259">
        <v>0</v>
      </c>
      <c r="CN24" s="259"/>
      <c r="CO24" s="259">
        <f t="shared" ref="CO24" si="108">+CO23/CO22</f>
        <v>0</v>
      </c>
      <c r="CP24" s="259"/>
      <c r="CQ24" s="259">
        <v>0</v>
      </c>
      <c r="CR24" s="259"/>
      <c r="CS24" s="259">
        <v>0</v>
      </c>
      <c r="CT24" s="259"/>
      <c r="CU24" s="259">
        <v>0</v>
      </c>
      <c r="CV24" s="259"/>
      <c r="CW24" s="259">
        <f t="shared" ref="CW24" si="109">+CW23/CW22</f>
        <v>0</v>
      </c>
      <c r="CX24" s="259"/>
      <c r="CY24" s="259">
        <f>+CY23/CY22</f>
        <v>0</v>
      </c>
      <c r="CZ24" s="259"/>
      <c r="DA24" s="110">
        <f>+DA23/DA22</f>
        <v>0.83333333333333337</v>
      </c>
      <c r="DB24" s="39"/>
      <c r="DC24" s="40"/>
      <c r="DD24" s="1"/>
      <c r="DE24" s="1"/>
    </row>
    <row r="25" spans="2:109" ht="12.75" hidden="1" customHeight="1" x14ac:dyDescent="0.2">
      <c r="B25" s="41"/>
      <c r="C25" s="6"/>
      <c r="D25" s="6"/>
      <c r="E25" s="6"/>
      <c r="F25" s="6"/>
      <c r="G25" s="6"/>
      <c r="H25" s="42" t="s">
        <v>21</v>
      </c>
      <c r="I25" s="62"/>
      <c r="J25" s="62"/>
      <c r="K25" s="62"/>
      <c r="L25" s="62"/>
      <c r="M25" s="62"/>
      <c r="N25" s="62"/>
      <c r="O25" s="62"/>
      <c r="P25" s="62"/>
      <c r="Q25" s="254" t="e">
        <f>#REF!+Q22</f>
        <v>#REF!</v>
      </c>
      <c r="R25" s="254"/>
      <c r="S25" s="44"/>
      <c r="T25" s="44"/>
      <c r="U25" s="254" t="e">
        <f>Q25+U22</f>
        <v>#REF!</v>
      </c>
      <c r="V25" s="254"/>
      <c r="W25" s="255" t="e">
        <f>U25+W22</f>
        <v>#REF!</v>
      </c>
      <c r="X25" s="255"/>
      <c r="Y25" s="254" t="e">
        <f>W25+Y22</f>
        <v>#REF!</v>
      </c>
      <c r="Z25" s="254"/>
      <c r="AA25" s="44"/>
      <c r="AB25" s="44"/>
      <c r="AC25" s="254" t="e">
        <f>Y25+AC22</f>
        <v>#REF!</v>
      </c>
      <c r="AD25" s="254"/>
      <c r="AE25" s="255" t="e">
        <f>AC25+AE22</f>
        <v>#REF!</v>
      </c>
      <c r="AF25" s="255"/>
      <c r="AG25" s="254" t="e">
        <f>AE25+AG22</f>
        <v>#REF!</v>
      </c>
      <c r="AH25" s="254"/>
      <c r="AI25" s="44"/>
      <c r="AJ25" s="44"/>
      <c r="AK25" s="254" t="e">
        <f>AG25+AK22</f>
        <v>#REF!</v>
      </c>
      <c r="AL25" s="254"/>
      <c r="AM25" s="255" t="e">
        <f>AK25+AM22</f>
        <v>#REF!</v>
      </c>
      <c r="AN25" s="255"/>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254" t="e">
        <f>AM25+BU22</f>
        <v>#REF!</v>
      </c>
      <c r="BV25" s="254"/>
      <c r="BW25" s="44"/>
      <c r="BX25" s="44"/>
      <c r="BY25" s="254" t="e">
        <f>BU25+BY22</f>
        <v>#REF!</v>
      </c>
      <c r="BZ25" s="254"/>
      <c r="CA25" s="255" t="e">
        <f>BY25+CA22</f>
        <v>#REF!</v>
      </c>
      <c r="CB25" s="255"/>
      <c r="CC25" s="254" t="e">
        <f>CA25+CC22</f>
        <v>#REF!</v>
      </c>
      <c r="CD25" s="254"/>
      <c r="CE25" s="44"/>
      <c r="CF25" s="44"/>
      <c r="CG25" s="254" t="e">
        <f>CC25+CG22</f>
        <v>#REF!</v>
      </c>
      <c r="CH25" s="254"/>
      <c r="CI25" s="255" t="e">
        <f>CG25+CI22</f>
        <v>#REF!</v>
      </c>
      <c r="CJ25" s="255"/>
      <c r="CK25" s="254" t="e">
        <f>CI25+CK22</f>
        <v>#REF!</v>
      </c>
      <c r="CL25" s="254"/>
      <c r="CM25" s="44"/>
      <c r="CN25" s="44"/>
      <c r="CO25" s="254" t="e">
        <f>CK25+CO22</f>
        <v>#REF!</v>
      </c>
      <c r="CP25" s="254"/>
      <c r="CQ25" s="255" t="e">
        <f>CO25+CQ22</f>
        <v>#REF!</v>
      </c>
      <c r="CR25" s="255"/>
      <c r="CS25" s="254" t="e">
        <f>CQ25+CS22</f>
        <v>#REF!</v>
      </c>
      <c r="CT25" s="254"/>
      <c r="CU25" s="44"/>
      <c r="CV25" s="44"/>
      <c r="CW25" s="254" t="e">
        <f>CS25+CW22</f>
        <v>#REF!</v>
      </c>
      <c r="CX25" s="254"/>
      <c r="CY25" s="255" t="e">
        <f>CW25+CY22</f>
        <v>#REF!</v>
      </c>
      <c r="CZ25" s="255"/>
      <c r="DA25" s="38"/>
      <c r="DB25" s="39"/>
      <c r="DC25" s="40"/>
      <c r="DD25" s="1"/>
      <c r="DE25" s="1"/>
    </row>
    <row r="26" spans="2:109" ht="12.75" hidden="1" customHeight="1" x14ac:dyDescent="0.2">
      <c r="B26" s="41"/>
      <c r="C26" s="6"/>
      <c r="D26" s="6"/>
      <c r="E26" s="6"/>
      <c r="F26" s="6"/>
      <c r="G26" s="6"/>
      <c r="H26" s="42" t="s">
        <v>22</v>
      </c>
      <c r="I26" s="62"/>
      <c r="J26" s="62"/>
      <c r="K26" s="62"/>
      <c r="L26" s="62"/>
      <c r="M26" s="62"/>
      <c r="N26" s="62"/>
      <c r="O26" s="62"/>
      <c r="P26" s="62"/>
      <c r="Q26" s="254" t="e">
        <f>#REF!+Q23</f>
        <v>#REF!</v>
      </c>
      <c r="R26" s="254"/>
      <c r="S26" s="44"/>
      <c r="T26" s="44"/>
      <c r="U26" s="254" t="e">
        <f>Q26+U23</f>
        <v>#REF!</v>
      </c>
      <c r="V26" s="254"/>
      <c r="W26" s="255" t="e">
        <f>U26+W23</f>
        <v>#REF!</v>
      </c>
      <c r="X26" s="255"/>
      <c r="Y26" s="254" t="e">
        <f>W26+Y23</f>
        <v>#REF!</v>
      </c>
      <c r="Z26" s="254"/>
      <c r="AA26" s="44"/>
      <c r="AB26" s="44"/>
      <c r="AC26" s="254" t="e">
        <f>Y26+AC23</f>
        <v>#REF!</v>
      </c>
      <c r="AD26" s="254"/>
      <c r="AE26" s="255" t="e">
        <f>AC26+AE23</f>
        <v>#REF!</v>
      </c>
      <c r="AF26" s="255"/>
      <c r="AG26" s="254" t="e">
        <f>AE26+AG23</f>
        <v>#REF!</v>
      </c>
      <c r="AH26" s="254"/>
      <c r="AI26" s="44"/>
      <c r="AJ26" s="44"/>
      <c r="AK26" s="254" t="e">
        <f>AG26+AK23</f>
        <v>#REF!</v>
      </c>
      <c r="AL26" s="254"/>
      <c r="AM26" s="255" t="e">
        <f>AK26+AM23</f>
        <v>#REF!</v>
      </c>
      <c r="AN26" s="255"/>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254" t="e">
        <f>AM26+BU23</f>
        <v>#REF!</v>
      </c>
      <c r="BV26" s="254"/>
      <c r="BW26" s="44"/>
      <c r="BX26" s="44"/>
      <c r="BY26" s="254" t="e">
        <f>BU26+BY23</f>
        <v>#REF!</v>
      </c>
      <c r="BZ26" s="254"/>
      <c r="CA26" s="255" t="e">
        <f>BY26+CA23</f>
        <v>#REF!</v>
      </c>
      <c r="CB26" s="255"/>
      <c r="CC26" s="254" t="e">
        <f>CA26+CC23</f>
        <v>#REF!</v>
      </c>
      <c r="CD26" s="254"/>
      <c r="CE26" s="44"/>
      <c r="CF26" s="44"/>
      <c r="CG26" s="254" t="e">
        <f>CC26+CG23</f>
        <v>#REF!</v>
      </c>
      <c r="CH26" s="254"/>
      <c r="CI26" s="255" t="e">
        <f>CG26+CI23</f>
        <v>#REF!</v>
      </c>
      <c r="CJ26" s="255"/>
      <c r="CK26" s="254" t="e">
        <f>CI26+CK23</f>
        <v>#REF!</v>
      </c>
      <c r="CL26" s="254"/>
      <c r="CM26" s="44"/>
      <c r="CN26" s="44"/>
      <c r="CO26" s="254" t="e">
        <f>CK26+CO23</f>
        <v>#REF!</v>
      </c>
      <c r="CP26" s="254"/>
      <c r="CQ26" s="255" t="e">
        <f>CO26+CQ23</f>
        <v>#REF!</v>
      </c>
      <c r="CR26" s="255"/>
      <c r="CS26" s="254" t="e">
        <f>CQ26+CS23</f>
        <v>#REF!</v>
      </c>
      <c r="CT26" s="254"/>
      <c r="CU26" s="44"/>
      <c r="CV26" s="44"/>
      <c r="CW26" s="254" t="e">
        <f>CS26+CW23</f>
        <v>#REF!</v>
      </c>
      <c r="CX26" s="254"/>
      <c r="CY26" s="255" t="e">
        <f>CW26+CY23</f>
        <v>#REF!</v>
      </c>
      <c r="CZ26" s="255"/>
      <c r="DA26" s="38"/>
      <c r="DB26" s="39"/>
      <c r="DC26" s="40"/>
      <c r="DD26" s="1"/>
      <c r="DE26" s="1"/>
    </row>
    <row r="27" spans="2:109" ht="12.75" hidden="1" customHeight="1" x14ac:dyDescent="0.2">
      <c r="B27" s="41"/>
      <c r="C27" s="6"/>
      <c r="D27" s="6"/>
      <c r="E27" s="6"/>
      <c r="F27" s="6"/>
      <c r="G27" s="6"/>
      <c r="H27" s="42" t="s">
        <v>23</v>
      </c>
      <c r="I27" s="62"/>
      <c r="J27" s="62"/>
      <c r="K27" s="62"/>
      <c r="L27" s="62"/>
      <c r="M27" s="62"/>
      <c r="N27" s="62"/>
      <c r="O27" s="62"/>
      <c r="P27" s="62"/>
      <c r="Q27" s="259" t="e">
        <f>+Q26/Q25</f>
        <v>#REF!</v>
      </c>
      <c r="R27" s="260"/>
      <c r="S27" s="45"/>
      <c r="T27" s="45"/>
      <c r="U27" s="259" t="e">
        <f>+U26/U25</f>
        <v>#REF!</v>
      </c>
      <c r="V27" s="260"/>
      <c r="W27" s="259" t="e">
        <f>+W26/W25</f>
        <v>#REF!</v>
      </c>
      <c r="X27" s="260"/>
      <c r="Y27" s="259" t="e">
        <f>+Y26/Y25</f>
        <v>#REF!</v>
      </c>
      <c r="Z27" s="260"/>
      <c r="AA27" s="45"/>
      <c r="AB27" s="45"/>
      <c r="AC27" s="259" t="e">
        <f>+AC26/AC25</f>
        <v>#REF!</v>
      </c>
      <c r="AD27" s="260"/>
      <c r="AE27" s="259" t="e">
        <f>+AE26/AE25</f>
        <v>#REF!</v>
      </c>
      <c r="AF27" s="260"/>
      <c r="AG27" s="259" t="e">
        <f>+AG26/AG25</f>
        <v>#REF!</v>
      </c>
      <c r="AH27" s="260"/>
      <c r="AI27" s="45"/>
      <c r="AJ27" s="45"/>
      <c r="AK27" s="259" t="e">
        <f>+AK26/AK25</f>
        <v>#REF!</v>
      </c>
      <c r="AL27" s="260"/>
      <c r="AM27" s="259" t="e">
        <f>+AM26/AM25</f>
        <v>#REF!</v>
      </c>
      <c r="AN27" s="260"/>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259" t="e">
        <f>+BU26/BU25</f>
        <v>#REF!</v>
      </c>
      <c r="BV27" s="260"/>
      <c r="BW27" s="45"/>
      <c r="BX27" s="45"/>
      <c r="BY27" s="259" t="e">
        <f>+BY26/BY25</f>
        <v>#REF!</v>
      </c>
      <c r="BZ27" s="260"/>
      <c r="CA27" s="259" t="e">
        <f>+CA26/CA25</f>
        <v>#REF!</v>
      </c>
      <c r="CB27" s="260"/>
      <c r="CC27" s="259" t="e">
        <f>+CC26/CC25</f>
        <v>#REF!</v>
      </c>
      <c r="CD27" s="260"/>
      <c r="CE27" s="45"/>
      <c r="CF27" s="45"/>
      <c r="CG27" s="259" t="e">
        <f>+CG26/CG25</f>
        <v>#REF!</v>
      </c>
      <c r="CH27" s="260"/>
      <c r="CI27" s="259" t="e">
        <f>+CI26/CI25</f>
        <v>#REF!</v>
      </c>
      <c r="CJ27" s="260"/>
      <c r="CK27" s="259" t="e">
        <f>+CK26/CK25</f>
        <v>#REF!</v>
      </c>
      <c r="CL27" s="260"/>
      <c r="CM27" s="45"/>
      <c r="CN27" s="45"/>
      <c r="CO27" s="259" t="e">
        <f>+CO26/CO25</f>
        <v>#REF!</v>
      </c>
      <c r="CP27" s="260"/>
      <c r="CQ27" s="259" t="e">
        <f>+CQ26/CQ25</f>
        <v>#REF!</v>
      </c>
      <c r="CR27" s="260"/>
      <c r="CS27" s="259" t="e">
        <f>+CS26/CS25</f>
        <v>#REF!</v>
      </c>
      <c r="CT27" s="260"/>
      <c r="CU27" s="45"/>
      <c r="CV27" s="45"/>
      <c r="CW27" s="259" t="e">
        <f>+CW26/CW25</f>
        <v>#REF!</v>
      </c>
      <c r="CX27" s="260"/>
      <c r="CY27" s="259" t="e">
        <f>+CY26/CY25</f>
        <v>#REF!</v>
      </c>
      <c r="CZ27" s="260"/>
      <c r="DA27" s="46"/>
      <c r="DB27" s="47"/>
      <c r="DC27" s="48"/>
      <c r="DD27" s="1"/>
      <c r="DE27" s="1"/>
    </row>
    <row r="28" spans="2:109" ht="10.5" customHeight="1" x14ac:dyDescent="0.2">
      <c r="B28" s="261"/>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2"/>
      <c r="BP28" s="262"/>
      <c r="BQ28" s="262"/>
      <c r="BR28" s="262"/>
      <c r="BS28" s="262"/>
      <c r="BT28" s="262"/>
      <c r="BU28" s="262"/>
      <c r="BV28" s="262"/>
      <c r="BW28" s="262"/>
      <c r="BX28" s="262"/>
      <c r="BY28" s="262"/>
      <c r="BZ28" s="262"/>
      <c r="CA28" s="262"/>
      <c r="CB28" s="262"/>
      <c r="CC28" s="262"/>
      <c r="CD28" s="262"/>
      <c r="CE28" s="262"/>
      <c r="CF28" s="262"/>
      <c r="CG28" s="262"/>
      <c r="CH28" s="262"/>
      <c r="CI28" s="262"/>
      <c r="CJ28" s="262"/>
      <c r="CK28" s="262"/>
      <c r="CL28" s="262"/>
      <c r="CM28" s="262"/>
      <c r="CN28" s="262"/>
      <c r="CO28" s="262"/>
      <c r="CP28" s="262"/>
      <c r="CQ28" s="262"/>
      <c r="CR28" s="262"/>
      <c r="CS28" s="262"/>
      <c r="CT28" s="262"/>
      <c r="CU28" s="262"/>
      <c r="CV28" s="262"/>
      <c r="CW28" s="262"/>
      <c r="CX28" s="262"/>
      <c r="CY28" s="262"/>
      <c r="CZ28" s="262"/>
      <c r="DA28" s="262"/>
      <c r="DB28" s="262"/>
      <c r="DC28" s="263"/>
      <c r="DD28" s="1"/>
      <c r="DE28" s="1"/>
    </row>
    <row r="31" spans="2:109" x14ac:dyDescent="0.2">
      <c r="BO31" s="2" t="s">
        <v>77</v>
      </c>
      <c r="BP31" s="2">
        <f>+BQ22</f>
        <v>2</v>
      </c>
    </row>
    <row r="32" spans="2:109" x14ac:dyDescent="0.2">
      <c r="BO32" s="2" t="s">
        <v>135</v>
      </c>
      <c r="BP32" s="2">
        <f>+BQ23</f>
        <v>2</v>
      </c>
    </row>
  </sheetData>
  <sheetProtection formatCells="0" formatColumns="0"/>
  <mergeCells count="262">
    <mergeCell ref="B17:B19"/>
    <mergeCell ref="B14:B15"/>
    <mergeCell ref="B28:DC28"/>
    <mergeCell ref="B3:Y3"/>
    <mergeCell ref="Z3:AF3"/>
    <mergeCell ref="AG3:BX3"/>
    <mergeCell ref="BY3:CH3"/>
    <mergeCell ref="CI3:CP3"/>
    <mergeCell ref="CQ3:DC3"/>
    <mergeCell ref="CC27:CD27"/>
    <mergeCell ref="CG27:CH27"/>
    <mergeCell ref="CI27:CJ27"/>
    <mergeCell ref="CK27:CL27"/>
    <mergeCell ref="CO27:CP27"/>
    <mergeCell ref="CQ27:CR27"/>
    <mergeCell ref="AG27:AH27"/>
    <mergeCell ref="AK27:AL27"/>
    <mergeCell ref="AM27:AN27"/>
    <mergeCell ref="BU27:BV27"/>
    <mergeCell ref="BY27:BZ27"/>
    <mergeCell ref="CA27:CB27"/>
    <mergeCell ref="CY26:CZ26"/>
    <mergeCell ref="BU26:BV26"/>
    <mergeCell ref="BY26:BZ26"/>
    <mergeCell ref="CA26:CB26"/>
    <mergeCell ref="CC26:CD26"/>
    <mergeCell ref="CG26:CH26"/>
    <mergeCell ref="CI26:CJ26"/>
    <mergeCell ref="Q27:R27"/>
    <mergeCell ref="U27:V27"/>
    <mergeCell ref="W27:X27"/>
    <mergeCell ref="Y27:Z27"/>
    <mergeCell ref="AC27:AD27"/>
    <mergeCell ref="AE27:AF27"/>
    <mergeCell ref="CK26:CL26"/>
    <mergeCell ref="CO26:CP26"/>
    <mergeCell ref="CQ26:CR26"/>
    <mergeCell ref="CS27:CT27"/>
    <mergeCell ref="CW27:CX27"/>
    <mergeCell ref="CY27:CZ27"/>
    <mergeCell ref="CY25:CZ25"/>
    <mergeCell ref="Q26:R26"/>
    <mergeCell ref="U26:V26"/>
    <mergeCell ref="W26:X26"/>
    <mergeCell ref="Y26:Z26"/>
    <mergeCell ref="AC26:AD26"/>
    <mergeCell ref="AE26:AF26"/>
    <mergeCell ref="AG26:AH26"/>
    <mergeCell ref="AK26:AL26"/>
    <mergeCell ref="AM26:AN26"/>
    <mergeCell ref="CI25:CJ25"/>
    <mergeCell ref="CK25:CL25"/>
    <mergeCell ref="CO25:CP25"/>
    <mergeCell ref="CQ25:CR25"/>
    <mergeCell ref="CS25:CT25"/>
    <mergeCell ref="CW25:CX25"/>
    <mergeCell ref="AM25:AN25"/>
    <mergeCell ref="BU25:BV25"/>
    <mergeCell ref="BY25:BZ25"/>
    <mergeCell ref="CA25:CB25"/>
    <mergeCell ref="CC25:CD25"/>
    <mergeCell ref="CG25:CH25"/>
    <mergeCell ref="CS26:CT26"/>
    <mergeCell ref="CW26:CX26"/>
    <mergeCell ref="CW24:CX24"/>
    <mergeCell ref="CY24:CZ24"/>
    <mergeCell ref="Q25:R25"/>
    <mergeCell ref="U25:V25"/>
    <mergeCell ref="W25:X25"/>
    <mergeCell ref="Y25:Z25"/>
    <mergeCell ref="AC25:AD25"/>
    <mergeCell ref="AE25:AF25"/>
    <mergeCell ref="AG25:AH25"/>
    <mergeCell ref="AK25:AL25"/>
    <mergeCell ref="CK24:CL24"/>
    <mergeCell ref="CM24:CN24"/>
    <mergeCell ref="CO24:CP24"/>
    <mergeCell ref="CQ24:CR24"/>
    <mergeCell ref="CS24:CT24"/>
    <mergeCell ref="CU24:CV24"/>
    <mergeCell ref="BY24:BZ24"/>
    <mergeCell ref="CA24:CB24"/>
    <mergeCell ref="CC24:CD24"/>
    <mergeCell ref="CG24:CH24"/>
    <mergeCell ref="CI24:CJ24"/>
    <mergeCell ref="AG24:AH24"/>
    <mergeCell ref="AI24:AJ24"/>
    <mergeCell ref="AK24:AL24"/>
    <mergeCell ref="AM24:AN24"/>
    <mergeCell ref="BU24:BV24"/>
    <mergeCell ref="BW24:BX24"/>
    <mergeCell ref="BO24:BP24"/>
    <mergeCell ref="BQ24:BR24"/>
    <mergeCell ref="BS24:BT24"/>
    <mergeCell ref="AO24:AP24"/>
    <mergeCell ref="AQ24:AR24"/>
    <mergeCell ref="AS24:AT24"/>
    <mergeCell ref="AU24:AV24"/>
    <mergeCell ref="AW24:AX24"/>
    <mergeCell ref="AY24:AZ24"/>
    <mergeCell ref="BA24:BB24"/>
    <mergeCell ref="BC24:BD24"/>
    <mergeCell ref="BE24:BF24"/>
    <mergeCell ref="CY23:CZ23"/>
    <mergeCell ref="Q24:R24"/>
    <mergeCell ref="S24:T24"/>
    <mergeCell ref="U24:V24"/>
    <mergeCell ref="W24:X24"/>
    <mergeCell ref="Y24:Z24"/>
    <mergeCell ref="AA24:AB24"/>
    <mergeCell ref="AC24:AD24"/>
    <mergeCell ref="AE24:AF24"/>
    <mergeCell ref="CK23:CL23"/>
    <mergeCell ref="CM23:CN23"/>
    <mergeCell ref="CO23:CP23"/>
    <mergeCell ref="CQ23:CR23"/>
    <mergeCell ref="CS23:CT23"/>
    <mergeCell ref="CU23:CV23"/>
    <mergeCell ref="BY23:BZ23"/>
    <mergeCell ref="CA23:CB23"/>
    <mergeCell ref="CC23:CD23"/>
    <mergeCell ref="CE23:CF23"/>
    <mergeCell ref="BG24:BH24"/>
    <mergeCell ref="BI24:BJ24"/>
    <mergeCell ref="BK24:BL24"/>
    <mergeCell ref="BM24:BN24"/>
    <mergeCell ref="CE24:CF24"/>
    <mergeCell ref="CW22:CX22"/>
    <mergeCell ref="AM22:AN22"/>
    <mergeCell ref="BU22:BV22"/>
    <mergeCell ref="BW22:BX22"/>
    <mergeCell ref="BQ22:BR22"/>
    <mergeCell ref="BS22:BT22"/>
    <mergeCell ref="AO23:AP23"/>
    <mergeCell ref="AQ23:AR23"/>
    <mergeCell ref="AS23:AT23"/>
    <mergeCell ref="AU23:AV23"/>
    <mergeCell ref="AW23:AX23"/>
    <mergeCell ref="AY23:AZ23"/>
    <mergeCell ref="BA23:BB23"/>
    <mergeCell ref="BC23:BD23"/>
    <mergeCell ref="BE23:BF23"/>
    <mergeCell ref="BG23:BH23"/>
    <mergeCell ref="CI22:CJ22"/>
    <mergeCell ref="CW23:CX23"/>
    <mergeCell ref="CG23:CH23"/>
    <mergeCell ref="CI23:CJ23"/>
    <mergeCell ref="BW23:BX23"/>
    <mergeCell ref="BI22:BJ22"/>
    <mergeCell ref="BK22:BL22"/>
    <mergeCell ref="BM22:BN22"/>
    <mergeCell ref="AG23:AH23"/>
    <mergeCell ref="AI23:AJ23"/>
    <mergeCell ref="AK23:AL23"/>
    <mergeCell ref="AM23:AN23"/>
    <mergeCell ref="BU23:BV23"/>
    <mergeCell ref="B6:DC7"/>
    <mergeCell ref="B4:Y4"/>
    <mergeCell ref="Z4:AF4"/>
    <mergeCell ref="AG4:BX4"/>
    <mergeCell ref="CY22:CZ22"/>
    <mergeCell ref="Q23:R23"/>
    <mergeCell ref="S23:T23"/>
    <mergeCell ref="U23:V23"/>
    <mergeCell ref="W23:X23"/>
    <mergeCell ref="Y23:Z23"/>
    <mergeCell ref="AA23:AB23"/>
    <mergeCell ref="AC23:AD23"/>
    <mergeCell ref="AE23:AF23"/>
    <mergeCell ref="CK22:CL22"/>
    <mergeCell ref="CM22:CN22"/>
    <mergeCell ref="CO22:CP22"/>
    <mergeCell ref="CQ22:CR22"/>
    <mergeCell ref="CS22:CT22"/>
    <mergeCell ref="CU22:CV22"/>
    <mergeCell ref="BY22:BZ22"/>
    <mergeCell ref="CA22:CB22"/>
    <mergeCell ref="CC22:CD22"/>
    <mergeCell ref="CE22:CF22"/>
    <mergeCell ref="CG22:CH22"/>
    <mergeCell ref="AI22:AJ22"/>
    <mergeCell ref="AK22:AL22"/>
    <mergeCell ref="C12:G12"/>
    <mergeCell ref="C13:AN13"/>
    <mergeCell ref="C14:G14"/>
    <mergeCell ref="K22:L22"/>
    <mergeCell ref="M22:N22"/>
    <mergeCell ref="O22:P22"/>
    <mergeCell ref="C16:CZ16"/>
    <mergeCell ref="BO22:BP22"/>
    <mergeCell ref="AY22:AZ22"/>
    <mergeCell ref="BA22:BB22"/>
    <mergeCell ref="BC22:BD22"/>
    <mergeCell ref="BE22:BF22"/>
    <mergeCell ref="BG22:BH22"/>
    <mergeCell ref="AQ22:AR22"/>
    <mergeCell ref="AS22:AT22"/>
    <mergeCell ref="AU22:AV22"/>
    <mergeCell ref="AW22:AX22"/>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CK21:CR21"/>
    <mergeCell ref="CS21:CZ21"/>
    <mergeCell ref="I22:J22"/>
    <mergeCell ref="Q22:R22"/>
    <mergeCell ref="S22:T22"/>
    <mergeCell ref="BY4:CH4"/>
    <mergeCell ref="C15:G15"/>
    <mergeCell ref="C18:G18"/>
    <mergeCell ref="Q21:X21"/>
    <mergeCell ref="Y21:AF21"/>
    <mergeCell ref="AG21:AN21"/>
    <mergeCell ref="BU21:CB21"/>
    <mergeCell ref="CC21:CJ21"/>
    <mergeCell ref="I10:P10"/>
    <mergeCell ref="I21:P21"/>
    <mergeCell ref="C19:G19"/>
    <mergeCell ref="U22:V22"/>
    <mergeCell ref="W22:X22"/>
    <mergeCell ref="Y22:Z22"/>
    <mergeCell ref="AA22:AB22"/>
    <mergeCell ref="AC22:AD22"/>
    <mergeCell ref="AE22:AF22"/>
    <mergeCell ref="AO22:AP22"/>
    <mergeCell ref="AG22:AH22"/>
    <mergeCell ref="I23:J23"/>
    <mergeCell ref="K23:L23"/>
    <mergeCell ref="M23:N23"/>
    <mergeCell ref="O23:P23"/>
    <mergeCell ref="I24:J24"/>
    <mergeCell ref="K24:L24"/>
    <mergeCell ref="M24:N24"/>
    <mergeCell ref="O24:P24"/>
    <mergeCell ref="C17:G17"/>
    <mergeCell ref="BI23:BJ23"/>
    <mergeCell ref="BK23:BL23"/>
    <mergeCell ref="BM23:BN23"/>
    <mergeCell ref="BO23:BP23"/>
    <mergeCell ref="BQ23:BR23"/>
    <mergeCell ref="BS23:BT23"/>
    <mergeCell ref="AO21:AV21"/>
    <mergeCell ref="AW21:BD21"/>
    <mergeCell ref="BE21:BL21"/>
    <mergeCell ref="BM21:BT21"/>
  </mergeCells>
  <conditionalFormatting sqref="DA11 U11 U17 Q11 Q17 AM11 AM17 BM11 BM17 AG11 AG17 AE11 AE17 Y11 Y17 W11 W17 CA11 CA17 BU11 BU17 CI11 CI17 CC11 CC17 CQ11 CQ17 CK11 CK17 CY11 CY17 CS11 CS17 AU11 AU17 BC11 BC17 BK11 BK17 BS11 BS17 AO11 AO17 AW11 AW17 BE11 BE17 M11 M17 I11 I17 O11 O17 AC11 AC17 AK11 AK17 AS11 AS17 BA11 BA17 BI11 BI17 BQ11 BQ17 BY11 BY17 CG11 CG17 CO11 CO17 CW11 CW17">
    <cfRule type="cellIs" dxfId="27" priority="57" stopIfTrue="1" operator="equal">
      <formula>"""P"""</formula>
    </cfRule>
  </conditionalFormatting>
  <conditionalFormatting sqref="Q16:CZ16 I15:CZ15 I17:CZ19 I12:CZ12">
    <cfRule type="cellIs" dxfId="26" priority="55" stopIfTrue="1" operator="equal">
      <formula>"P"</formula>
    </cfRule>
    <cfRule type="cellIs" dxfId="25" priority="56" stopIfTrue="1" operator="equal">
      <formula>"E"</formula>
    </cfRule>
  </conditionalFormatting>
  <conditionalFormatting sqref="AI14">
    <cfRule type="cellIs" dxfId="24" priority="3" stopIfTrue="1" operator="equal">
      <formula>"P"</formula>
    </cfRule>
    <cfRule type="cellIs" dxfId="23" priority="4" stopIfTrue="1" operator="equal">
      <formula>"E"</formula>
    </cfRule>
  </conditionalFormatting>
  <conditionalFormatting sqref="AJ14">
    <cfRule type="cellIs" dxfId="22" priority="1" stopIfTrue="1" operator="equal">
      <formula>"P"</formula>
    </cfRule>
    <cfRule type="cellIs" dxfId="21" priority="2" stopIfTrue="1" operator="equal">
      <formula>"E"</formula>
    </cfRule>
  </conditionalFormatting>
  <dataValidations count="1">
    <dataValidation allowBlank="1" showInputMessage="1" showErrorMessage="1" prompt="Ingresar el Nombre de la categoría de las actividades" sqref="C17:E17 C19:E19"/>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DE40"/>
  <sheetViews>
    <sheetView showGridLines="0" topLeftCell="D7" zoomScale="70" zoomScaleNormal="70" zoomScaleSheetLayoutView="100" zoomScalePageLayoutView="85" workbookViewId="0">
      <pane xSplit="4" ySplit="5" topLeftCell="BP15" activePane="bottomRight" state="frozen"/>
      <selection activeCell="D7" sqref="D7"/>
      <selection pane="topRight" activeCell="H7" sqref="H7"/>
      <selection pane="bottomLeft" activeCell="D12" sqref="D12"/>
      <selection pane="bottomRight" activeCell="CC28" sqref="CC28:CJ28"/>
    </sheetView>
  </sheetViews>
  <sheetFormatPr baseColWidth="10" defaultRowHeight="12.75" x14ac:dyDescent="0.2"/>
  <cols>
    <col min="1" max="1" width="2.28515625" style="2" customWidth="1"/>
    <col min="2" max="2" width="28.140625" style="2" customWidth="1"/>
    <col min="3" max="6" width="10.7109375" style="2" customWidth="1"/>
    <col min="7" max="7" width="20" style="2" customWidth="1"/>
    <col min="8" max="8" width="28" style="2" customWidth="1"/>
    <col min="9" max="104" width="4.7109375" style="2" customWidth="1"/>
    <col min="105" max="105" width="5.140625" style="2" customWidth="1"/>
    <col min="106" max="106" width="4.7109375" style="2" customWidth="1"/>
    <col min="107" max="107" width="18.7109375" style="49" customWidth="1"/>
    <col min="108" max="110" width="2.7109375" style="2" customWidth="1"/>
    <col min="111" max="16384" width="11.42578125" style="2"/>
  </cols>
  <sheetData>
    <row r="1" spans="2:109" ht="117.75" customHeight="1" x14ac:dyDescent="0.2">
      <c r="B1" s="264" t="s">
        <v>67</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6"/>
      <c r="DC1" s="53"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x14ac:dyDescent="0.2">
      <c r="B3" s="340" t="s">
        <v>1</v>
      </c>
      <c r="C3" s="340"/>
      <c r="D3" s="340"/>
      <c r="E3" s="340"/>
      <c r="F3" s="340"/>
      <c r="G3" s="340"/>
      <c r="H3" s="340"/>
      <c r="I3" s="340"/>
      <c r="J3" s="340"/>
      <c r="K3" s="340"/>
      <c r="L3" s="340"/>
      <c r="M3" s="340"/>
      <c r="N3" s="340"/>
      <c r="O3" s="340"/>
      <c r="P3" s="340"/>
      <c r="Q3" s="340"/>
      <c r="R3" s="340"/>
      <c r="S3" s="340"/>
      <c r="T3" s="340"/>
      <c r="U3" s="340"/>
      <c r="V3" s="340"/>
      <c r="W3" s="340"/>
      <c r="X3" s="340"/>
      <c r="Y3" s="340"/>
      <c r="Z3" s="340" t="s">
        <v>2</v>
      </c>
      <c r="AA3" s="340"/>
      <c r="AB3" s="340"/>
      <c r="AC3" s="340"/>
      <c r="AD3" s="340"/>
      <c r="AE3" s="340"/>
      <c r="AF3" s="340"/>
      <c r="AG3" s="341" t="s">
        <v>3</v>
      </c>
      <c r="AH3" s="342"/>
      <c r="AI3" s="342"/>
      <c r="AJ3" s="342"/>
      <c r="AK3" s="342"/>
      <c r="AL3" s="342"/>
      <c r="AM3" s="342"/>
      <c r="AN3" s="342"/>
      <c r="AO3" s="342"/>
      <c r="AP3" s="342"/>
      <c r="AQ3" s="342"/>
      <c r="AR3" s="343"/>
      <c r="AS3" s="344" t="s">
        <v>4</v>
      </c>
      <c r="AT3" s="345"/>
      <c r="AU3" s="345"/>
      <c r="AV3" s="345"/>
      <c r="AW3" s="345"/>
      <c r="AX3" s="345"/>
      <c r="AY3" s="345"/>
      <c r="AZ3" s="345"/>
      <c r="BA3" s="345"/>
      <c r="BB3" s="346"/>
      <c r="BC3" s="340" t="s">
        <v>5</v>
      </c>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t="s">
        <v>6</v>
      </c>
      <c r="CR3" s="340"/>
      <c r="CS3" s="340"/>
      <c r="CT3" s="340"/>
      <c r="CU3" s="340"/>
      <c r="CV3" s="340"/>
      <c r="CW3" s="340"/>
      <c r="CX3" s="340"/>
      <c r="CY3" s="340"/>
      <c r="CZ3" s="340"/>
      <c r="DA3" s="340"/>
      <c r="DB3" s="340"/>
      <c r="DC3" s="340"/>
    </row>
    <row r="4" spans="2:109" s="8" customFormat="1" ht="56.25" customHeight="1" x14ac:dyDescent="0.2">
      <c r="B4" s="273" t="s">
        <v>42</v>
      </c>
      <c r="C4" s="273"/>
      <c r="D4" s="273"/>
      <c r="E4" s="273"/>
      <c r="F4" s="273"/>
      <c r="G4" s="273"/>
      <c r="H4" s="273"/>
      <c r="I4" s="273"/>
      <c r="J4" s="273"/>
      <c r="K4" s="273"/>
      <c r="L4" s="273"/>
      <c r="M4" s="273"/>
      <c r="N4" s="273"/>
      <c r="O4" s="273"/>
      <c r="P4" s="273"/>
      <c r="Q4" s="273"/>
      <c r="R4" s="273"/>
      <c r="S4" s="273"/>
      <c r="T4" s="273"/>
      <c r="U4" s="273"/>
      <c r="V4" s="273"/>
      <c r="W4" s="273"/>
      <c r="X4" s="273"/>
      <c r="Y4" s="273"/>
      <c r="Z4" s="273" t="s">
        <v>44</v>
      </c>
      <c r="AA4" s="273"/>
      <c r="AB4" s="273"/>
      <c r="AC4" s="273"/>
      <c r="AD4" s="273"/>
      <c r="AE4" s="273"/>
      <c r="AF4" s="273"/>
      <c r="AG4" s="273" t="s">
        <v>45</v>
      </c>
      <c r="AH4" s="273"/>
      <c r="AI4" s="273"/>
      <c r="AJ4" s="273"/>
      <c r="AK4" s="273"/>
      <c r="AL4" s="273"/>
      <c r="AM4" s="273"/>
      <c r="AN4" s="273"/>
      <c r="AO4" s="273"/>
      <c r="AP4" s="273"/>
      <c r="AQ4" s="273"/>
      <c r="AR4" s="273"/>
      <c r="AS4" s="289" t="s">
        <v>29</v>
      </c>
      <c r="AT4" s="290"/>
      <c r="AU4" s="290"/>
      <c r="AV4" s="290"/>
      <c r="AW4" s="290"/>
      <c r="AX4" s="290"/>
      <c r="AY4" s="290"/>
      <c r="AZ4" s="290"/>
      <c r="BA4" s="290"/>
      <c r="BB4" s="291"/>
      <c r="BC4" s="272" t="s">
        <v>43</v>
      </c>
      <c r="BD4" s="272"/>
      <c r="BE4" s="272"/>
      <c r="BF4" s="272"/>
      <c r="BG4" s="272"/>
      <c r="BH4" s="272"/>
      <c r="BI4" s="272"/>
      <c r="BJ4" s="272"/>
      <c r="BK4" s="272"/>
      <c r="BL4" s="272"/>
      <c r="BM4" s="272"/>
      <c r="BN4" s="272"/>
      <c r="BO4" s="272"/>
      <c r="BP4" s="272"/>
      <c r="BQ4" s="272"/>
      <c r="BR4" s="272"/>
      <c r="BS4" s="272"/>
      <c r="BT4" s="272"/>
      <c r="BU4" s="272"/>
      <c r="BV4" s="272"/>
      <c r="BW4" s="272"/>
      <c r="BX4" s="272"/>
      <c r="BY4" s="272"/>
      <c r="BZ4" s="272"/>
      <c r="CA4" s="272"/>
      <c r="CB4" s="272"/>
      <c r="CC4" s="272"/>
      <c r="CD4" s="272"/>
      <c r="CE4" s="272"/>
      <c r="CF4" s="272"/>
      <c r="CG4" s="272"/>
      <c r="CH4" s="272"/>
      <c r="CI4" s="272"/>
      <c r="CJ4" s="272"/>
      <c r="CK4" s="272"/>
      <c r="CL4" s="272"/>
      <c r="CM4" s="272"/>
      <c r="CN4" s="272"/>
      <c r="CO4" s="272"/>
      <c r="CP4" s="272"/>
      <c r="CQ4" s="272" t="s">
        <v>8</v>
      </c>
      <c r="CR4" s="272"/>
      <c r="CS4" s="272"/>
      <c r="CT4" s="272"/>
      <c r="CU4" s="272"/>
      <c r="CV4" s="272"/>
      <c r="CW4" s="272"/>
      <c r="CX4" s="272"/>
      <c r="CY4" s="272"/>
      <c r="CZ4" s="272"/>
      <c r="DA4" s="272"/>
      <c r="DB4" s="272"/>
      <c r="DC4" s="272"/>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296"/>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8"/>
      <c r="DD6" s="1"/>
      <c r="DE6" s="1"/>
    </row>
    <row r="7" spans="2:109" ht="5.0999999999999996" customHeight="1" x14ac:dyDescent="0.2">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8"/>
      <c r="DD7" s="1"/>
      <c r="DE7" s="1"/>
    </row>
    <row r="8" spans="2:109" s="1" customFormat="1" ht="36" customHeight="1" x14ac:dyDescent="0.2">
      <c r="B8" s="336" t="s">
        <v>9</v>
      </c>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c r="AY8" s="337"/>
      <c r="AZ8" s="337"/>
      <c r="BA8" s="337"/>
      <c r="BB8" s="337"/>
      <c r="BC8" s="337"/>
      <c r="BD8" s="337"/>
      <c r="BE8" s="337"/>
      <c r="BF8" s="337"/>
      <c r="BG8" s="337"/>
      <c r="BH8" s="337"/>
      <c r="BI8" s="337"/>
      <c r="BJ8" s="337"/>
      <c r="BK8" s="337"/>
      <c r="BL8" s="337"/>
      <c r="BM8" s="337"/>
      <c r="BN8" s="337"/>
      <c r="BO8" s="337"/>
      <c r="BP8" s="337"/>
      <c r="BQ8" s="337"/>
      <c r="BR8" s="337"/>
      <c r="BS8" s="337"/>
      <c r="BT8" s="337"/>
      <c r="BU8" s="337"/>
      <c r="BV8" s="337"/>
      <c r="BW8" s="337"/>
      <c r="BX8" s="337"/>
      <c r="BY8" s="337"/>
      <c r="BZ8" s="337"/>
      <c r="CA8" s="337"/>
      <c r="CB8" s="337"/>
      <c r="CC8" s="337"/>
      <c r="CD8" s="337"/>
      <c r="CE8" s="337"/>
      <c r="CF8" s="337"/>
      <c r="CG8" s="337"/>
      <c r="CH8" s="337"/>
      <c r="CI8" s="337"/>
      <c r="CJ8" s="337"/>
      <c r="CK8" s="337"/>
      <c r="CL8" s="337"/>
      <c r="CM8" s="337"/>
      <c r="CN8" s="337"/>
      <c r="CO8" s="337"/>
      <c r="CP8" s="337"/>
      <c r="CQ8" s="337"/>
      <c r="CR8" s="337"/>
      <c r="CS8" s="337"/>
      <c r="CT8" s="337"/>
      <c r="CU8" s="337"/>
      <c r="CV8" s="337"/>
      <c r="CW8" s="337"/>
      <c r="CX8" s="337"/>
      <c r="CY8" s="337"/>
      <c r="CZ8" s="337"/>
      <c r="DA8" s="337"/>
      <c r="DB8" s="337"/>
      <c r="DC8" s="338"/>
    </row>
    <row r="9" spans="2:109" s="1" customFormat="1" ht="18.75" customHeight="1" x14ac:dyDescent="0.2">
      <c r="B9" s="126"/>
      <c r="C9" s="127"/>
      <c r="D9" s="127"/>
      <c r="E9" s="127"/>
      <c r="F9" s="127"/>
      <c r="G9" s="128"/>
      <c r="H9" s="129"/>
      <c r="I9" s="339">
        <v>2018</v>
      </c>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c r="BG9" s="339"/>
      <c r="BH9" s="339"/>
      <c r="BI9" s="339"/>
      <c r="BJ9" s="339"/>
      <c r="BK9" s="339"/>
      <c r="BL9" s="339"/>
      <c r="BM9" s="339"/>
      <c r="BN9" s="339"/>
      <c r="BO9" s="339"/>
      <c r="BP9" s="339"/>
      <c r="BQ9" s="339"/>
      <c r="BR9" s="339"/>
      <c r="BS9" s="339"/>
      <c r="BT9" s="339"/>
      <c r="BU9" s="339"/>
      <c r="BV9" s="339"/>
      <c r="BW9" s="339"/>
      <c r="BX9" s="339"/>
      <c r="BY9" s="339"/>
      <c r="BZ9" s="339"/>
      <c r="CA9" s="339"/>
      <c r="CB9" s="339"/>
      <c r="CC9" s="339"/>
      <c r="CD9" s="339"/>
      <c r="CE9" s="339"/>
      <c r="CF9" s="339"/>
      <c r="CG9" s="339"/>
      <c r="CH9" s="339"/>
      <c r="CI9" s="339"/>
      <c r="CJ9" s="339"/>
      <c r="CK9" s="339"/>
      <c r="CL9" s="339"/>
      <c r="CM9" s="339"/>
      <c r="CN9" s="339"/>
      <c r="CO9" s="339"/>
      <c r="CP9" s="339"/>
      <c r="CQ9" s="339"/>
      <c r="CR9" s="339"/>
      <c r="CS9" s="130"/>
      <c r="CT9" s="130"/>
      <c r="CU9" s="130"/>
      <c r="CV9" s="130"/>
      <c r="CW9" s="130"/>
      <c r="CX9" s="130"/>
      <c r="CY9" s="130"/>
      <c r="CZ9" s="130"/>
      <c r="DA9" s="131"/>
      <c r="DB9" s="132"/>
      <c r="DC9" s="133"/>
    </row>
    <row r="10" spans="2:109" s="1" customFormat="1" x14ac:dyDescent="0.2">
      <c r="B10" s="245" t="s">
        <v>10</v>
      </c>
      <c r="C10" s="246"/>
      <c r="D10" s="246"/>
      <c r="E10" s="246"/>
      <c r="F10" s="246"/>
      <c r="G10" s="247"/>
      <c r="H10" s="284" t="s">
        <v>11</v>
      </c>
      <c r="I10" s="232" t="s">
        <v>36</v>
      </c>
      <c r="J10" s="233"/>
      <c r="K10" s="233"/>
      <c r="L10" s="233"/>
      <c r="M10" s="233"/>
      <c r="N10" s="233"/>
      <c r="O10" s="233"/>
      <c r="P10" s="234"/>
      <c r="Q10" s="232" t="s">
        <v>24</v>
      </c>
      <c r="R10" s="233"/>
      <c r="S10" s="233"/>
      <c r="T10" s="233"/>
      <c r="U10" s="233"/>
      <c r="V10" s="233"/>
      <c r="W10" s="233"/>
      <c r="X10" s="234"/>
      <c r="Y10" s="232" t="s">
        <v>25</v>
      </c>
      <c r="Z10" s="233"/>
      <c r="AA10" s="233"/>
      <c r="AB10" s="233"/>
      <c r="AC10" s="233"/>
      <c r="AD10" s="233"/>
      <c r="AE10" s="233"/>
      <c r="AF10" s="234"/>
      <c r="AG10" s="232" t="s">
        <v>26</v>
      </c>
      <c r="AH10" s="233"/>
      <c r="AI10" s="233"/>
      <c r="AJ10" s="233"/>
      <c r="AK10" s="233"/>
      <c r="AL10" s="233"/>
      <c r="AM10" s="233"/>
      <c r="AN10" s="234"/>
      <c r="AO10" s="232" t="s">
        <v>27</v>
      </c>
      <c r="AP10" s="233"/>
      <c r="AQ10" s="233"/>
      <c r="AR10" s="233"/>
      <c r="AS10" s="233"/>
      <c r="AT10" s="233"/>
      <c r="AU10" s="233"/>
      <c r="AV10" s="234"/>
      <c r="AW10" s="232" t="s">
        <v>28</v>
      </c>
      <c r="AX10" s="233"/>
      <c r="AY10" s="233"/>
      <c r="AZ10" s="233"/>
      <c r="BA10" s="233"/>
      <c r="BB10" s="233"/>
      <c r="BC10" s="233"/>
      <c r="BD10" s="234"/>
      <c r="BE10" s="232" t="s">
        <v>31</v>
      </c>
      <c r="BF10" s="233"/>
      <c r="BG10" s="233"/>
      <c r="BH10" s="233"/>
      <c r="BI10" s="233"/>
      <c r="BJ10" s="233"/>
      <c r="BK10" s="233"/>
      <c r="BL10" s="234"/>
      <c r="BM10" s="232" t="s">
        <v>32</v>
      </c>
      <c r="BN10" s="233"/>
      <c r="BO10" s="233"/>
      <c r="BP10" s="233"/>
      <c r="BQ10" s="233"/>
      <c r="BR10" s="233"/>
      <c r="BS10" s="233"/>
      <c r="BT10" s="234"/>
      <c r="BU10" s="232" t="s">
        <v>33</v>
      </c>
      <c r="BV10" s="233"/>
      <c r="BW10" s="233"/>
      <c r="BX10" s="233"/>
      <c r="BY10" s="233"/>
      <c r="BZ10" s="233"/>
      <c r="CA10" s="233"/>
      <c r="CB10" s="234"/>
      <c r="CC10" s="232" t="s">
        <v>34</v>
      </c>
      <c r="CD10" s="233"/>
      <c r="CE10" s="233"/>
      <c r="CF10" s="233"/>
      <c r="CG10" s="233"/>
      <c r="CH10" s="233"/>
      <c r="CI10" s="233"/>
      <c r="CJ10" s="234"/>
      <c r="CK10" s="232" t="s">
        <v>35</v>
      </c>
      <c r="CL10" s="233"/>
      <c r="CM10" s="233"/>
      <c r="CN10" s="233"/>
      <c r="CO10" s="233"/>
      <c r="CP10" s="233"/>
      <c r="CQ10" s="233"/>
      <c r="CR10" s="234"/>
      <c r="CS10" s="232" t="s">
        <v>12</v>
      </c>
      <c r="CT10" s="233"/>
      <c r="CU10" s="233"/>
      <c r="CV10" s="233"/>
      <c r="CW10" s="233"/>
      <c r="CX10" s="233"/>
      <c r="CY10" s="233"/>
      <c r="CZ10" s="234"/>
      <c r="DA10" s="305" t="s">
        <v>13</v>
      </c>
      <c r="DB10" s="305"/>
      <c r="DC10" s="305"/>
    </row>
    <row r="11" spans="2:109" s="1" customFormat="1" x14ac:dyDescent="0.2">
      <c r="B11" s="248"/>
      <c r="C11" s="249"/>
      <c r="D11" s="249"/>
      <c r="E11" s="249"/>
      <c r="F11" s="249"/>
      <c r="G11" s="250"/>
      <c r="H11" s="285"/>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4" t="s">
        <v>14</v>
      </c>
      <c r="BF11" s="124" t="s">
        <v>15</v>
      </c>
      <c r="BG11" s="124" t="s">
        <v>14</v>
      </c>
      <c r="BH11" s="125" t="s">
        <v>15</v>
      </c>
      <c r="BI11" s="124" t="s">
        <v>14</v>
      </c>
      <c r="BJ11" s="124" t="s">
        <v>15</v>
      </c>
      <c r="BK11" s="124" t="s">
        <v>14</v>
      </c>
      <c r="BL11" s="125" t="s">
        <v>15</v>
      </c>
      <c r="BM11" s="124" t="s">
        <v>14</v>
      </c>
      <c r="BN11" s="124" t="s">
        <v>15</v>
      </c>
      <c r="BO11" s="124" t="s">
        <v>14</v>
      </c>
      <c r="BP11" s="125" t="s">
        <v>15</v>
      </c>
      <c r="BQ11" s="124" t="s">
        <v>14</v>
      </c>
      <c r="BR11" s="124" t="s">
        <v>15</v>
      </c>
      <c r="BS11" s="124" t="s">
        <v>14</v>
      </c>
      <c r="BT11" s="125" t="s">
        <v>15</v>
      </c>
      <c r="BU11" s="123" t="s">
        <v>77</v>
      </c>
      <c r="BV11" s="124" t="s">
        <v>15</v>
      </c>
      <c r="BW11" s="123" t="s">
        <v>77</v>
      </c>
      <c r="BX11" s="124" t="s">
        <v>15</v>
      </c>
      <c r="BY11" s="123" t="s">
        <v>77</v>
      </c>
      <c r="BZ11" s="124" t="s">
        <v>15</v>
      </c>
      <c r="CA11" s="123" t="s">
        <v>77</v>
      </c>
      <c r="CB11" s="124" t="s">
        <v>15</v>
      </c>
      <c r="CC11" s="123" t="s">
        <v>77</v>
      </c>
      <c r="CD11" s="124" t="s">
        <v>15</v>
      </c>
      <c r="CE11" s="123" t="s">
        <v>77</v>
      </c>
      <c r="CF11" s="124" t="s">
        <v>15</v>
      </c>
      <c r="CG11" s="123" t="s">
        <v>77</v>
      </c>
      <c r="CH11" s="124" t="s">
        <v>15</v>
      </c>
      <c r="CI11" s="123" t="s">
        <v>77</v>
      </c>
      <c r="CJ11" s="124"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4" t="s">
        <v>14</v>
      </c>
      <c r="DB11" s="124" t="s">
        <v>15</v>
      </c>
      <c r="DC11" s="125" t="s">
        <v>16</v>
      </c>
    </row>
    <row r="12" spans="2:109" ht="81.75" x14ac:dyDescent="0.2">
      <c r="B12" s="149" t="s">
        <v>110</v>
      </c>
      <c r="C12" s="347" t="s">
        <v>94</v>
      </c>
      <c r="D12" s="347"/>
      <c r="E12" s="347"/>
      <c r="F12" s="347"/>
      <c r="G12" s="348"/>
      <c r="H12" s="173" t="s">
        <v>30</v>
      </c>
      <c r="I12" s="174"/>
      <c r="J12" s="175"/>
      <c r="K12" s="175"/>
      <c r="L12" s="175"/>
      <c r="M12" s="175"/>
      <c r="N12" s="175"/>
      <c r="O12" s="175"/>
      <c r="P12" s="173"/>
      <c r="Q12" s="176"/>
      <c r="R12" s="177"/>
      <c r="S12" s="177"/>
      <c r="T12" s="177"/>
      <c r="U12" s="177"/>
      <c r="V12" s="177"/>
      <c r="W12" s="177"/>
      <c r="X12" s="177"/>
      <c r="Y12" s="176"/>
      <c r="Z12" s="177"/>
      <c r="AA12" s="177"/>
      <c r="AB12" s="177"/>
      <c r="AC12" s="177"/>
      <c r="AD12" s="177"/>
      <c r="AE12" s="177"/>
      <c r="AF12" s="178"/>
      <c r="AG12" s="179"/>
      <c r="AH12" s="177"/>
      <c r="AI12" s="177"/>
      <c r="AJ12" s="177"/>
      <c r="AK12" s="177"/>
      <c r="AL12" s="177"/>
      <c r="AM12" s="177"/>
      <c r="AN12" s="178"/>
      <c r="AO12" s="179"/>
      <c r="AP12" s="177"/>
      <c r="AQ12" s="177"/>
      <c r="AR12" s="177"/>
      <c r="AS12" s="177"/>
      <c r="AT12" s="177"/>
      <c r="AU12" s="177" t="s">
        <v>14</v>
      </c>
      <c r="AV12" s="178" t="s">
        <v>15</v>
      </c>
      <c r="AW12" s="179"/>
      <c r="AX12" s="177"/>
      <c r="AY12" s="177"/>
      <c r="AZ12" s="177"/>
      <c r="BA12" s="177"/>
      <c r="BB12" s="177"/>
      <c r="BC12" s="177"/>
      <c r="BD12" s="178"/>
      <c r="BE12" s="179"/>
      <c r="BF12" s="177"/>
      <c r="BG12" s="177"/>
      <c r="BH12" s="177"/>
      <c r="BI12" s="177"/>
      <c r="BJ12" s="177"/>
      <c r="BK12" s="177"/>
      <c r="BL12" s="178"/>
      <c r="BM12" s="179"/>
      <c r="BN12" s="177"/>
      <c r="BO12" s="177" t="s">
        <v>64</v>
      </c>
      <c r="BP12" s="177"/>
      <c r="BQ12" s="177"/>
      <c r="BR12" s="177"/>
      <c r="BS12" s="177"/>
      <c r="BT12" s="178"/>
      <c r="BU12" s="179"/>
      <c r="BV12" s="177"/>
      <c r="BW12" s="177"/>
      <c r="BX12" s="177"/>
      <c r="BY12" s="177"/>
      <c r="BZ12" s="177"/>
      <c r="CA12" s="177"/>
      <c r="CB12" s="178"/>
      <c r="CC12" s="179"/>
      <c r="CD12" s="177"/>
      <c r="CE12" s="177"/>
      <c r="CF12" s="177"/>
      <c r="CG12" s="177" t="s">
        <v>14</v>
      </c>
      <c r="CH12" s="177"/>
      <c r="CI12" s="177"/>
      <c r="CJ12" s="178"/>
      <c r="CK12" s="179"/>
      <c r="CL12" s="177"/>
      <c r="CM12" s="177"/>
      <c r="CN12" s="177"/>
      <c r="CO12" s="177"/>
      <c r="CP12" s="177"/>
      <c r="CQ12" s="177"/>
      <c r="CR12" s="178"/>
      <c r="CS12" s="179"/>
      <c r="CT12" s="177"/>
      <c r="CU12" s="177"/>
      <c r="CV12" s="177"/>
      <c r="CW12" s="177"/>
      <c r="CX12" s="177"/>
      <c r="CY12" s="177"/>
      <c r="CZ12" s="178"/>
      <c r="DA12" s="22">
        <f>COUNTIF(I12:CZ12,"P")</f>
        <v>2</v>
      </c>
      <c r="DB12" s="180">
        <f>COUNTIF(Q12:CZ12,"E")</f>
        <v>1</v>
      </c>
      <c r="DC12" s="23">
        <f t="shared" ref="DC12" si="0">DB12/DA12</f>
        <v>0.5</v>
      </c>
      <c r="DD12" s="1"/>
      <c r="DE12" s="1"/>
    </row>
    <row r="13" spans="2:109" s="1" customFormat="1" ht="30" customHeight="1" x14ac:dyDescent="0.2">
      <c r="B13" s="158"/>
      <c r="C13" s="159"/>
      <c r="D13" s="159"/>
      <c r="E13" s="159"/>
      <c r="F13" s="159"/>
      <c r="G13" s="25"/>
      <c r="H13" s="187"/>
      <c r="I13" s="160"/>
      <c r="J13" s="161"/>
      <c r="K13" s="161"/>
      <c r="L13" s="161"/>
      <c r="M13" s="161"/>
      <c r="N13" s="161"/>
      <c r="O13" s="161"/>
      <c r="P13" s="187"/>
      <c r="Q13" s="160"/>
      <c r="R13" s="161"/>
      <c r="S13" s="161"/>
      <c r="T13" s="161"/>
      <c r="U13" s="161"/>
      <c r="V13" s="161"/>
      <c r="W13" s="161"/>
      <c r="X13" s="162"/>
      <c r="Y13" s="160"/>
      <c r="Z13" s="161"/>
      <c r="AA13" s="161"/>
      <c r="AB13" s="161"/>
      <c r="AC13" s="161"/>
      <c r="AD13" s="161"/>
      <c r="AE13" s="161"/>
      <c r="AF13" s="162"/>
      <c r="AG13" s="160"/>
      <c r="AH13" s="161"/>
      <c r="AI13" s="161"/>
      <c r="AJ13" s="161"/>
      <c r="AK13" s="161"/>
      <c r="AL13" s="161"/>
      <c r="AM13" s="161"/>
      <c r="AN13" s="162"/>
      <c r="AO13" s="160"/>
      <c r="AP13" s="161"/>
      <c r="AQ13" s="161"/>
      <c r="AR13" s="161"/>
      <c r="AS13" s="161"/>
      <c r="AT13" s="161"/>
      <c r="AU13" s="161"/>
      <c r="AV13" s="162"/>
      <c r="AW13" s="160"/>
      <c r="AX13" s="161"/>
      <c r="AY13" s="161"/>
      <c r="AZ13" s="161"/>
      <c r="BA13" s="161"/>
      <c r="BB13" s="161"/>
      <c r="BC13" s="161"/>
      <c r="BD13" s="162"/>
      <c r="BE13" s="25"/>
      <c r="BF13" s="161"/>
      <c r="BG13" s="161"/>
      <c r="BH13" s="187"/>
      <c r="BI13" s="161"/>
      <c r="BJ13" s="161"/>
      <c r="BK13" s="161"/>
      <c r="BL13" s="162"/>
      <c r="BM13" s="25"/>
      <c r="BN13" s="161"/>
      <c r="BO13" s="161"/>
      <c r="BP13" s="187"/>
      <c r="BQ13" s="161"/>
      <c r="BR13" s="161"/>
      <c r="BS13" s="161"/>
      <c r="BT13" s="162"/>
      <c r="BU13" s="160"/>
      <c r="BV13" s="161"/>
      <c r="BW13" s="25"/>
      <c r="BX13" s="161"/>
      <c r="BY13" s="25"/>
      <c r="BZ13" s="161"/>
      <c r="CA13" s="25"/>
      <c r="CB13" s="187"/>
      <c r="CC13" s="160"/>
      <c r="CD13" s="161"/>
      <c r="CE13" s="25"/>
      <c r="CF13" s="161"/>
      <c r="CG13" s="25"/>
      <c r="CH13" s="161"/>
      <c r="CI13" s="25"/>
      <c r="CJ13" s="187"/>
      <c r="CK13" s="160"/>
      <c r="CL13" s="161"/>
      <c r="CM13" s="161"/>
      <c r="CN13" s="161"/>
      <c r="CO13" s="161"/>
      <c r="CP13" s="161"/>
      <c r="CQ13" s="161"/>
      <c r="CR13" s="162"/>
      <c r="CS13" s="160"/>
      <c r="CT13" s="161"/>
      <c r="CU13" s="161"/>
      <c r="CV13" s="161"/>
      <c r="CW13" s="161"/>
      <c r="CX13" s="161"/>
      <c r="CY13" s="161"/>
      <c r="CZ13" s="162"/>
      <c r="DA13" s="25">
        <f>SUM(DA12)</f>
        <v>2</v>
      </c>
      <c r="DB13" s="161"/>
      <c r="DC13" s="162"/>
    </row>
    <row r="14" spans="2:109" ht="52.5" customHeight="1" x14ac:dyDescent="0.2">
      <c r="B14" s="313" t="s">
        <v>111</v>
      </c>
      <c r="C14" s="317" t="s">
        <v>95</v>
      </c>
      <c r="D14" s="318"/>
      <c r="E14" s="318"/>
      <c r="F14" s="318"/>
      <c r="G14" s="319"/>
      <c r="H14" s="181" t="s">
        <v>29</v>
      </c>
      <c r="I14" s="113"/>
      <c r="J14" s="182"/>
      <c r="K14" s="182"/>
      <c r="L14" s="182"/>
      <c r="M14" s="182"/>
      <c r="N14" s="182"/>
      <c r="O14" s="182"/>
      <c r="P14" s="182"/>
      <c r="Q14" s="183"/>
      <c r="R14" s="184"/>
      <c r="S14" s="184"/>
      <c r="T14" s="184"/>
      <c r="U14" s="184"/>
      <c r="V14" s="184"/>
      <c r="W14" s="184" t="s">
        <v>14</v>
      </c>
      <c r="X14" s="185" t="s">
        <v>15</v>
      </c>
      <c r="Y14" s="183"/>
      <c r="Z14" s="184"/>
      <c r="AA14" s="184"/>
      <c r="AB14" s="184"/>
      <c r="AC14" s="184"/>
      <c r="AD14" s="184"/>
      <c r="AE14" s="184"/>
      <c r="AF14" s="185"/>
      <c r="AG14" s="183"/>
      <c r="AH14" s="184"/>
      <c r="AI14" s="184"/>
      <c r="AJ14" s="184"/>
      <c r="AK14" s="184"/>
      <c r="AL14" s="184"/>
      <c r="AM14" s="184"/>
      <c r="AN14" s="185"/>
      <c r="AO14" s="183"/>
      <c r="AP14" s="184"/>
      <c r="AQ14" s="184"/>
      <c r="AR14" s="184"/>
      <c r="AS14" s="184"/>
      <c r="AT14" s="184"/>
      <c r="AU14" s="184"/>
      <c r="AV14" s="185"/>
      <c r="AW14" s="183"/>
      <c r="AX14" s="184"/>
      <c r="AY14" s="184"/>
      <c r="AZ14" s="184"/>
      <c r="BA14" s="184"/>
      <c r="BB14" s="184"/>
      <c r="BC14" s="184"/>
      <c r="BD14" s="185"/>
      <c r="BE14" s="183"/>
      <c r="BF14" s="184"/>
      <c r="BG14" s="184"/>
      <c r="BH14" s="184"/>
      <c r="BI14" s="184"/>
      <c r="BJ14" s="184"/>
      <c r="BK14" s="184"/>
      <c r="BL14" s="185"/>
      <c r="BM14" s="183"/>
      <c r="BN14" s="184"/>
      <c r="BO14" s="184"/>
      <c r="BP14" s="184"/>
      <c r="BQ14" s="184"/>
      <c r="BR14" s="184"/>
      <c r="BS14" s="184"/>
      <c r="BT14" s="185"/>
      <c r="BU14" s="183"/>
      <c r="BV14" s="184"/>
      <c r="BW14" s="184"/>
      <c r="BX14" s="184"/>
      <c r="BY14" s="184"/>
      <c r="BZ14" s="184"/>
      <c r="CA14" s="184"/>
      <c r="CB14" s="185"/>
      <c r="CC14" s="183"/>
      <c r="CD14" s="184"/>
      <c r="CE14" s="184"/>
      <c r="CF14" s="184"/>
      <c r="CG14" s="184"/>
      <c r="CH14" s="184"/>
      <c r="CI14" s="184"/>
      <c r="CJ14" s="185"/>
      <c r="CK14" s="183"/>
      <c r="CL14" s="184"/>
      <c r="CM14" s="184"/>
      <c r="CN14" s="184"/>
      <c r="CO14" s="184"/>
      <c r="CP14" s="184"/>
      <c r="CQ14" s="184"/>
      <c r="CR14" s="185"/>
      <c r="CS14" s="183"/>
      <c r="CT14" s="184"/>
      <c r="CU14" s="184"/>
      <c r="CV14" s="184"/>
      <c r="CW14" s="184"/>
      <c r="CX14" s="184"/>
      <c r="CY14" s="184"/>
      <c r="CZ14" s="185"/>
      <c r="DA14" s="80">
        <f t="shared" ref="DA14:DA23" si="1">COUNTIF(I14:CZ14,"P")</f>
        <v>1</v>
      </c>
      <c r="DB14" s="30">
        <f t="shared" ref="DB14" si="2">COUNTIF(Q14:CZ14,"E")</f>
        <v>1</v>
      </c>
      <c r="DC14" s="186">
        <f t="shared" ref="DC14" si="3">DB14/DA14</f>
        <v>1</v>
      </c>
      <c r="DD14" s="1"/>
      <c r="DE14" s="1"/>
    </row>
    <row r="15" spans="2:109" ht="42" customHeight="1" x14ac:dyDescent="0.2">
      <c r="B15" s="306"/>
      <c r="C15" s="332" t="s">
        <v>96</v>
      </c>
      <c r="D15" s="333"/>
      <c r="E15" s="333"/>
      <c r="F15" s="333"/>
      <c r="G15" s="334"/>
      <c r="H15" s="12" t="s">
        <v>29</v>
      </c>
      <c r="I15" s="113"/>
      <c r="J15" s="15"/>
      <c r="K15" s="15"/>
      <c r="L15" s="15"/>
      <c r="M15" s="15"/>
      <c r="N15" s="15"/>
      <c r="O15" s="15"/>
      <c r="P15" s="15"/>
      <c r="Q15" s="14"/>
      <c r="R15" s="15"/>
      <c r="S15" s="15"/>
      <c r="T15" s="15"/>
      <c r="U15" s="15"/>
      <c r="V15" s="15"/>
      <c r="W15" s="15"/>
      <c r="X15" s="13"/>
      <c r="Y15" s="14"/>
      <c r="Z15" s="15"/>
      <c r="AA15" s="15"/>
      <c r="AB15" s="15"/>
      <c r="AC15" s="15"/>
      <c r="AD15" s="15"/>
      <c r="AE15" s="15" t="s">
        <v>14</v>
      </c>
      <c r="AF15" s="15" t="s">
        <v>15</v>
      </c>
      <c r="AG15" s="14"/>
      <c r="AH15" s="15"/>
      <c r="AI15" s="15"/>
      <c r="AJ15" s="15"/>
      <c r="AK15" s="15"/>
      <c r="AL15" s="15"/>
      <c r="AM15" s="15"/>
      <c r="AN15" s="13"/>
      <c r="AO15" s="14"/>
      <c r="AP15" s="15"/>
      <c r="AQ15" s="15"/>
      <c r="AR15" s="15"/>
      <c r="AS15" s="15"/>
      <c r="AT15" s="15"/>
      <c r="AU15" s="15"/>
      <c r="AV15" s="13"/>
      <c r="AW15" s="14"/>
      <c r="AX15" s="15"/>
      <c r="AY15" s="15"/>
      <c r="AZ15" s="15"/>
      <c r="BA15" s="15"/>
      <c r="BB15" s="15"/>
      <c r="BC15" s="15" t="s">
        <v>77</v>
      </c>
      <c r="BD15" s="13" t="s">
        <v>15</v>
      </c>
      <c r="BE15" s="14"/>
      <c r="BF15" s="15"/>
      <c r="BG15" s="15"/>
      <c r="BH15" s="15"/>
      <c r="BI15" s="15"/>
      <c r="BJ15" s="15"/>
      <c r="BK15" s="15"/>
      <c r="BL15" s="13"/>
      <c r="BM15" s="14"/>
      <c r="BN15" s="15"/>
      <c r="BO15" s="15"/>
      <c r="BP15" s="15"/>
      <c r="BQ15" s="15"/>
      <c r="BR15" s="15"/>
      <c r="BS15" s="15"/>
      <c r="BT15" s="13"/>
      <c r="BU15" s="14"/>
      <c r="BV15" s="15"/>
      <c r="BW15" s="15"/>
      <c r="BX15" s="15"/>
      <c r="BY15" s="15"/>
      <c r="BZ15" s="15"/>
      <c r="CA15" s="15" t="s">
        <v>77</v>
      </c>
      <c r="CB15" s="13" t="s">
        <v>15</v>
      </c>
      <c r="CC15" s="14"/>
      <c r="CD15" s="15"/>
      <c r="CE15" s="15"/>
      <c r="CF15" s="15"/>
      <c r="CG15" s="15"/>
      <c r="CH15" s="15"/>
      <c r="CI15" s="15"/>
      <c r="CJ15" s="13"/>
      <c r="CK15" s="14"/>
      <c r="CL15" s="15"/>
      <c r="CM15" s="15"/>
      <c r="CN15" s="15"/>
      <c r="CO15" s="15"/>
      <c r="CP15" s="15"/>
      <c r="CQ15" s="15"/>
      <c r="CR15" s="13"/>
      <c r="CS15" s="14"/>
      <c r="CT15" s="15"/>
      <c r="CU15" s="15"/>
      <c r="CV15" s="15"/>
      <c r="CW15" s="15"/>
      <c r="CX15" s="15"/>
      <c r="CY15" s="15" t="s">
        <v>14</v>
      </c>
      <c r="CZ15" s="13"/>
      <c r="DA15" s="16">
        <f t="shared" si="1"/>
        <v>4</v>
      </c>
      <c r="DB15" s="17">
        <f>COUNTIF(Q15:CZ15,"E")</f>
        <v>3</v>
      </c>
      <c r="DC15" s="18">
        <f t="shared" ref="DC15:DC16" si="4">DB15/DA15</f>
        <v>0.75</v>
      </c>
      <c r="DD15" s="1"/>
      <c r="DE15" s="1"/>
    </row>
    <row r="16" spans="2:109" ht="50.1" customHeight="1" x14ac:dyDescent="0.2">
      <c r="B16" s="306"/>
      <c r="C16" s="325" t="s">
        <v>93</v>
      </c>
      <c r="D16" s="326"/>
      <c r="E16" s="326"/>
      <c r="F16" s="326"/>
      <c r="G16" s="327"/>
      <c r="H16" s="12" t="s">
        <v>29</v>
      </c>
      <c r="I16" s="14"/>
      <c r="J16" s="15"/>
      <c r="K16" s="15" t="s">
        <v>64</v>
      </c>
      <c r="L16" s="15"/>
      <c r="M16" s="15"/>
      <c r="N16" s="15"/>
      <c r="O16" s="15" t="s">
        <v>14</v>
      </c>
      <c r="P16" s="15" t="s">
        <v>15</v>
      </c>
      <c r="Q16" s="14"/>
      <c r="R16" s="15"/>
      <c r="S16" s="15"/>
      <c r="T16" s="15"/>
      <c r="U16" s="15"/>
      <c r="V16" s="15"/>
      <c r="W16" s="15"/>
      <c r="X16" s="13"/>
      <c r="Y16" s="14"/>
      <c r="Z16" s="15"/>
      <c r="AA16" s="15" t="s">
        <v>14</v>
      </c>
      <c r="AB16" s="15" t="s">
        <v>15</v>
      </c>
      <c r="AC16" s="15"/>
      <c r="AD16" s="15"/>
      <c r="AE16" s="15"/>
      <c r="AF16" s="15"/>
      <c r="AG16" s="21"/>
      <c r="AH16" s="19"/>
      <c r="AI16" s="19"/>
      <c r="AJ16" s="19"/>
      <c r="AK16" s="19"/>
      <c r="AL16" s="19"/>
      <c r="AM16" s="19"/>
      <c r="AN16" s="20"/>
      <c r="AO16" s="21"/>
      <c r="AP16" s="19"/>
      <c r="AQ16" s="19"/>
      <c r="AR16" s="19"/>
      <c r="AS16" s="19" t="s">
        <v>14</v>
      </c>
      <c r="AT16" s="19" t="s">
        <v>15</v>
      </c>
      <c r="AU16" s="19"/>
      <c r="AV16" s="20"/>
      <c r="AW16" s="14"/>
      <c r="AX16" s="15"/>
      <c r="AY16" s="15"/>
      <c r="AZ16" s="15"/>
      <c r="BA16" s="15"/>
      <c r="BB16" s="15"/>
      <c r="BC16" s="15"/>
      <c r="BD16" s="13"/>
      <c r="BE16" s="14"/>
      <c r="BF16" s="15"/>
      <c r="BG16" s="15"/>
      <c r="BH16" s="15"/>
      <c r="BI16" s="15"/>
      <c r="BJ16" s="15"/>
      <c r="BK16" s="15" t="s">
        <v>14</v>
      </c>
      <c r="BL16" s="13" t="s">
        <v>15</v>
      </c>
      <c r="BM16" s="14"/>
      <c r="BN16" s="15"/>
      <c r="BO16" s="15"/>
      <c r="BP16" s="15"/>
      <c r="BQ16" s="15"/>
      <c r="BR16" s="15"/>
      <c r="BS16" s="15"/>
      <c r="BT16" s="13"/>
      <c r="BU16" s="14"/>
      <c r="BV16" s="15"/>
      <c r="BW16" s="15"/>
      <c r="BX16" s="15"/>
      <c r="BY16" s="15"/>
      <c r="BZ16" s="15"/>
      <c r="CA16" s="15"/>
      <c r="CB16" s="13"/>
      <c r="CC16" s="14"/>
      <c r="CD16" s="15"/>
      <c r="CE16" s="15"/>
      <c r="CF16" s="15"/>
      <c r="CG16" s="15" t="s">
        <v>14</v>
      </c>
      <c r="CH16" s="15" t="s">
        <v>135</v>
      </c>
      <c r="CI16" s="15"/>
      <c r="CJ16" s="13"/>
      <c r="CK16" s="14"/>
      <c r="CL16" s="15"/>
      <c r="CM16" s="15"/>
      <c r="CN16" s="15"/>
      <c r="CO16" s="15"/>
      <c r="CP16" s="15"/>
      <c r="CQ16" s="15"/>
      <c r="CR16" s="13"/>
      <c r="CS16" s="14"/>
      <c r="CT16" s="15"/>
      <c r="CU16" s="15"/>
      <c r="CV16" s="15"/>
      <c r="CW16" s="15" t="s">
        <v>14</v>
      </c>
      <c r="CX16" s="15"/>
      <c r="CY16" s="15"/>
      <c r="CZ16" s="13"/>
      <c r="DA16" s="16">
        <f t="shared" si="1"/>
        <v>6</v>
      </c>
      <c r="DB16" s="17">
        <f t="shared" ref="DB16" si="5">COUNTIF(Q16:CZ16,"E")</f>
        <v>4</v>
      </c>
      <c r="DC16" s="23">
        <f t="shared" si="4"/>
        <v>0.66666666666666663</v>
      </c>
      <c r="DD16" s="1"/>
      <c r="DE16" s="1"/>
    </row>
    <row r="17" spans="2:109" ht="50.1" customHeight="1" x14ac:dyDescent="0.2">
      <c r="B17" s="306"/>
      <c r="C17" s="309" t="s">
        <v>112</v>
      </c>
      <c r="D17" s="309"/>
      <c r="E17" s="309"/>
      <c r="F17" s="309"/>
      <c r="G17" s="309"/>
      <c r="H17" s="82" t="s">
        <v>29</v>
      </c>
      <c r="I17" s="14"/>
      <c r="J17" s="15"/>
      <c r="K17" s="15"/>
      <c r="L17" s="15"/>
      <c r="M17" s="15"/>
      <c r="N17" s="15"/>
      <c r="O17" s="15" t="s">
        <v>77</v>
      </c>
      <c r="P17" s="15" t="s">
        <v>15</v>
      </c>
      <c r="Q17" s="21"/>
      <c r="R17" s="19"/>
      <c r="S17" s="19"/>
      <c r="T17" s="19"/>
      <c r="U17" s="19"/>
      <c r="V17" s="19"/>
      <c r="W17" s="19" t="s">
        <v>77</v>
      </c>
      <c r="X17" s="20" t="s">
        <v>15</v>
      </c>
      <c r="Y17" s="21"/>
      <c r="Z17" s="19"/>
      <c r="AA17" s="19"/>
      <c r="AB17" s="19"/>
      <c r="AC17" s="19"/>
      <c r="AD17" s="19"/>
      <c r="AE17" s="19" t="s">
        <v>77</v>
      </c>
      <c r="AF17" s="54" t="s">
        <v>15</v>
      </c>
      <c r="AG17" s="21"/>
      <c r="AH17" s="19"/>
      <c r="AI17" s="19"/>
      <c r="AJ17" s="19"/>
      <c r="AK17" s="19"/>
      <c r="AL17" s="19"/>
      <c r="AM17" s="19" t="s">
        <v>77</v>
      </c>
      <c r="AN17" s="20" t="s">
        <v>15</v>
      </c>
      <c r="AO17" s="21"/>
      <c r="AP17" s="19"/>
      <c r="AQ17" s="19"/>
      <c r="AR17" s="19"/>
      <c r="AS17" s="19"/>
      <c r="AT17" s="19"/>
      <c r="AU17" s="19" t="s">
        <v>77</v>
      </c>
      <c r="AV17" s="20" t="s">
        <v>15</v>
      </c>
      <c r="AW17" s="21"/>
      <c r="AX17" s="19"/>
      <c r="AY17" s="19"/>
      <c r="AZ17" s="19"/>
      <c r="BA17" s="19"/>
      <c r="BB17" s="19"/>
      <c r="BC17" s="19" t="s">
        <v>77</v>
      </c>
      <c r="BD17" s="20" t="s">
        <v>15</v>
      </c>
      <c r="BE17" s="21"/>
      <c r="BF17" s="19"/>
      <c r="BG17" s="19"/>
      <c r="BH17" s="19"/>
      <c r="BI17" s="19"/>
      <c r="BJ17" s="19"/>
      <c r="BK17" s="19" t="s">
        <v>77</v>
      </c>
      <c r="BL17" s="20" t="s">
        <v>15</v>
      </c>
      <c r="BM17" s="21"/>
      <c r="BN17" s="19"/>
      <c r="BO17" s="19"/>
      <c r="BP17" s="19"/>
      <c r="BQ17" s="19"/>
      <c r="BR17" s="19"/>
      <c r="BS17" s="19" t="s">
        <v>77</v>
      </c>
      <c r="BT17" s="20" t="s">
        <v>15</v>
      </c>
      <c r="BU17" s="21"/>
      <c r="BV17" s="19"/>
      <c r="BW17" s="19"/>
      <c r="BX17" s="19"/>
      <c r="BY17" s="19"/>
      <c r="BZ17" s="19"/>
      <c r="CA17" s="19" t="s">
        <v>77</v>
      </c>
      <c r="CB17" s="20" t="s">
        <v>15</v>
      </c>
      <c r="CC17" s="21"/>
      <c r="CD17" s="19"/>
      <c r="CE17" s="19"/>
      <c r="CF17" s="19"/>
      <c r="CG17" s="19" t="s">
        <v>77</v>
      </c>
      <c r="CH17" s="19" t="s">
        <v>135</v>
      </c>
      <c r="CI17" s="19"/>
      <c r="CJ17" s="20"/>
      <c r="CK17" s="21"/>
      <c r="CL17" s="19"/>
      <c r="CM17" s="19"/>
      <c r="CN17" s="19"/>
      <c r="CO17" s="19"/>
      <c r="CP17" s="19"/>
      <c r="CQ17" s="19" t="s">
        <v>77</v>
      </c>
      <c r="CR17" s="20"/>
      <c r="CS17" s="21"/>
      <c r="CT17" s="19"/>
      <c r="CU17" s="19"/>
      <c r="CV17" s="19"/>
      <c r="CW17" s="19"/>
      <c r="CX17" s="19"/>
      <c r="CY17" s="19" t="s">
        <v>77</v>
      </c>
      <c r="CZ17" s="20"/>
      <c r="DA17" s="16">
        <f t="shared" si="1"/>
        <v>12</v>
      </c>
      <c r="DB17" s="17"/>
      <c r="DC17" s="23"/>
      <c r="DD17" s="1"/>
      <c r="DE17" s="1"/>
    </row>
    <row r="18" spans="2:109" ht="50.1" customHeight="1" x14ac:dyDescent="0.2">
      <c r="B18" s="306"/>
      <c r="C18" s="314" t="s">
        <v>97</v>
      </c>
      <c r="D18" s="315"/>
      <c r="E18" s="315"/>
      <c r="F18" s="315"/>
      <c r="G18" s="316"/>
      <c r="H18" s="82" t="s">
        <v>29</v>
      </c>
      <c r="I18" s="14"/>
      <c r="J18" s="15"/>
      <c r="K18" s="15"/>
      <c r="L18" s="15"/>
      <c r="M18" s="15"/>
      <c r="N18" s="15"/>
      <c r="O18" s="15"/>
      <c r="P18" s="15"/>
      <c r="Q18" s="21"/>
      <c r="R18" s="19"/>
      <c r="S18" s="19"/>
      <c r="T18" s="19"/>
      <c r="U18" s="19"/>
      <c r="V18" s="19"/>
      <c r="W18" s="19"/>
      <c r="X18" s="20"/>
      <c r="Y18" s="21"/>
      <c r="Z18" s="19"/>
      <c r="AA18" s="19"/>
      <c r="AB18" s="19"/>
      <c r="AC18" s="19"/>
      <c r="AD18" s="19"/>
      <c r="AE18" s="19"/>
      <c r="AF18" s="20"/>
      <c r="AG18" s="21"/>
      <c r="AH18" s="19"/>
      <c r="AI18" s="19"/>
      <c r="AJ18" s="19"/>
      <c r="AK18" s="19"/>
      <c r="AL18" s="19"/>
      <c r="AM18" s="19"/>
      <c r="AN18" s="20"/>
      <c r="AO18" s="21"/>
      <c r="AP18" s="19"/>
      <c r="AQ18" s="19"/>
      <c r="AR18" s="19"/>
      <c r="AS18" s="19" t="s">
        <v>77</v>
      </c>
      <c r="AT18" s="19" t="s">
        <v>15</v>
      </c>
      <c r="AU18" s="19"/>
      <c r="AV18" s="20"/>
      <c r="AW18" s="21"/>
      <c r="AX18" s="19"/>
      <c r="AY18" s="19"/>
      <c r="AZ18" s="19"/>
      <c r="BA18" s="19"/>
      <c r="BB18" s="19"/>
      <c r="BC18" s="19"/>
      <c r="BD18" s="20"/>
      <c r="BE18" s="21"/>
      <c r="BF18" s="19"/>
      <c r="BG18" s="19"/>
      <c r="BH18" s="19"/>
      <c r="BI18" s="19"/>
      <c r="BJ18" s="19"/>
      <c r="BK18" s="19"/>
      <c r="BL18" s="20"/>
      <c r="BM18" s="21"/>
      <c r="BN18" s="19"/>
      <c r="BO18" s="19"/>
      <c r="BP18" s="19"/>
      <c r="BQ18" s="19"/>
      <c r="BR18" s="19"/>
      <c r="BS18" s="19"/>
      <c r="BT18" s="20"/>
      <c r="BU18" s="21"/>
      <c r="BV18" s="19"/>
      <c r="BW18" s="19"/>
      <c r="BX18" s="19"/>
      <c r="BY18" s="19"/>
      <c r="BZ18" s="19"/>
      <c r="CA18" s="19"/>
      <c r="CB18" s="20"/>
      <c r="CC18" s="21"/>
      <c r="CD18" s="19"/>
      <c r="CE18" s="19"/>
      <c r="CF18" s="19"/>
      <c r="CG18" s="19" t="s">
        <v>77</v>
      </c>
      <c r="CH18" s="19" t="s">
        <v>135</v>
      </c>
      <c r="CI18" s="19"/>
      <c r="CJ18" s="20"/>
      <c r="CK18" s="21"/>
      <c r="CL18" s="19"/>
      <c r="CM18" s="19"/>
      <c r="CN18" s="19"/>
      <c r="CO18" s="19"/>
      <c r="CP18" s="19"/>
      <c r="CQ18" s="19"/>
      <c r="CR18" s="20"/>
      <c r="CS18" s="21"/>
      <c r="CT18" s="19"/>
      <c r="CU18" s="19"/>
      <c r="CV18" s="19"/>
      <c r="CW18" s="19"/>
      <c r="CX18" s="19"/>
      <c r="CY18" s="19"/>
      <c r="CZ18" s="20"/>
      <c r="DA18" s="16">
        <f t="shared" si="1"/>
        <v>2</v>
      </c>
      <c r="DB18" s="17">
        <f t="shared" ref="DB18" si="6">COUNTIF(Q18:CZ18,"E")</f>
        <v>2</v>
      </c>
      <c r="DC18" s="23">
        <v>0</v>
      </c>
      <c r="DD18" s="1"/>
      <c r="DE18" s="1"/>
    </row>
    <row r="19" spans="2:109" ht="50.1" customHeight="1" x14ac:dyDescent="0.2">
      <c r="B19" s="306"/>
      <c r="C19" s="321" t="s">
        <v>76</v>
      </c>
      <c r="D19" s="322"/>
      <c r="E19" s="322"/>
      <c r="F19" s="322"/>
      <c r="G19" s="323"/>
      <c r="H19" s="12" t="s">
        <v>29</v>
      </c>
      <c r="I19" s="14"/>
      <c r="J19" s="15"/>
      <c r="K19" s="15"/>
      <c r="L19" s="15"/>
      <c r="M19" s="15"/>
      <c r="N19" s="15"/>
      <c r="O19" s="15"/>
      <c r="P19" s="15"/>
      <c r="Q19" s="21"/>
      <c r="R19" s="19"/>
      <c r="S19" s="19" t="s">
        <v>14</v>
      </c>
      <c r="T19" s="19" t="s">
        <v>15</v>
      </c>
      <c r="U19" s="19"/>
      <c r="V19" s="19"/>
      <c r="W19" s="19" t="s">
        <v>14</v>
      </c>
      <c r="X19" s="20" t="s">
        <v>15</v>
      </c>
      <c r="Y19" s="21"/>
      <c r="Z19" s="19"/>
      <c r="AA19" s="19" t="s">
        <v>14</v>
      </c>
      <c r="AB19" s="19" t="s">
        <v>15</v>
      </c>
      <c r="AC19" s="19"/>
      <c r="AD19" s="19"/>
      <c r="AE19" s="19" t="s">
        <v>14</v>
      </c>
      <c r="AF19" s="20" t="s">
        <v>15</v>
      </c>
      <c r="AG19" s="21"/>
      <c r="AH19" s="19"/>
      <c r="AI19" s="19" t="s">
        <v>14</v>
      </c>
      <c r="AJ19" s="19" t="s">
        <v>15</v>
      </c>
      <c r="AK19" s="19"/>
      <c r="AL19" s="19"/>
      <c r="AM19" s="19" t="s">
        <v>14</v>
      </c>
      <c r="AN19" s="20" t="s">
        <v>15</v>
      </c>
      <c r="AO19" s="21" t="s">
        <v>14</v>
      </c>
      <c r="AP19" s="19" t="s">
        <v>15</v>
      </c>
      <c r="AQ19" s="19" t="s">
        <v>14</v>
      </c>
      <c r="AR19" s="19" t="s">
        <v>15</v>
      </c>
      <c r="AS19" s="19" t="s">
        <v>14</v>
      </c>
      <c r="AT19" s="19" t="s">
        <v>15</v>
      </c>
      <c r="AU19" s="19" t="s">
        <v>14</v>
      </c>
      <c r="AV19" s="20" t="s">
        <v>15</v>
      </c>
      <c r="AW19" s="21" t="s">
        <v>14</v>
      </c>
      <c r="AX19" s="19" t="s">
        <v>15</v>
      </c>
      <c r="AY19" s="19" t="s">
        <v>14</v>
      </c>
      <c r="AZ19" s="19" t="s">
        <v>15</v>
      </c>
      <c r="BA19" s="19" t="s">
        <v>14</v>
      </c>
      <c r="BB19" s="19" t="s">
        <v>15</v>
      </c>
      <c r="BC19" s="19" t="s">
        <v>14</v>
      </c>
      <c r="BD19" s="20" t="s">
        <v>15</v>
      </c>
      <c r="BE19" s="21" t="s">
        <v>14</v>
      </c>
      <c r="BF19" s="19" t="s">
        <v>15</v>
      </c>
      <c r="BG19" s="19" t="s">
        <v>14</v>
      </c>
      <c r="BH19" s="19" t="s">
        <v>15</v>
      </c>
      <c r="BI19" s="19" t="s">
        <v>14</v>
      </c>
      <c r="BJ19" s="19" t="s">
        <v>15</v>
      </c>
      <c r="BK19" s="19" t="s">
        <v>14</v>
      </c>
      <c r="BL19" s="20" t="s">
        <v>15</v>
      </c>
      <c r="BM19" s="21" t="s">
        <v>14</v>
      </c>
      <c r="BN19" s="19" t="s">
        <v>15</v>
      </c>
      <c r="BO19" s="19" t="s">
        <v>14</v>
      </c>
      <c r="BP19" s="19" t="s">
        <v>15</v>
      </c>
      <c r="BQ19" s="19" t="s">
        <v>14</v>
      </c>
      <c r="BR19" s="19" t="s">
        <v>15</v>
      </c>
      <c r="BS19" s="19" t="s">
        <v>14</v>
      </c>
      <c r="BT19" s="20" t="s">
        <v>15</v>
      </c>
      <c r="BU19" s="21" t="s">
        <v>14</v>
      </c>
      <c r="BV19" s="19" t="s">
        <v>15</v>
      </c>
      <c r="BW19" s="19" t="s">
        <v>14</v>
      </c>
      <c r="BX19" s="19" t="s">
        <v>15</v>
      </c>
      <c r="BY19" s="19" t="s">
        <v>14</v>
      </c>
      <c r="BZ19" s="19" t="s">
        <v>15</v>
      </c>
      <c r="CA19" s="19" t="s">
        <v>14</v>
      </c>
      <c r="CB19" s="20" t="s">
        <v>15</v>
      </c>
      <c r="CC19" s="21" t="s">
        <v>14</v>
      </c>
      <c r="CD19" s="19" t="s">
        <v>135</v>
      </c>
      <c r="CE19" s="19" t="s">
        <v>14</v>
      </c>
      <c r="CF19" s="19" t="s">
        <v>135</v>
      </c>
      <c r="CG19" s="19" t="s">
        <v>14</v>
      </c>
      <c r="CH19" s="19" t="s">
        <v>135</v>
      </c>
      <c r="CI19" s="19" t="s">
        <v>14</v>
      </c>
      <c r="CJ19" s="20" t="s">
        <v>135</v>
      </c>
      <c r="CK19" s="21" t="s">
        <v>14</v>
      </c>
      <c r="CL19" s="19"/>
      <c r="CM19" s="19" t="s">
        <v>14</v>
      </c>
      <c r="CN19" s="19"/>
      <c r="CO19" s="19" t="s">
        <v>14</v>
      </c>
      <c r="CP19" s="19"/>
      <c r="CQ19" s="19" t="s">
        <v>14</v>
      </c>
      <c r="CR19" s="20"/>
      <c r="CS19" s="21" t="s">
        <v>14</v>
      </c>
      <c r="CT19" s="19"/>
      <c r="CU19" s="19" t="s">
        <v>14</v>
      </c>
      <c r="CV19" s="19"/>
      <c r="CW19" s="19" t="s">
        <v>14</v>
      </c>
      <c r="CX19" s="19"/>
      <c r="CY19" s="19" t="s">
        <v>14</v>
      </c>
      <c r="CZ19" s="20"/>
      <c r="DA19" s="16">
        <f t="shared" si="1"/>
        <v>38</v>
      </c>
      <c r="DB19" s="17">
        <f t="shared" ref="DB19" si="7">COUNTIF(Q19:CZ19,"E")</f>
        <v>30</v>
      </c>
      <c r="DC19" s="23">
        <f t="shared" ref="DC19:DC23" si="8">DB19/DA19</f>
        <v>0.78947368421052633</v>
      </c>
      <c r="DD19" s="1"/>
      <c r="DE19" s="1"/>
    </row>
    <row r="20" spans="2:109" ht="18.75" customHeight="1" x14ac:dyDescent="0.2">
      <c r="B20" s="135"/>
      <c r="C20" s="257"/>
      <c r="D20" s="257"/>
      <c r="E20" s="257"/>
      <c r="F20" s="257"/>
      <c r="G20" s="257"/>
      <c r="H20" s="257"/>
      <c r="I20" s="307"/>
      <c r="J20" s="307"/>
      <c r="K20" s="307"/>
      <c r="L20" s="307"/>
      <c r="M20" s="307"/>
      <c r="N20" s="307"/>
      <c r="O20" s="307"/>
      <c r="P20" s="30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8"/>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24">
        <f>SUM(DA14:DA19)</f>
        <v>63</v>
      </c>
      <c r="DB20" s="25">
        <f>SUM(DB15:DB19)</f>
        <v>39</v>
      </c>
      <c r="DC20" s="26">
        <f>DB20/DA20</f>
        <v>0.61904761904761907</v>
      </c>
      <c r="DD20" s="1"/>
      <c r="DE20" s="1"/>
    </row>
    <row r="21" spans="2:109" ht="45" customHeight="1" x14ac:dyDescent="0.2">
      <c r="B21" s="330" t="s">
        <v>113</v>
      </c>
      <c r="C21" s="328" t="s">
        <v>98</v>
      </c>
      <c r="D21" s="300"/>
      <c r="E21" s="300"/>
      <c r="F21" s="300"/>
      <c r="G21" s="329"/>
      <c r="H21" s="95" t="s">
        <v>30</v>
      </c>
      <c r="I21" s="87"/>
      <c r="J21" s="74"/>
      <c r="K21" s="191" t="s">
        <v>64</v>
      </c>
      <c r="L21" s="191" t="s">
        <v>64</v>
      </c>
      <c r="M21" s="191"/>
      <c r="N21" s="191"/>
      <c r="O21" s="191"/>
      <c r="P21" s="69"/>
      <c r="Q21" s="60"/>
      <c r="R21" s="58" t="s">
        <v>64</v>
      </c>
      <c r="S21" s="58"/>
      <c r="T21" s="58"/>
      <c r="U21" s="58"/>
      <c r="V21" s="58"/>
      <c r="W21" s="58" t="s">
        <v>14</v>
      </c>
      <c r="X21" s="58"/>
      <c r="Y21" s="57"/>
      <c r="Z21" s="58"/>
      <c r="AA21" s="58"/>
      <c r="AB21" s="58"/>
      <c r="AC21" s="58"/>
      <c r="AD21" s="58"/>
      <c r="AE21" s="58" t="s">
        <v>14</v>
      </c>
      <c r="AF21" s="59"/>
      <c r="AG21" s="60"/>
      <c r="AH21" s="58"/>
      <c r="AI21" s="58"/>
      <c r="AJ21" s="58"/>
      <c r="AK21" s="58"/>
      <c r="AL21" s="58"/>
      <c r="AM21" s="58" t="s">
        <v>14</v>
      </c>
      <c r="AN21" s="59" t="s">
        <v>15</v>
      </c>
      <c r="AO21" s="60"/>
      <c r="AP21" s="58"/>
      <c r="AQ21" s="58"/>
      <c r="AR21" s="58"/>
      <c r="AS21" s="58"/>
      <c r="AT21" s="58"/>
      <c r="AU21" s="58" t="s">
        <v>14</v>
      </c>
      <c r="AV21" s="59" t="s">
        <v>15</v>
      </c>
      <c r="AW21" s="60"/>
      <c r="AX21" s="58"/>
      <c r="AY21" s="58"/>
      <c r="AZ21" s="58"/>
      <c r="BA21" s="58"/>
      <c r="BB21" s="58"/>
      <c r="BC21" s="58" t="s">
        <v>14</v>
      </c>
      <c r="BD21" s="59" t="s">
        <v>15</v>
      </c>
      <c r="BE21" s="60"/>
      <c r="BF21" s="58"/>
      <c r="BG21" s="58"/>
      <c r="BH21" s="58"/>
      <c r="BI21" s="58"/>
      <c r="BJ21" s="58"/>
      <c r="BK21" s="58" t="s">
        <v>14</v>
      </c>
      <c r="BL21" s="59" t="s">
        <v>15</v>
      </c>
      <c r="BM21" s="60"/>
      <c r="BN21" s="58"/>
      <c r="BO21" s="58"/>
      <c r="BP21" s="58"/>
      <c r="BQ21" s="58"/>
      <c r="BR21" s="58"/>
      <c r="BS21" s="58" t="s">
        <v>14</v>
      </c>
      <c r="BT21" s="59" t="s">
        <v>15</v>
      </c>
      <c r="BU21" s="60"/>
      <c r="BV21" s="58"/>
      <c r="BW21" s="58"/>
      <c r="BX21" s="58"/>
      <c r="BY21" s="58"/>
      <c r="BZ21" s="58"/>
      <c r="CA21" s="58" t="s">
        <v>14</v>
      </c>
      <c r="CB21" s="59" t="s">
        <v>15</v>
      </c>
      <c r="CC21" s="60"/>
      <c r="CD21" s="58"/>
      <c r="CE21" s="58"/>
      <c r="CF21" s="58"/>
      <c r="CG21" s="58"/>
      <c r="CH21" s="58"/>
      <c r="CI21" s="58" t="s">
        <v>14</v>
      </c>
      <c r="CJ21" s="59" t="s">
        <v>135</v>
      </c>
      <c r="CK21" s="60"/>
      <c r="CL21" s="58"/>
      <c r="CM21" s="58"/>
      <c r="CN21" s="58"/>
      <c r="CO21" s="58"/>
      <c r="CP21" s="58"/>
      <c r="CQ21" s="58" t="s">
        <v>14</v>
      </c>
      <c r="CR21" s="59"/>
      <c r="CS21" s="60"/>
      <c r="CT21" s="58"/>
      <c r="CU21" s="58"/>
      <c r="CV21" s="58"/>
      <c r="CW21" s="58"/>
      <c r="CX21" s="58"/>
      <c r="CY21" s="58" t="s">
        <v>14</v>
      </c>
      <c r="CZ21" s="59"/>
      <c r="DA21" s="60">
        <f t="shared" si="1"/>
        <v>11</v>
      </c>
      <c r="DB21" s="58">
        <f>COUNTIF(Q21:CZ21,"E")</f>
        <v>7</v>
      </c>
      <c r="DC21" s="192">
        <f t="shared" si="8"/>
        <v>0.63636363636363635</v>
      </c>
      <c r="DD21" s="1"/>
      <c r="DE21" s="1"/>
    </row>
    <row r="22" spans="2:109" ht="45" customHeight="1" x14ac:dyDescent="0.2">
      <c r="B22" s="331"/>
      <c r="C22" s="302" t="s">
        <v>99</v>
      </c>
      <c r="D22" s="303"/>
      <c r="E22" s="303"/>
      <c r="F22" s="303"/>
      <c r="G22" s="324"/>
      <c r="H22" s="96" t="s">
        <v>30</v>
      </c>
      <c r="I22" s="89"/>
      <c r="J22" s="77"/>
      <c r="K22" s="15" t="s">
        <v>64</v>
      </c>
      <c r="L22" s="15" t="s">
        <v>64</v>
      </c>
      <c r="M22" s="15"/>
      <c r="N22" s="15"/>
      <c r="O22" s="15"/>
      <c r="P22" s="13"/>
      <c r="Q22" s="80"/>
      <c r="R22" s="30"/>
      <c r="S22" s="30"/>
      <c r="T22" s="30"/>
      <c r="U22" s="30"/>
      <c r="V22" s="30"/>
      <c r="W22" s="30" t="s">
        <v>64</v>
      </c>
      <c r="X22" s="30"/>
      <c r="Y22" s="78"/>
      <c r="Z22" s="30"/>
      <c r="AA22" s="30"/>
      <c r="AB22" s="30"/>
      <c r="AC22" s="30"/>
      <c r="AD22" s="30"/>
      <c r="AE22" s="30" t="s">
        <v>64</v>
      </c>
      <c r="AF22" s="79"/>
      <c r="AG22" s="80"/>
      <c r="AH22" s="30"/>
      <c r="AI22" s="30"/>
      <c r="AJ22" s="30"/>
      <c r="AK22" s="30"/>
      <c r="AL22" s="30"/>
      <c r="AM22" s="30" t="s">
        <v>64</v>
      </c>
      <c r="AN22" s="79"/>
      <c r="AO22" s="80"/>
      <c r="AP22" s="30"/>
      <c r="AQ22" s="30"/>
      <c r="AR22" s="30"/>
      <c r="AS22" s="30"/>
      <c r="AT22" s="30"/>
      <c r="AU22" s="30" t="s">
        <v>64</v>
      </c>
      <c r="AV22" s="79"/>
      <c r="AW22" s="80"/>
      <c r="AX22" s="30"/>
      <c r="AY22" s="30"/>
      <c r="AZ22" s="30"/>
      <c r="BA22" s="30"/>
      <c r="BB22" s="30"/>
      <c r="BC22" s="30" t="s">
        <v>14</v>
      </c>
      <c r="BD22" s="79" t="s">
        <v>15</v>
      </c>
      <c r="BE22" s="80"/>
      <c r="BF22" s="30"/>
      <c r="BG22" s="30"/>
      <c r="BH22" s="30"/>
      <c r="BI22" s="30"/>
      <c r="BJ22" s="30"/>
      <c r="BK22" s="30" t="s">
        <v>64</v>
      </c>
      <c r="BL22" s="79"/>
      <c r="BM22" s="80"/>
      <c r="BN22" s="30"/>
      <c r="BO22" s="30"/>
      <c r="BP22" s="30"/>
      <c r="BQ22" s="30"/>
      <c r="BR22" s="30"/>
      <c r="BS22" s="30" t="s">
        <v>64</v>
      </c>
      <c r="BT22" s="79"/>
      <c r="BU22" s="80"/>
      <c r="BV22" s="30"/>
      <c r="BW22" s="30"/>
      <c r="BX22" s="30"/>
      <c r="BY22" s="30"/>
      <c r="BZ22" s="30"/>
      <c r="CA22" s="30" t="s">
        <v>64</v>
      </c>
      <c r="CB22" s="79"/>
      <c r="CC22" s="80"/>
      <c r="CD22" s="30"/>
      <c r="CE22" s="30"/>
      <c r="CF22" s="30"/>
      <c r="CG22" s="30"/>
      <c r="CH22" s="30"/>
      <c r="CI22" s="30" t="s">
        <v>64</v>
      </c>
      <c r="CJ22" s="79"/>
      <c r="CK22" s="80"/>
      <c r="CL22" s="30"/>
      <c r="CM22" s="30"/>
      <c r="CN22" s="30"/>
      <c r="CO22" s="30"/>
      <c r="CP22" s="30"/>
      <c r="CQ22" s="30" t="s">
        <v>64</v>
      </c>
      <c r="CR22" s="79"/>
      <c r="CS22" s="80"/>
      <c r="CT22" s="30"/>
      <c r="CU22" s="30"/>
      <c r="CV22" s="30"/>
      <c r="CW22" s="30"/>
      <c r="CX22" s="30"/>
      <c r="CY22" s="30" t="s">
        <v>14</v>
      </c>
      <c r="CZ22" s="79"/>
      <c r="DA22" s="16">
        <f t="shared" si="1"/>
        <v>2</v>
      </c>
      <c r="DB22" s="30">
        <f>COUNTIF(Q22:CZ22,"E")</f>
        <v>1</v>
      </c>
      <c r="DC22" s="18">
        <f t="shared" ref="DC22" si="9">DB22/DA22</f>
        <v>0.5</v>
      </c>
      <c r="DD22" s="1"/>
      <c r="DE22" s="1"/>
    </row>
    <row r="23" spans="2:109" ht="41.25" customHeight="1" x14ac:dyDescent="0.2">
      <c r="B23" s="313"/>
      <c r="C23" s="281" t="s">
        <v>41</v>
      </c>
      <c r="D23" s="282"/>
      <c r="E23" s="282"/>
      <c r="F23" s="282"/>
      <c r="G23" s="335"/>
      <c r="H23" s="96" t="s">
        <v>30</v>
      </c>
      <c r="I23" s="88"/>
      <c r="J23" s="76"/>
      <c r="K23" s="193" t="s">
        <v>64</v>
      </c>
      <c r="L23" s="193" t="s">
        <v>64</v>
      </c>
      <c r="M23" s="193"/>
      <c r="N23" s="193"/>
      <c r="O23" s="193" t="s">
        <v>14</v>
      </c>
      <c r="P23" s="194" t="s">
        <v>15</v>
      </c>
      <c r="Q23" s="73" t="s">
        <v>64</v>
      </c>
      <c r="R23" s="195" t="s">
        <v>64</v>
      </c>
      <c r="S23" s="71"/>
      <c r="T23" s="195"/>
      <c r="U23" s="71"/>
      <c r="V23" s="195"/>
      <c r="W23" s="71" t="s">
        <v>14</v>
      </c>
      <c r="X23" s="195" t="s">
        <v>64</v>
      </c>
      <c r="Y23" s="70"/>
      <c r="Z23" s="71"/>
      <c r="AA23" s="71"/>
      <c r="AB23" s="71"/>
      <c r="AC23" s="71"/>
      <c r="AD23" s="71"/>
      <c r="AE23" s="71" t="s">
        <v>14</v>
      </c>
      <c r="AF23" s="72" t="s">
        <v>15</v>
      </c>
      <c r="AG23" s="73"/>
      <c r="AH23" s="71"/>
      <c r="AI23" s="71"/>
      <c r="AJ23" s="71"/>
      <c r="AK23" s="71"/>
      <c r="AL23" s="71"/>
      <c r="AM23" s="71" t="s">
        <v>14</v>
      </c>
      <c r="AN23" s="72" t="s">
        <v>15</v>
      </c>
      <c r="AO23" s="73"/>
      <c r="AP23" s="71"/>
      <c r="AQ23" s="71"/>
      <c r="AR23" s="71"/>
      <c r="AS23" s="71"/>
      <c r="AT23" s="71"/>
      <c r="AU23" s="71" t="s">
        <v>14</v>
      </c>
      <c r="AV23" s="72" t="s">
        <v>15</v>
      </c>
      <c r="AW23" s="73"/>
      <c r="AX23" s="71"/>
      <c r="AY23" s="71"/>
      <c r="AZ23" s="71"/>
      <c r="BA23" s="71"/>
      <c r="BB23" s="71"/>
      <c r="BC23" s="71" t="s">
        <v>14</v>
      </c>
      <c r="BD23" s="72" t="s">
        <v>15</v>
      </c>
      <c r="BE23" s="73"/>
      <c r="BF23" s="71"/>
      <c r="BG23" s="71"/>
      <c r="BH23" s="71"/>
      <c r="BI23" s="71"/>
      <c r="BJ23" s="71"/>
      <c r="BK23" s="71" t="s">
        <v>14</v>
      </c>
      <c r="BL23" s="72" t="s">
        <v>15</v>
      </c>
      <c r="BM23" s="73"/>
      <c r="BN23" s="71"/>
      <c r="BO23" s="71"/>
      <c r="BP23" s="71"/>
      <c r="BQ23" s="71"/>
      <c r="BR23" s="71"/>
      <c r="BS23" s="71" t="s">
        <v>14</v>
      </c>
      <c r="BT23" s="72" t="s">
        <v>15</v>
      </c>
      <c r="BU23" s="73"/>
      <c r="BV23" s="71"/>
      <c r="BW23" s="71"/>
      <c r="BX23" s="71"/>
      <c r="BY23" s="71"/>
      <c r="BZ23" s="71"/>
      <c r="CA23" s="71" t="s">
        <v>14</v>
      </c>
      <c r="CB23" s="72" t="s">
        <v>15</v>
      </c>
      <c r="CC23" s="73"/>
      <c r="CD23" s="71"/>
      <c r="CE23" s="71"/>
      <c r="CF23" s="71"/>
      <c r="CG23" s="71"/>
      <c r="CH23" s="71"/>
      <c r="CI23" s="71" t="s">
        <v>14</v>
      </c>
      <c r="CJ23" s="72" t="s">
        <v>135</v>
      </c>
      <c r="CK23" s="73"/>
      <c r="CL23" s="71"/>
      <c r="CM23" s="71"/>
      <c r="CN23" s="71"/>
      <c r="CO23" s="71"/>
      <c r="CP23" s="71"/>
      <c r="CQ23" s="71" t="s">
        <v>14</v>
      </c>
      <c r="CR23" s="72"/>
      <c r="CS23" s="73"/>
      <c r="CT23" s="71"/>
      <c r="CU23" s="71"/>
      <c r="CV23" s="71"/>
      <c r="CW23" s="71"/>
      <c r="CX23" s="71"/>
      <c r="CY23" s="71" t="s">
        <v>14</v>
      </c>
      <c r="CZ23" s="72"/>
      <c r="DA23" s="73">
        <f t="shared" si="1"/>
        <v>12</v>
      </c>
      <c r="DB23" s="195">
        <f>COUNTIF(Q23:CZ23,"E")</f>
        <v>8</v>
      </c>
      <c r="DC23" s="196">
        <f t="shared" si="8"/>
        <v>0.66666666666666663</v>
      </c>
      <c r="DD23" s="1"/>
      <c r="DE23" s="1"/>
    </row>
    <row r="24" spans="2:109" ht="30" customHeight="1" x14ac:dyDescent="0.2">
      <c r="B24" s="188"/>
      <c r="C24" s="320"/>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c r="CB24" s="307"/>
      <c r="CC24" s="307"/>
      <c r="CD24" s="307"/>
      <c r="CE24" s="307"/>
      <c r="CF24" s="307"/>
      <c r="CG24" s="307"/>
      <c r="CH24" s="307"/>
      <c r="CI24" s="307"/>
      <c r="CJ24" s="307"/>
      <c r="CK24" s="307"/>
      <c r="CL24" s="307"/>
      <c r="CM24" s="307"/>
      <c r="CN24" s="307"/>
      <c r="CO24" s="307"/>
      <c r="CP24" s="307"/>
      <c r="CQ24" s="307"/>
      <c r="CR24" s="307"/>
      <c r="CS24" s="307"/>
      <c r="CT24" s="307"/>
      <c r="CU24" s="307"/>
      <c r="CV24" s="307"/>
      <c r="CW24" s="307"/>
      <c r="CX24" s="307"/>
      <c r="CY24" s="307"/>
      <c r="CZ24" s="308"/>
      <c r="DA24" s="189">
        <f>SUM(DA21:DA23)</f>
        <v>25</v>
      </c>
      <c r="DB24" s="189">
        <f>SUM(DB21:DB23)</f>
        <v>16</v>
      </c>
      <c r="DC24" s="190">
        <f>DB24/DA24</f>
        <v>0.64</v>
      </c>
      <c r="DD24" s="1"/>
      <c r="DE24" s="1"/>
    </row>
    <row r="25" spans="2:109" s="34" customFormat="1" ht="23.25" customHeight="1" x14ac:dyDescent="0.2">
      <c r="B25" s="3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3"/>
    </row>
    <row r="26" spans="2:109" ht="24.75" customHeight="1" x14ac:dyDescent="0.2">
      <c r="B26" s="35"/>
      <c r="C26" s="36"/>
      <c r="D26" s="36"/>
      <c r="E26" s="36"/>
      <c r="F26" s="36"/>
      <c r="G26" s="36"/>
      <c r="H26" s="37" t="s">
        <v>17</v>
      </c>
      <c r="I26" s="310" t="s">
        <v>36</v>
      </c>
      <c r="J26" s="311"/>
      <c r="K26" s="311"/>
      <c r="L26" s="311"/>
      <c r="M26" s="311"/>
      <c r="N26" s="311"/>
      <c r="O26" s="311"/>
      <c r="P26" s="312"/>
      <c r="Q26" s="232" t="str">
        <f>Q10</f>
        <v>FEBRERO</v>
      </c>
      <c r="R26" s="233"/>
      <c r="S26" s="233"/>
      <c r="T26" s="233"/>
      <c r="U26" s="233"/>
      <c r="V26" s="233"/>
      <c r="W26" s="233"/>
      <c r="X26" s="234"/>
      <c r="Y26" s="232" t="str">
        <f>Y10</f>
        <v>MARZO</v>
      </c>
      <c r="Z26" s="233"/>
      <c r="AA26" s="233"/>
      <c r="AB26" s="233"/>
      <c r="AC26" s="233"/>
      <c r="AD26" s="233"/>
      <c r="AE26" s="233"/>
      <c r="AF26" s="234"/>
      <c r="AG26" s="232" t="str">
        <f>AG10</f>
        <v>ABRIL</v>
      </c>
      <c r="AH26" s="233"/>
      <c r="AI26" s="233"/>
      <c r="AJ26" s="233"/>
      <c r="AK26" s="233"/>
      <c r="AL26" s="233"/>
      <c r="AM26" s="233"/>
      <c r="AN26" s="234"/>
      <c r="AO26" s="232" t="str">
        <f>AO10</f>
        <v>MAYO</v>
      </c>
      <c r="AP26" s="233"/>
      <c r="AQ26" s="233"/>
      <c r="AR26" s="233"/>
      <c r="AS26" s="233"/>
      <c r="AT26" s="233"/>
      <c r="AU26" s="233"/>
      <c r="AV26" s="234"/>
      <c r="AW26" s="232" t="str">
        <f>AW10</f>
        <v>JUNIO</v>
      </c>
      <c r="AX26" s="233"/>
      <c r="AY26" s="233"/>
      <c r="AZ26" s="233"/>
      <c r="BA26" s="233"/>
      <c r="BB26" s="233"/>
      <c r="BC26" s="233"/>
      <c r="BD26" s="234"/>
      <c r="BE26" s="232" t="str">
        <f>BE10</f>
        <v>JULIO</v>
      </c>
      <c r="BF26" s="233"/>
      <c r="BG26" s="233"/>
      <c r="BH26" s="233"/>
      <c r="BI26" s="233"/>
      <c r="BJ26" s="233"/>
      <c r="BK26" s="233"/>
      <c r="BL26" s="234"/>
      <c r="BM26" s="232" t="str">
        <f>BM10</f>
        <v>AGOSTO</v>
      </c>
      <c r="BN26" s="233"/>
      <c r="BO26" s="233"/>
      <c r="BP26" s="233"/>
      <c r="BQ26" s="233"/>
      <c r="BR26" s="233"/>
      <c r="BS26" s="233"/>
      <c r="BT26" s="234"/>
      <c r="BU26" s="232" t="str">
        <f>BU10</f>
        <v>SEPTIEMBRE</v>
      </c>
      <c r="BV26" s="233"/>
      <c r="BW26" s="233"/>
      <c r="BX26" s="233"/>
      <c r="BY26" s="233"/>
      <c r="BZ26" s="233"/>
      <c r="CA26" s="233"/>
      <c r="CB26" s="234"/>
      <c r="CC26" s="232" t="str">
        <f>CC10</f>
        <v>OCTUBRE</v>
      </c>
      <c r="CD26" s="233"/>
      <c r="CE26" s="233"/>
      <c r="CF26" s="233"/>
      <c r="CG26" s="233"/>
      <c r="CH26" s="233"/>
      <c r="CI26" s="233"/>
      <c r="CJ26" s="234"/>
      <c r="CK26" s="232" t="str">
        <f>CK10</f>
        <v>NOVIEMBRE</v>
      </c>
      <c r="CL26" s="233"/>
      <c r="CM26" s="233"/>
      <c r="CN26" s="233"/>
      <c r="CO26" s="233"/>
      <c r="CP26" s="233"/>
      <c r="CQ26" s="233"/>
      <c r="CR26" s="234"/>
      <c r="CS26" s="232" t="str">
        <f>CS10</f>
        <v>DICIEMBRE</v>
      </c>
      <c r="CT26" s="233"/>
      <c r="CU26" s="233"/>
      <c r="CV26" s="233"/>
      <c r="CW26" s="233"/>
      <c r="CX26" s="233"/>
      <c r="CY26" s="233"/>
      <c r="CZ26" s="234"/>
      <c r="DA26" s="38"/>
      <c r="DB26" s="39"/>
      <c r="DC26" s="40"/>
      <c r="DD26" s="1"/>
      <c r="DE26" s="1"/>
    </row>
    <row r="27" spans="2:109" ht="12.75" customHeight="1" x14ac:dyDescent="0.2">
      <c r="B27" s="41"/>
      <c r="C27" s="6"/>
      <c r="D27" s="6"/>
      <c r="E27" s="6"/>
      <c r="F27" s="6"/>
      <c r="G27" s="6"/>
      <c r="H27" s="42" t="s">
        <v>18</v>
      </c>
      <c r="I27" s="299">
        <f>COUNTIF(I12:I23,"P")</f>
        <v>0</v>
      </c>
      <c r="J27" s="299"/>
      <c r="K27" s="299">
        <f t="shared" ref="K27" si="10">COUNTIF(K12:K23,"P")</f>
        <v>0</v>
      </c>
      <c r="L27" s="299"/>
      <c r="M27" s="299">
        <f t="shared" ref="M27" si="11">COUNTIF(M12:M23,"P")</f>
        <v>0</v>
      </c>
      <c r="N27" s="299"/>
      <c r="O27" s="299">
        <f t="shared" ref="O27" si="12">COUNTIF(O12:O23,"P")</f>
        <v>3</v>
      </c>
      <c r="P27" s="299"/>
      <c r="Q27" s="299">
        <f t="shared" ref="Q27" si="13">COUNTIF(Q12:Q23,"P")</f>
        <v>0</v>
      </c>
      <c r="R27" s="299"/>
      <c r="S27" s="299">
        <f t="shared" ref="S27" si="14">COUNTIF(S12:S23,"P")</f>
        <v>1</v>
      </c>
      <c r="T27" s="299"/>
      <c r="U27" s="299">
        <f t="shared" ref="U27" si="15">COUNTIF(U12:U23,"P")</f>
        <v>0</v>
      </c>
      <c r="V27" s="299"/>
      <c r="W27" s="299">
        <f t="shared" ref="W27" si="16">COUNTIF(W12:W23,"P")</f>
        <v>5</v>
      </c>
      <c r="X27" s="299"/>
      <c r="Y27" s="299">
        <f t="shared" ref="Y27" si="17">COUNTIF(Y12:Y23,"P")</f>
        <v>0</v>
      </c>
      <c r="Z27" s="299"/>
      <c r="AA27" s="299">
        <f t="shared" ref="AA27" si="18">COUNTIF(AA12:AA23,"P")</f>
        <v>2</v>
      </c>
      <c r="AB27" s="299"/>
      <c r="AC27" s="299">
        <f t="shared" ref="AC27" si="19">COUNTIF(AC12:AC23,"P")</f>
        <v>0</v>
      </c>
      <c r="AD27" s="299"/>
      <c r="AE27" s="299">
        <f t="shared" ref="AE27" si="20">COUNTIF(AE12:AE23,"P")</f>
        <v>5</v>
      </c>
      <c r="AF27" s="299"/>
      <c r="AG27" s="299">
        <f t="shared" ref="AG27" si="21">COUNTIF(AG12:AG23,"P")</f>
        <v>0</v>
      </c>
      <c r="AH27" s="299"/>
      <c r="AI27" s="299">
        <f t="shared" ref="AI27" si="22">COUNTIF(AI12:AI23,"P")</f>
        <v>1</v>
      </c>
      <c r="AJ27" s="299"/>
      <c r="AK27" s="299">
        <f t="shared" ref="AK27" si="23">COUNTIF(AK12:AK23,"P")</f>
        <v>0</v>
      </c>
      <c r="AL27" s="299"/>
      <c r="AM27" s="299">
        <f t="shared" ref="AM27" si="24">COUNTIF(AM12:AM23,"P")</f>
        <v>4</v>
      </c>
      <c r="AN27" s="299"/>
      <c r="AO27" s="299">
        <f t="shared" ref="AO27" si="25">COUNTIF(AO12:AO23,"P")</f>
        <v>1</v>
      </c>
      <c r="AP27" s="299"/>
      <c r="AQ27" s="299">
        <f t="shared" ref="AQ27" si="26">COUNTIF(AQ12:AQ23,"P")</f>
        <v>1</v>
      </c>
      <c r="AR27" s="299"/>
      <c r="AS27" s="299">
        <f t="shared" ref="AS27" si="27">COUNTIF(AS12:AS23,"P")</f>
        <v>3</v>
      </c>
      <c r="AT27" s="299"/>
      <c r="AU27" s="299">
        <f t="shared" ref="AU27" si="28">COUNTIF(AU12:AU23,"P")</f>
        <v>5</v>
      </c>
      <c r="AV27" s="299"/>
      <c r="AW27" s="299">
        <f t="shared" ref="AW27" si="29">COUNTIF(AW12:AW23,"P")</f>
        <v>1</v>
      </c>
      <c r="AX27" s="299"/>
      <c r="AY27" s="299">
        <f t="shared" ref="AY27" si="30">COUNTIF(AY12:AY23,"P")</f>
        <v>1</v>
      </c>
      <c r="AZ27" s="299"/>
      <c r="BA27" s="299">
        <f t="shared" ref="BA27" si="31">COUNTIF(BA12:BA23,"P")</f>
        <v>1</v>
      </c>
      <c r="BB27" s="299"/>
      <c r="BC27" s="299">
        <f t="shared" ref="BC27" si="32">COUNTIF(BC12:BC23,"P")</f>
        <v>6</v>
      </c>
      <c r="BD27" s="299"/>
      <c r="BE27" s="299">
        <f t="shared" ref="BE27" si="33">COUNTIF(BE12:BE23,"P")</f>
        <v>1</v>
      </c>
      <c r="BF27" s="299"/>
      <c r="BG27" s="299">
        <f t="shared" ref="BG27" si="34">COUNTIF(BG12:BG23,"P")</f>
        <v>1</v>
      </c>
      <c r="BH27" s="299"/>
      <c r="BI27" s="299">
        <f t="shared" ref="BI27" si="35">COUNTIF(BI12:BI23,"P")</f>
        <v>1</v>
      </c>
      <c r="BJ27" s="299"/>
      <c r="BK27" s="299">
        <f t="shared" ref="BK27" si="36">COUNTIF(BK12:BK23,"P")</f>
        <v>5</v>
      </c>
      <c r="BL27" s="299"/>
      <c r="BM27" s="299">
        <f t="shared" ref="BM27" si="37">COUNTIF(BM12:BM23,"P")</f>
        <v>1</v>
      </c>
      <c r="BN27" s="299"/>
      <c r="BO27" s="299">
        <f t="shared" ref="BO27" si="38">COUNTIF(BO12:BO23,"P")</f>
        <v>1</v>
      </c>
      <c r="BP27" s="299"/>
      <c r="BQ27" s="299">
        <f t="shared" ref="BQ27" si="39">COUNTIF(BQ12:BQ23,"P")</f>
        <v>1</v>
      </c>
      <c r="BR27" s="299"/>
      <c r="BS27" s="299">
        <f t="shared" ref="BS27" si="40">COUNTIF(BS12:BS23,"P")</f>
        <v>4</v>
      </c>
      <c r="BT27" s="299"/>
      <c r="BU27" s="299">
        <f t="shared" ref="BU27" si="41">COUNTIF(BU12:BU23,"P")</f>
        <v>1</v>
      </c>
      <c r="BV27" s="299"/>
      <c r="BW27" s="299">
        <f t="shared" ref="BW27" si="42">COUNTIF(BW12:BW23,"P")</f>
        <v>1</v>
      </c>
      <c r="BX27" s="299"/>
      <c r="BY27" s="299">
        <f t="shared" ref="BY27" si="43">COUNTIF(BY12:BY23,"P")</f>
        <v>1</v>
      </c>
      <c r="BZ27" s="299"/>
      <c r="CA27" s="299">
        <f t="shared" ref="CA27" si="44">COUNTIF(CA12:CA23,"P")</f>
        <v>5</v>
      </c>
      <c r="CB27" s="299"/>
      <c r="CC27" s="299">
        <f t="shared" ref="CC27" si="45">COUNTIF(CC12:CC23,"P")</f>
        <v>1</v>
      </c>
      <c r="CD27" s="299"/>
      <c r="CE27" s="299">
        <f t="shared" ref="CE27" si="46">COUNTIF(CE12:CE23,"P")</f>
        <v>1</v>
      </c>
      <c r="CF27" s="299"/>
      <c r="CG27" s="299">
        <f t="shared" ref="CG27" si="47">COUNTIF(CG12:CG23,"P")</f>
        <v>5</v>
      </c>
      <c r="CH27" s="299"/>
      <c r="CI27" s="299">
        <f t="shared" ref="CI27" si="48">COUNTIF(CI12:CI23,"P")</f>
        <v>3</v>
      </c>
      <c r="CJ27" s="299"/>
      <c r="CK27" s="299">
        <f t="shared" ref="CK27" si="49">COUNTIF(CK12:CK23,"P")</f>
        <v>1</v>
      </c>
      <c r="CL27" s="299"/>
      <c r="CM27" s="299">
        <f t="shared" ref="CM27" si="50">COUNTIF(CM12:CM23,"P")</f>
        <v>1</v>
      </c>
      <c r="CN27" s="299"/>
      <c r="CO27" s="299">
        <f t="shared" ref="CO27" si="51">COUNTIF(CO12:CO23,"P")</f>
        <v>1</v>
      </c>
      <c r="CP27" s="299"/>
      <c r="CQ27" s="299">
        <f t="shared" ref="CQ27" si="52">COUNTIF(CQ12:CQ23,"P")</f>
        <v>4</v>
      </c>
      <c r="CR27" s="299"/>
      <c r="CS27" s="299">
        <f t="shared" ref="CS27" si="53">COUNTIF(CS12:CS23,"P")</f>
        <v>1</v>
      </c>
      <c r="CT27" s="299"/>
      <c r="CU27" s="299">
        <f t="shared" ref="CU27" si="54">COUNTIF(CU12:CU23,"P")</f>
        <v>1</v>
      </c>
      <c r="CV27" s="299"/>
      <c r="CW27" s="299">
        <f t="shared" ref="CW27" si="55">COUNTIF(CW12:CW23,"P")</f>
        <v>2</v>
      </c>
      <c r="CX27" s="299"/>
      <c r="CY27" s="299">
        <f t="shared" ref="CY27" si="56">COUNTIF(CY12:CY23,"P")</f>
        <v>6</v>
      </c>
      <c r="CZ27" s="299"/>
      <c r="DA27" s="107">
        <f>SUM(I27:CZ27)</f>
        <v>90</v>
      </c>
      <c r="DB27" s="39"/>
      <c r="DC27" s="40"/>
      <c r="DD27" s="1"/>
      <c r="DE27" s="1"/>
    </row>
    <row r="28" spans="2:109" ht="12.75" customHeight="1" x14ac:dyDescent="0.2">
      <c r="B28" s="41"/>
      <c r="C28" s="6"/>
      <c r="D28" s="6"/>
      <c r="E28" s="6"/>
      <c r="F28" s="6"/>
      <c r="G28" s="6"/>
      <c r="H28" s="42" t="s">
        <v>19</v>
      </c>
      <c r="I28" s="299">
        <f>COUNTIF(J12:J23,"e")</f>
        <v>0</v>
      </c>
      <c r="J28" s="299"/>
      <c r="K28" s="299">
        <f t="shared" ref="K28" si="57">COUNTIF(L12:L23,"e")</f>
        <v>0</v>
      </c>
      <c r="L28" s="299"/>
      <c r="M28" s="299">
        <f t="shared" ref="M28" si="58">COUNTIF(N12:N23,"e")</f>
        <v>0</v>
      </c>
      <c r="N28" s="299"/>
      <c r="O28" s="299">
        <f t="shared" ref="O28" si="59">COUNTIF(P12:P23,"e")</f>
        <v>3</v>
      </c>
      <c r="P28" s="299"/>
      <c r="Q28" s="299">
        <f t="shared" ref="Q28" si="60">COUNTIF(R12:R23,"e")</f>
        <v>0</v>
      </c>
      <c r="R28" s="299"/>
      <c r="S28" s="299">
        <f t="shared" ref="S28" si="61">COUNTIF(T12:T23,"e")</f>
        <v>1</v>
      </c>
      <c r="T28" s="299"/>
      <c r="U28" s="299">
        <f t="shared" ref="U28" si="62">COUNTIF(V12:V23,"e")</f>
        <v>0</v>
      </c>
      <c r="V28" s="299"/>
      <c r="W28" s="299">
        <f t="shared" ref="W28" si="63">COUNTIF(X12:X23,"e")</f>
        <v>3</v>
      </c>
      <c r="X28" s="299"/>
      <c r="Y28" s="299">
        <f t="shared" ref="Y28" si="64">COUNTIF(Z12:Z23,"e")</f>
        <v>0</v>
      </c>
      <c r="Z28" s="299"/>
      <c r="AA28" s="299">
        <f t="shared" ref="AA28" si="65">COUNTIF(AB12:AB23,"e")</f>
        <v>2</v>
      </c>
      <c r="AB28" s="299"/>
      <c r="AC28" s="299">
        <f t="shared" ref="AC28" si="66">COUNTIF(AD12:AD23,"e")</f>
        <v>0</v>
      </c>
      <c r="AD28" s="299"/>
      <c r="AE28" s="299">
        <f t="shared" ref="AE28" si="67">COUNTIF(AF12:AF23,"e")</f>
        <v>4</v>
      </c>
      <c r="AF28" s="299"/>
      <c r="AG28" s="299">
        <f t="shared" ref="AG28" si="68">COUNTIF(AH12:AH23,"e")</f>
        <v>0</v>
      </c>
      <c r="AH28" s="299"/>
      <c r="AI28" s="299">
        <f t="shared" ref="AI28" si="69">COUNTIF(AJ12:AJ23,"e")</f>
        <v>1</v>
      </c>
      <c r="AJ28" s="299"/>
      <c r="AK28" s="299">
        <f t="shared" ref="AK28" si="70">COUNTIF(AL12:AL23,"e")</f>
        <v>0</v>
      </c>
      <c r="AL28" s="299"/>
      <c r="AM28" s="299">
        <f t="shared" ref="AM28" si="71">COUNTIF(AN12:AN23,"e")</f>
        <v>4</v>
      </c>
      <c r="AN28" s="299"/>
      <c r="AO28" s="299">
        <f t="shared" ref="AO28" si="72">COUNTIF(AP12:AP23,"e")</f>
        <v>1</v>
      </c>
      <c r="AP28" s="299"/>
      <c r="AQ28" s="299">
        <f t="shared" ref="AQ28" si="73">COUNTIF(AR12:AR23,"e")</f>
        <v>1</v>
      </c>
      <c r="AR28" s="299"/>
      <c r="AS28" s="299">
        <f t="shared" ref="AS28" si="74">COUNTIF(AT12:AT23,"e")</f>
        <v>3</v>
      </c>
      <c r="AT28" s="299"/>
      <c r="AU28" s="299">
        <f t="shared" ref="AU28" si="75">COUNTIF(AV12:AV23,"e")</f>
        <v>5</v>
      </c>
      <c r="AV28" s="299"/>
      <c r="AW28" s="299">
        <f t="shared" ref="AW28" si="76">COUNTIF(AX12:AX23,"e")</f>
        <v>1</v>
      </c>
      <c r="AX28" s="299"/>
      <c r="AY28" s="299">
        <f t="shared" ref="AY28" si="77">COUNTIF(AZ12:AZ23,"e")</f>
        <v>1</v>
      </c>
      <c r="AZ28" s="299"/>
      <c r="BA28" s="299">
        <f t="shared" ref="BA28" si="78">COUNTIF(BB12:BB23,"e")</f>
        <v>1</v>
      </c>
      <c r="BB28" s="299"/>
      <c r="BC28" s="299">
        <f t="shared" ref="BC28" si="79">COUNTIF(BD12:BD23,"e")</f>
        <v>6</v>
      </c>
      <c r="BD28" s="299"/>
      <c r="BE28" s="299">
        <f t="shared" ref="BE28" si="80">COUNTIF(BF12:BF23,"e")</f>
        <v>1</v>
      </c>
      <c r="BF28" s="299"/>
      <c r="BG28" s="299">
        <f t="shared" ref="BG28" si="81">COUNTIF(BH12:BH23,"e")</f>
        <v>1</v>
      </c>
      <c r="BH28" s="299"/>
      <c r="BI28" s="299">
        <f t="shared" ref="BI28" si="82">COUNTIF(BJ12:BJ23,"e")</f>
        <v>1</v>
      </c>
      <c r="BJ28" s="299"/>
      <c r="BK28" s="299">
        <f t="shared" ref="BK28" si="83">COUNTIF(BL12:BL23,"e")</f>
        <v>5</v>
      </c>
      <c r="BL28" s="299"/>
      <c r="BM28" s="299">
        <f t="shared" ref="BM28" si="84">COUNTIF(BN12:BN23,"e")</f>
        <v>1</v>
      </c>
      <c r="BN28" s="299"/>
      <c r="BO28" s="299">
        <f t="shared" ref="BO28" si="85">COUNTIF(BP12:BP23,"e")</f>
        <v>1</v>
      </c>
      <c r="BP28" s="299"/>
      <c r="BQ28" s="299">
        <f t="shared" ref="BQ28" si="86">COUNTIF(BR12:BR23,"e")</f>
        <v>1</v>
      </c>
      <c r="BR28" s="299"/>
      <c r="BS28" s="299">
        <f t="shared" ref="BS28" si="87">COUNTIF(BT12:BT23,"e")</f>
        <v>4</v>
      </c>
      <c r="BT28" s="299"/>
      <c r="BU28" s="299">
        <f t="shared" ref="BU28" si="88">COUNTIF(BV12:BV23,"e")</f>
        <v>1</v>
      </c>
      <c r="BV28" s="299"/>
      <c r="BW28" s="299">
        <f t="shared" ref="BW28" si="89">COUNTIF(BX12:BX23,"e")</f>
        <v>1</v>
      </c>
      <c r="BX28" s="299"/>
      <c r="BY28" s="299">
        <f t="shared" ref="BY28" si="90">COUNTIF(BZ12:BZ23,"e")</f>
        <v>1</v>
      </c>
      <c r="BZ28" s="299"/>
      <c r="CA28" s="299">
        <f t="shared" ref="CA28" si="91">COUNTIF(CB12:CB23,"e")</f>
        <v>5</v>
      </c>
      <c r="CB28" s="299"/>
      <c r="CC28" s="299">
        <f t="shared" ref="CC28" si="92">COUNTIF(CD12:CD23,"e")</f>
        <v>1</v>
      </c>
      <c r="CD28" s="299"/>
      <c r="CE28" s="299">
        <f t="shared" ref="CE28" si="93">COUNTIF(CF12:CF23,"e")</f>
        <v>1</v>
      </c>
      <c r="CF28" s="299"/>
      <c r="CG28" s="299">
        <f t="shared" ref="CG28" si="94">COUNTIF(CH12:CH23,"e")</f>
        <v>4</v>
      </c>
      <c r="CH28" s="299"/>
      <c r="CI28" s="299">
        <f t="shared" ref="CI28" si="95">COUNTIF(CJ12:CJ23,"e")</f>
        <v>3</v>
      </c>
      <c r="CJ28" s="299"/>
      <c r="CK28" s="299">
        <f t="shared" ref="CK28" si="96">COUNTIF(CL12:CL23,"e")</f>
        <v>0</v>
      </c>
      <c r="CL28" s="299"/>
      <c r="CM28" s="299">
        <f t="shared" ref="CM28" si="97">COUNTIF(CN12:CN23,"e")</f>
        <v>0</v>
      </c>
      <c r="CN28" s="299"/>
      <c r="CO28" s="299">
        <f t="shared" ref="CO28" si="98">COUNTIF(CP12:CP23,"e")</f>
        <v>0</v>
      </c>
      <c r="CP28" s="299"/>
      <c r="CQ28" s="299">
        <f t="shared" ref="CQ28" si="99">COUNTIF(CR12:CR23,"e")</f>
        <v>0</v>
      </c>
      <c r="CR28" s="299"/>
      <c r="CS28" s="299">
        <f t="shared" ref="CS28" si="100">COUNTIF(CT12:CT23,"e")</f>
        <v>0</v>
      </c>
      <c r="CT28" s="299"/>
      <c r="CU28" s="299">
        <f t="shared" ref="CU28" si="101">COUNTIF(CV12:CV23,"e")</f>
        <v>0</v>
      </c>
      <c r="CV28" s="299"/>
      <c r="CW28" s="299">
        <f t="shared" ref="CW28" si="102">COUNTIF(CX12:CX23,"e")</f>
        <v>0</v>
      </c>
      <c r="CX28" s="299"/>
      <c r="CY28" s="299">
        <f t="shared" ref="CY28" si="103">COUNTIF(CZ12:CZ23,"e")</f>
        <v>0</v>
      </c>
      <c r="CZ28" s="299"/>
      <c r="DA28" s="107">
        <f>SUM(I28:CZ28)</f>
        <v>69</v>
      </c>
      <c r="DB28" s="39"/>
      <c r="DC28" s="40"/>
      <c r="DD28" s="1"/>
      <c r="DE28" s="1"/>
    </row>
    <row r="29" spans="2:109" ht="12.75" customHeight="1" x14ac:dyDescent="0.2">
      <c r="B29" s="41"/>
      <c r="C29" s="6"/>
      <c r="D29" s="6"/>
      <c r="E29" s="6"/>
      <c r="F29" s="6"/>
      <c r="G29" s="6"/>
      <c r="H29" s="42" t="s">
        <v>20</v>
      </c>
      <c r="I29" s="259">
        <v>0</v>
      </c>
      <c r="J29" s="259"/>
      <c r="K29" s="259">
        <v>0</v>
      </c>
      <c r="L29" s="259"/>
      <c r="M29" s="259">
        <v>0</v>
      </c>
      <c r="N29" s="259"/>
      <c r="O29" s="259">
        <f t="shared" ref="O29" si="104">+O28/O27</f>
        <v>1</v>
      </c>
      <c r="P29" s="259"/>
      <c r="Q29" s="259">
        <v>0</v>
      </c>
      <c r="R29" s="259"/>
      <c r="S29" s="259">
        <f t="shared" ref="S29" si="105">+S28/S27</f>
        <v>1</v>
      </c>
      <c r="T29" s="259"/>
      <c r="U29" s="259">
        <v>0</v>
      </c>
      <c r="V29" s="259"/>
      <c r="W29" s="259">
        <f t="shared" ref="W29" si="106">+W28/W27</f>
        <v>0.6</v>
      </c>
      <c r="X29" s="259"/>
      <c r="Y29" s="259">
        <v>0</v>
      </c>
      <c r="Z29" s="259"/>
      <c r="AA29" s="259">
        <f t="shared" ref="AA29" si="107">+AA28/AA27</f>
        <v>1</v>
      </c>
      <c r="AB29" s="259"/>
      <c r="AC29" s="259">
        <v>0</v>
      </c>
      <c r="AD29" s="259"/>
      <c r="AE29" s="259">
        <f t="shared" ref="AE29" si="108">+AE28/AE27</f>
        <v>0.8</v>
      </c>
      <c r="AF29" s="259"/>
      <c r="AG29" s="259">
        <v>0</v>
      </c>
      <c r="AH29" s="259"/>
      <c r="AI29" s="259">
        <f t="shared" ref="AI29" si="109">+AI28/AI27</f>
        <v>1</v>
      </c>
      <c r="AJ29" s="259"/>
      <c r="AK29" s="259">
        <v>0</v>
      </c>
      <c r="AL29" s="259"/>
      <c r="AM29" s="259">
        <f t="shared" ref="AM29" si="110">+AM28/AM27</f>
        <v>1</v>
      </c>
      <c r="AN29" s="259"/>
      <c r="AO29" s="259">
        <f t="shared" ref="AO29" si="111">+AO28/AO27</f>
        <v>1</v>
      </c>
      <c r="AP29" s="259"/>
      <c r="AQ29" s="259">
        <f t="shared" ref="AQ29" si="112">+AQ28/AQ27</f>
        <v>1</v>
      </c>
      <c r="AR29" s="259"/>
      <c r="AS29" s="259">
        <f t="shared" ref="AS29" si="113">+AS28/AS27</f>
        <v>1</v>
      </c>
      <c r="AT29" s="259"/>
      <c r="AU29" s="259">
        <f t="shared" ref="AU29" si="114">+AU28/AU27</f>
        <v>1</v>
      </c>
      <c r="AV29" s="259"/>
      <c r="AW29" s="259">
        <f t="shared" ref="AW29" si="115">+AW28/AW27</f>
        <v>1</v>
      </c>
      <c r="AX29" s="259"/>
      <c r="AY29" s="259">
        <f t="shared" ref="AY29" si="116">+AY28/AY27</f>
        <v>1</v>
      </c>
      <c r="AZ29" s="259"/>
      <c r="BA29" s="259">
        <f t="shared" ref="BA29" si="117">+BA28/BA27</f>
        <v>1</v>
      </c>
      <c r="BB29" s="259"/>
      <c r="BC29" s="259">
        <f t="shared" ref="BC29" si="118">+BC28/BC27</f>
        <v>1</v>
      </c>
      <c r="BD29" s="259"/>
      <c r="BE29" s="259">
        <f t="shared" ref="BE29" si="119">+BE28/BE27</f>
        <v>1</v>
      </c>
      <c r="BF29" s="259"/>
      <c r="BG29" s="259">
        <f t="shared" ref="BG29" si="120">+BG28/BG27</f>
        <v>1</v>
      </c>
      <c r="BH29" s="259"/>
      <c r="BI29" s="259">
        <f t="shared" ref="BI29" si="121">+BI28/BI27</f>
        <v>1</v>
      </c>
      <c r="BJ29" s="259"/>
      <c r="BK29" s="259">
        <f t="shared" ref="BK29" si="122">+BK28/BK27</f>
        <v>1</v>
      </c>
      <c r="BL29" s="259"/>
      <c r="BM29" s="259">
        <f t="shared" ref="BM29" si="123">+BM28/BM27</f>
        <v>1</v>
      </c>
      <c r="BN29" s="259"/>
      <c r="BO29" s="259">
        <f t="shared" ref="BO29" si="124">+BO28/BO27</f>
        <v>1</v>
      </c>
      <c r="BP29" s="259"/>
      <c r="BQ29" s="259">
        <f t="shared" ref="BQ29" si="125">+BQ28/BQ27</f>
        <v>1</v>
      </c>
      <c r="BR29" s="259"/>
      <c r="BS29" s="259">
        <f t="shared" ref="BS29" si="126">+BS28/BS27</f>
        <v>1</v>
      </c>
      <c r="BT29" s="259"/>
      <c r="BU29" s="259">
        <f t="shared" ref="BU29" si="127">+BU28/BU27</f>
        <v>1</v>
      </c>
      <c r="BV29" s="259"/>
      <c r="BW29" s="259">
        <f t="shared" ref="BW29" si="128">+BW28/BW27</f>
        <v>1</v>
      </c>
      <c r="BX29" s="259"/>
      <c r="BY29" s="259">
        <f t="shared" ref="BY29" si="129">+BY28/BY27</f>
        <v>1</v>
      </c>
      <c r="BZ29" s="259"/>
      <c r="CA29" s="259">
        <f t="shared" ref="CA29" si="130">+CA28/CA27</f>
        <v>1</v>
      </c>
      <c r="CB29" s="259"/>
      <c r="CC29" s="259">
        <f t="shared" ref="CC29" si="131">+CC28/CC27</f>
        <v>1</v>
      </c>
      <c r="CD29" s="259"/>
      <c r="CE29" s="259">
        <f t="shared" ref="CE29" si="132">+CE28/CE27</f>
        <v>1</v>
      </c>
      <c r="CF29" s="259"/>
      <c r="CG29" s="259">
        <f t="shared" ref="CG29" si="133">+CG28/CG27</f>
        <v>0.8</v>
      </c>
      <c r="CH29" s="259"/>
      <c r="CI29" s="259">
        <f t="shared" ref="CI29" si="134">+CI28/CI27</f>
        <v>1</v>
      </c>
      <c r="CJ29" s="259"/>
      <c r="CK29" s="259">
        <f t="shared" ref="CK29" si="135">+CK28/CK27</f>
        <v>0</v>
      </c>
      <c r="CL29" s="259"/>
      <c r="CM29" s="259">
        <f t="shared" ref="CM29" si="136">+CM28/CM27</f>
        <v>0</v>
      </c>
      <c r="CN29" s="259"/>
      <c r="CO29" s="259">
        <f t="shared" ref="CO29" si="137">+CO28/CO27</f>
        <v>0</v>
      </c>
      <c r="CP29" s="259"/>
      <c r="CQ29" s="259">
        <f t="shared" ref="CQ29" si="138">+CQ28/CQ27</f>
        <v>0</v>
      </c>
      <c r="CR29" s="259"/>
      <c r="CS29" s="259">
        <f t="shared" ref="CS29" si="139">+CS28/CS27</f>
        <v>0</v>
      </c>
      <c r="CT29" s="259"/>
      <c r="CU29" s="259">
        <f t="shared" ref="CU29" si="140">+CU28/CU27</f>
        <v>0</v>
      </c>
      <c r="CV29" s="259"/>
      <c r="CW29" s="259">
        <f t="shared" ref="CW29" si="141">+CW28/CW27</f>
        <v>0</v>
      </c>
      <c r="CX29" s="259"/>
      <c r="CY29" s="259">
        <f t="shared" ref="CY29" si="142">+CY28/CY27</f>
        <v>0</v>
      </c>
      <c r="CZ29" s="259"/>
      <c r="DA29" s="108">
        <f>+DA28/DA27</f>
        <v>0.76666666666666672</v>
      </c>
      <c r="DB29" s="39"/>
      <c r="DC29" s="40"/>
      <c r="DD29" s="1"/>
      <c r="DE29" s="1"/>
    </row>
    <row r="30" spans="2:109" ht="12.75" hidden="1" customHeight="1" x14ac:dyDescent="0.2">
      <c r="B30" s="41"/>
      <c r="C30" s="6"/>
      <c r="D30" s="6"/>
      <c r="E30" s="6"/>
      <c r="F30" s="6"/>
      <c r="G30" s="6"/>
      <c r="H30" s="42" t="s">
        <v>21</v>
      </c>
      <c r="I30" s="62"/>
      <c r="J30" s="62"/>
      <c r="K30" s="62"/>
      <c r="L30" s="62"/>
      <c r="M30" s="62"/>
      <c r="N30" s="62"/>
      <c r="O30" s="62"/>
      <c r="P30" s="62"/>
      <c r="Q30" s="254" t="e">
        <f>#REF!+Q27</f>
        <v>#REF!</v>
      </c>
      <c r="R30" s="254"/>
      <c r="S30" s="44"/>
      <c r="T30" s="44"/>
      <c r="U30" s="254" t="e">
        <f>Q30+U27</f>
        <v>#REF!</v>
      </c>
      <c r="V30" s="254"/>
      <c r="W30" s="255" t="e">
        <f>U30+W27</f>
        <v>#REF!</v>
      </c>
      <c r="X30" s="255"/>
      <c r="Y30" s="254" t="e">
        <f>W30+Y27</f>
        <v>#REF!</v>
      </c>
      <c r="Z30" s="254"/>
      <c r="AA30" s="44"/>
      <c r="AB30" s="44"/>
      <c r="AC30" s="254" t="e">
        <f>Y30+AC27</f>
        <v>#REF!</v>
      </c>
      <c r="AD30" s="254"/>
      <c r="AE30" s="255" t="e">
        <f>AC30+AE27</f>
        <v>#REF!</v>
      </c>
      <c r="AF30" s="255"/>
      <c r="AG30" s="254" t="e">
        <f>AE30+AG27</f>
        <v>#REF!</v>
      </c>
      <c r="AH30" s="254"/>
      <c r="AI30" s="44"/>
      <c r="AJ30" s="44"/>
      <c r="AK30" s="254" t="e">
        <f>AG30+AK27</f>
        <v>#REF!</v>
      </c>
      <c r="AL30" s="254"/>
      <c r="AM30" s="255" t="e">
        <f>AK30+AM27</f>
        <v>#REF!</v>
      </c>
      <c r="AN30" s="255"/>
      <c r="AO30" s="254" t="e">
        <f>AM30+AO27</f>
        <v>#REF!</v>
      </c>
      <c r="AP30" s="254"/>
      <c r="AQ30" s="44"/>
      <c r="AR30" s="44"/>
      <c r="AS30" s="254" t="e">
        <f>AO30+AS27</f>
        <v>#REF!</v>
      </c>
      <c r="AT30" s="254"/>
      <c r="AU30" s="255" t="e">
        <f>AS30+AU27</f>
        <v>#REF!</v>
      </c>
      <c r="AV30" s="255"/>
      <c r="AW30" s="254" t="e">
        <f>AU30+AW27</f>
        <v>#REF!</v>
      </c>
      <c r="AX30" s="254"/>
      <c r="AY30" s="44"/>
      <c r="AZ30" s="44"/>
      <c r="BA30" s="254" t="e">
        <f>AW30+BA27</f>
        <v>#REF!</v>
      </c>
      <c r="BB30" s="254"/>
      <c r="BC30" s="255" t="e">
        <f>BA30+BC27</f>
        <v>#REF!</v>
      </c>
      <c r="BD30" s="255"/>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254" t="e">
        <f>BC30+CK27</f>
        <v>#REF!</v>
      </c>
      <c r="CL30" s="254"/>
      <c r="CM30" s="44"/>
      <c r="CN30" s="44"/>
      <c r="CO30" s="254" t="e">
        <f>CK30+CO27</f>
        <v>#REF!</v>
      </c>
      <c r="CP30" s="254"/>
      <c r="CQ30" s="255" t="e">
        <f>CO30+CQ27</f>
        <v>#REF!</v>
      </c>
      <c r="CR30" s="255"/>
      <c r="CS30" s="254" t="e">
        <f>CQ30+CS27</f>
        <v>#REF!</v>
      </c>
      <c r="CT30" s="254"/>
      <c r="CU30" s="44"/>
      <c r="CV30" s="44"/>
      <c r="CW30" s="254" t="e">
        <f>CS30+CW27</f>
        <v>#REF!</v>
      </c>
      <c r="CX30" s="254"/>
      <c r="CY30" s="255" t="e">
        <f>CW30+CY27</f>
        <v>#REF!</v>
      </c>
      <c r="CZ30" s="255"/>
      <c r="DA30" s="38"/>
      <c r="DB30" s="39"/>
      <c r="DC30" s="40"/>
      <c r="DD30" s="1"/>
      <c r="DE30" s="1"/>
    </row>
    <row r="31" spans="2:109" ht="12.75" hidden="1" customHeight="1" x14ac:dyDescent="0.2">
      <c r="B31" s="41"/>
      <c r="C31" s="6"/>
      <c r="D31" s="6"/>
      <c r="E31" s="6"/>
      <c r="F31" s="6"/>
      <c r="G31" s="6"/>
      <c r="H31" s="42" t="s">
        <v>22</v>
      </c>
      <c r="I31" s="62"/>
      <c r="J31" s="62"/>
      <c r="K31" s="62"/>
      <c r="L31" s="62"/>
      <c r="M31" s="62"/>
      <c r="N31" s="62"/>
      <c r="O31" s="62"/>
      <c r="P31" s="62"/>
      <c r="Q31" s="254" t="e">
        <f>#REF!+Q28</f>
        <v>#REF!</v>
      </c>
      <c r="R31" s="254"/>
      <c r="S31" s="44"/>
      <c r="T31" s="44"/>
      <c r="U31" s="254" t="e">
        <f>Q31+U28</f>
        <v>#REF!</v>
      </c>
      <c r="V31" s="254"/>
      <c r="W31" s="255" t="e">
        <f>U31+W28</f>
        <v>#REF!</v>
      </c>
      <c r="X31" s="255"/>
      <c r="Y31" s="254" t="e">
        <f>W31+Y28</f>
        <v>#REF!</v>
      </c>
      <c r="Z31" s="254"/>
      <c r="AA31" s="44"/>
      <c r="AB31" s="44"/>
      <c r="AC31" s="254" t="e">
        <f>Y31+AC28</f>
        <v>#REF!</v>
      </c>
      <c r="AD31" s="254"/>
      <c r="AE31" s="255" t="e">
        <f>AC31+AE28</f>
        <v>#REF!</v>
      </c>
      <c r="AF31" s="255"/>
      <c r="AG31" s="254" t="e">
        <f>AE31+AG28</f>
        <v>#REF!</v>
      </c>
      <c r="AH31" s="254"/>
      <c r="AI31" s="44"/>
      <c r="AJ31" s="44"/>
      <c r="AK31" s="254" t="e">
        <f>AG31+AK28</f>
        <v>#REF!</v>
      </c>
      <c r="AL31" s="254"/>
      <c r="AM31" s="255" t="e">
        <f>AK31+AM28</f>
        <v>#REF!</v>
      </c>
      <c r="AN31" s="255"/>
      <c r="AO31" s="254" t="e">
        <f>AM31+AO28</f>
        <v>#REF!</v>
      </c>
      <c r="AP31" s="254"/>
      <c r="AQ31" s="44"/>
      <c r="AR31" s="44"/>
      <c r="AS31" s="254" t="e">
        <f>AO31+AS28</f>
        <v>#REF!</v>
      </c>
      <c r="AT31" s="254"/>
      <c r="AU31" s="255" t="e">
        <f>AS31+AU28</f>
        <v>#REF!</v>
      </c>
      <c r="AV31" s="255"/>
      <c r="AW31" s="254" t="e">
        <f>AU31+AW28</f>
        <v>#REF!</v>
      </c>
      <c r="AX31" s="254"/>
      <c r="AY31" s="44"/>
      <c r="AZ31" s="44"/>
      <c r="BA31" s="254" t="e">
        <f>AW31+BA28</f>
        <v>#REF!</v>
      </c>
      <c r="BB31" s="254"/>
      <c r="BC31" s="255" t="e">
        <f>BA31+BC28</f>
        <v>#REF!</v>
      </c>
      <c r="BD31" s="255"/>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254" t="e">
        <f>BC31+CK28</f>
        <v>#REF!</v>
      </c>
      <c r="CL31" s="254"/>
      <c r="CM31" s="44"/>
      <c r="CN31" s="44"/>
      <c r="CO31" s="254" t="e">
        <f>CK31+CO28</f>
        <v>#REF!</v>
      </c>
      <c r="CP31" s="254"/>
      <c r="CQ31" s="255" t="e">
        <f>CO31+CQ28</f>
        <v>#REF!</v>
      </c>
      <c r="CR31" s="255"/>
      <c r="CS31" s="254" t="e">
        <f>CQ31+CS28</f>
        <v>#REF!</v>
      </c>
      <c r="CT31" s="254"/>
      <c r="CU31" s="44"/>
      <c r="CV31" s="44"/>
      <c r="CW31" s="254" t="e">
        <f>CS31+CW28</f>
        <v>#REF!</v>
      </c>
      <c r="CX31" s="254"/>
      <c r="CY31" s="255" t="e">
        <f>CW31+CY28</f>
        <v>#REF!</v>
      </c>
      <c r="CZ31" s="255"/>
      <c r="DA31" s="38"/>
      <c r="DB31" s="39"/>
      <c r="DC31" s="40"/>
      <c r="DD31" s="1"/>
      <c r="DE31" s="1"/>
    </row>
    <row r="32" spans="2:109" ht="12.75" hidden="1" customHeight="1" x14ac:dyDescent="0.2">
      <c r="B32" s="41"/>
      <c r="C32" s="6"/>
      <c r="D32" s="6"/>
      <c r="E32" s="6"/>
      <c r="F32" s="6"/>
      <c r="G32" s="6"/>
      <c r="H32" s="42" t="s">
        <v>23</v>
      </c>
      <c r="I32" s="62"/>
      <c r="J32" s="62"/>
      <c r="K32" s="62"/>
      <c r="L32" s="62"/>
      <c r="M32" s="62"/>
      <c r="N32" s="62"/>
      <c r="O32" s="62"/>
      <c r="P32" s="62"/>
      <c r="Q32" s="259" t="e">
        <f>+Q31/Q30</f>
        <v>#REF!</v>
      </c>
      <c r="R32" s="260"/>
      <c r="S32" s="45"/>
      <c r="T32" s="45"/>
      <c r="U32" s="259" t="e">
        <f>+U31/U30</f>
        <v>#REF!</v>
      </c>
      <c r="V32" s="260"/>
      <c r="W32" s="259" t="e">
        <f>+W31/W30</f>
        <v>#REF!</v>
      </c>
      <c r="X32" s="260"/>
      <c r="Y32" s="259" t="e">
        <f>+Y31/Y30</f>
        <v>#REF!</v>
      </c>
      <c r="Z32" s="260"/>
      <c r="AA32" s="45"/>
      <c r="AB32" s="45"/>
      <c r="AC32" s="259" t="e">
        <f>+AC31/AC30</f>
        <v>#REF!</v>
      </c>
      <c r="AD32" s="260"/>
      <c r="AE32" s="259" t="e">
        <f>+AE31/AE30</f>
        <v>#REF!</v>
      </c>
      <c r="AF32" s="260"/>
      <c r="AG32" s="259" t="e">
        <f>+AG31/AG30</f>
        <v>#REF!</v>
      </c>
      <c r="AH32" s="260"/>
      <c r="AI32" s="45"/>
      <c r="AJ32" s="45"/>
      <c r="AK32" s="259" t="e">
        <f>+AK31/AK30</f>
        <v>#REF!</v>
      </c>
      <c r="AL32" s="260"/>
      <c r="AM32" s="259" t="e">
        <f>+AM31/AM30</f>
        <v>#REF!</v>
      </c>
      <c r="AN32" s="260"/>
      <c r="AO32" s="259" t="e">
        <f>+AO31/AO30</f>
        <v>#REF!</v>
      </c>
      <c r="AP32" s="260"/>
      <c r="AQ32" s="45"/>
      <c r="AR32" s="45"/>
      <c r="AS32" s="259" t="e">
        <f>+AS31/AS30</f>
        <v>#REF!</v>
      </c>
      <c r="AT32" s="260"/>
      <c r="AU32" s="259" t="e">
        <f>+AU31/AU30</f>
        <v>#REF!</v>
      </c>
      <c r="AV32" s="260"/>
      <c r="AW32" s="259" t="e">
        <f>+AW31/AW30</f>
        <v>#REF!</v>
      </c>
      <c r="AX32" s="260"/>
      <c r="AY32" s="45"/>
      <c r="AZ32" s="45"/>
      <c r="BA32" s="259" t="e">
        <f>+BA31/BA30</f>
        <v>#REF!</v>
      </c>
      <c r="BB32" s="260"/>
      <c r="BC32" s="259" t="e">
        <f>+BC31/BC30</f>
        <v>#REF!</v>
      </c>
      <c r="BD32" s="260"/>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259" t="e">
        <f>+CK31/CK30</f>
        <v>#REF!</v>
      </c>
      <c r="CL32" s="260"/>
      <c r="CM32" s="45"/>
      <c r="CN32" s="45"/>
      <c r="CO32" s="259" t="e">
        <f>+CO31/CO30</f>
        <v>#REF!</v>
      </c>
      <c r="CP32" s="260"/>
      <c r="CQ32" s="259" t="e">
        <f>+CQ31/CQ30</f>
        <v>#REF!</v>
      </c>
      <c r="CR32" s="260"/>
      <c r="CS32" s="259" t="e">
        <f>+CS31/CS30</f>
        <v>#REF!</v>
      </c>
      <c r="CT32" s="260"/>
      <c r="CU32" s="45"/>
      <c r="CV32" s="45"/>
      <c r="CW32" s="259" t="e">
        <f>+CW31/CW30</f>
        <v>#REF!</v>
      </c>
      <c r="CX32" s="260"/>
      <c r="CY32" s="259" t="e">
        <f>+CY31/CY30</f>
        <v>#REF!</v>
      </c>
      <c r="CZ32" s="260"/>
      <c r="DA32" s="46"/>
      <c r="DB32" s="47"/>
      <c r="DC32" s="48"/>
      <c r="DD32" s="1"/>
      <c r="DE32" s="1"/>
    </row>
    <row r="33" spans="2:109" ht="10.5" customHeight="1" x14ac:dyDescent="0.2">
      <c r="B33" s="26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c r="BY33" s="262"/>
      <c r="BZ33" s="262"/>
      <c r="CA33" s="262"/>
      <c r="CB33" s="262"/>
      <c r="CC33" s="262"/>
      <c r="CD33" s="262"/>
      <c r="CE33" s="262"/>
      <c r="CF33" s="262"/>
      <c r="CG33" s="262"/>
      <c r="CH33" s="262"/>
      <c r="CI33" s="262"/>
      <c r="CJ33" s="262"/>
      <c r="CK33" s="262"/>
      <c r="CL33" s="262"/>
      <c r="CM33" s="262"/>
      <c r="CN33" s="262"/>
      <c r="CO33" s="262"/>
      <c r="CP33" s="262"/>
      <c r="CQ33" s="262"/>
      <c r="CR33" s="262"/>
      <c r="CS33" s="262"/>
      <c r="CT33" s="262"/>
      <c r="CU33" s="262"/>
      <c r="CV33" s="262"/>
      <c r="CW33" s="262"/>
      <c r="CX33" s="262"/>
      <c r="CY33" s="262"/>
      <c r="CZ33" s="262"/>
      <c r="DA33" s="262"/>
      <c r="DB33" s="262"/>
      <c r="DC33" s="263"/>
      <c r="DD33" s="1"/>
      <c r="DE33" s="1"/>
    </row>
    <row r="36" spans="2:109" x14ac:dyDescent="0.2">
      <c r="BM36" s="2" t="s">
        <v>77</v>
      </c>
      <c r="BN36" s="2">
        <f>+BM27+BO27+BQ27+BS27</f>
        <v>7</v>
      </c>
    </row>
    <row r="37" spans="2:109" x14ac:dyDescent="0.2">
      <c r="BM37" s="2" t="s">
        <v>135</v>
      </c>
      <c r="BN37" s="2">
        <f>+BM28+BO28+BQ28+BS28</f>
        <v>7</v>
      </c>
    </row>
    <row r="40" spans="2:109" x14ac:dyDescent="0.2">
      <c r="J40" s="2" t="s">
        <v>64</v>
      </c>
    </row>
  </sheetData>
  <sheetProtection formatCells="0" formatColumns="0"/>
  <mergeCells count="265">
    <mergeCell ref="C12:G12"/>
    <mergeCell ref="Q32:R32"/>
    <mergeCell ref="U32:V32"/>
    <mergeCell ref="W32:X32"/>
    <mergeCell ref="AY27:AZ27"/>
    <mergeCell ref="AW32:AX32"/>
    <mergeCell ref="Q30:R30"/>
    <mergeCell ref="U30:V30"/>
    <mergeCell ref="W30:X30"/>
    <mergeCell ref="Y30:Z30"/>
    <mergeCell ref="AC30:AD30"/>
    <mergeCell ref="AE30:AF30"/>
    <mergeCell ref="AC32:AD32"/>
    <mergeCell ref="AE32:AF32"/>
    <mergeCell ref="S28:T28"/>
    <mergeCell ref="U28:V28"/>
    <mergeCell ref="W28:X28"/>
    <mergeCell ref="Q28:R28"/>
    <mergeCell ref="AU27:AV27"/>
    <mergeCell ref="AU30:AV30"/>
    <mergeCell ref="AO31:AP31"/>
    <mergeCell ref="AS31:AT31"/>
    <mergeCell ref="AU31:AV31"/>
    <mergeCell ref="AG30:AH30"/>
    <mergeCell ref="AG32:AH32"/>
    <mergeCell ref="B33:DC33"/>
    <mergeCell ref="CQ32:CR32"/>
    <mergeCell ref="CW32:CX32"/>
    <mergeCell ref="CY32:CZ32"/>
    <mergeCell ref="CY30:CZ30"/>
    <mergeCell ref="Q31:R31"/>
    <mergeCell ref="U31:V31"/>
    <mergeCell ref="W31:X31"/>
    <mergeCell ref="Y31:Z31"/>
    <mergeCell ref="AC31:AD31"/>
    <mergeCell ref="AE31:AF31"/>
    <mergeCell ref="AG31:AH31"/>
    <mergeCell ref="AK31:AL31"/>
    <mergeCell ref="AM31:AN31"/>
    <mergeCell ref="BC30:BD30"/>
    <mergeCell ref="CK30:CL30"/>
    <mergeCell ref="CO30:CP30"/>
    <mergeCell ref="CQ30:CR30"/>
    <mergeCell ref="CS30:CT30"/>
    <mergeCell ref="CW30:CX30"/>
    <mergeCell ref="BA31:BB31"/>
    <mergeCell ref="BC31:BD31"/>
    <mergeCell ref="AW30:AX30"/>
    <mergeCell ref="Y32:Z32"/>
    <mergeCell ref="BA32:BB32"/>
    <mergeCell ref="AK29:AL29"/>
    <mergeCell ref="AM29:AN29"/>
    <mergeCell ref="AK30:AL30"/>
    <mergeCell ref="AY28:AZ28"/>
    <mergeCell ref="AM28:AN28"/>
    <mergeCell ref="AO28:AP28"/>
    <mergeCell ref="AQ28:AR28"/>
    <mergeCell ref="AO29:AP29"/>
    <mergeCell ref="AQ29:AR29"/>
    <mergeCell ref="AW31:AX31"/>
    <mergeCell ref="AM32:AN32"/>
    <mergeCell ref="AO32:AP32"/>
    <mergeCell ref="AS32:AT32"/>
    <mergeCell ref="AK32:AL32"/>
    <mergeCell ref="AS29:AT29"/>
    <mergeCell ref="AU29:AV29"/>
    <mergeCell ref="AW29:AX29"/>
    <mergeCell ref="AY29:AZ29"/>
    <mergeCell ref="BA28:BB28"/>
    <mergeCell ref="AG29:AH29"/>
    <mergeCell ref="AI29:AJ29"/>
    <mergeCell ref="AU32:AV32"/>
    <mergeCell ref="CS32:CT32"/>
    <mergeCell ref="CQ31:CR31"/>
    <mergeCell ref="CS31:CT31"/>
    <mergeCell ref="BA30:BB30"/>
    <mergeCell ref="CK31:CL31"/>
    <mergeCell ref="BE29:BF29"/>
    <mergeCell ref="BG29:BH29"/>
    <mergeCell ref="BI29:BJ29"/>
    <mergeCell ref="BK29:BL29"/>
    <mergeCell ref="BM29:BN29"/>
    <mergeCell ref="CK29:CL29"/>
    <mergeCell ref="CI29:CJ29"/>
    <mergeCell ref="CK32:CL32"/>
    <mergeCell ref="BA29:BB29"/>
    <mergeCell ref="BC29:BD29"/>
    <mergeCell ref="BO29:BP29"/>
    <mergeCell ref="CC29:CD29"/>
    <mergeCell ref="CE29:CF29"/>
    <mergeCell ref="CG29:CH29"/>
    <mergeCell ref="BU29:BV29"/>
    <mergeCell ref="CO32:CP32"/>
    <mergeCell ref="BQ29:BR29"/>
    <mergeCell ref="BS29:BT29"/>
    <mergeCell ref="BC32:BD32"/>
    <mergeCell ref="CW29:CX29"/>
    <mergeCell ref="CY29:CZ29"/>
    <mergeCell ref="CM29:CN29"/>
    <mergeCell ref="CO29:CP29"/>
    <mergeCell ref="CO31:CP31"/>
    <mergeCell ref="CW31:CX31"/>
    <mergeCell ref="CY31:CZ31"/>
    <mergeCell ref="CS29:CT29"/>
    <mergeCell ref="CU29:CV29"/>
    <mergeCell ref="CQ29:CR29"/>
    <mergeCell ref="AM30:AN30"/>
    <mergeCell ref="AO30:AP30"/>
    <mergeCell ref="AS30:AT30"/>
    <mergeCell ref="CY28:CZ28"/>
    <mergeCell ref="Q29:R29"/>
    <mergeCell ref="S29:T29"/>
    <mergeCell ref="U29:V29"/>
    <mergeCell ref="W29:X29"/>
    <mergeCell ref="Y29:Z29"/>
    <mergeCell ref="AA29:AB29"/>
    <mergeCell ref="AC29:AD29"/>
    <mergeCell ref="AE29:AF29"/>
    <mergeCell ref="CK28:CL28"/>
    <mergeCell ref="CM28:CN28"/>
    <mergeCell ref="CO28:CP28"/>
    <mergeCell ref="CQ28:CR28"/>
    <mergeCell ref="CS28:CT28"/>
    <mergeCell ref="CU28:CV28"/>
    <mergeCell ref="AS28:AT28"/>
    <mergeCell ref="AU28:AV28"/>
    <mergeCell ref="BY28:BZ28"/>
    <mergeCell ref="BW29:BX29"/>
    <mergeCell ref="BY29:BZ29"/>
    <mergeCell ref="CA29:CB29"/>
    <mergeCell ref="BK28:BL28"/>
    <mergeCell ref="BM28:BN28"/>
    <mergeCell ref="BO28:BP28"/>
    <mergeCell ref="BK27:BL27"/>
    <mergeCell ref="BG27:BH27"/>
    <mergeCell ref="BM27:BN27"/>
    <mergeCell ref="BO27:BP27"/>
    <mergeCell ref="BW28:BX28"/>
    <mergeCell ref="BY27:BZ27"/>
    <mergeCell ref="CA27:CB27"/>
    <mergeCell ref="BI27:BJ27"/>
    <mergeCell ref="CW28:CX28"/>
    <mergeCell ref="CA28:CB28"/>
    <mergeCell ref="CI28:CJ28"/>
    <mergeCell ref="CQ4:DC4"/>
    <mergeCell ref="B1:DB1"/>
    <mergeCell ref="B3:Y3"/>
    <mergeCell ref="Z3:AF3"/>
    <mergeCell ref="AG3:AR3"/>
    <mergeCell ref="AS3:BB3"/>
    <mergeCell ref="BC3:CP3"/>
    <mergeCell ref="CQ3:DC3"/>
    <mergeCell ref="B6:DC7"/>
    <mergeCell ref="B4:Y4"/>
    <mergeCell ref="Z4:AF4"/>
    <mergeCell ref="AG4:AR4"/>
    <mergeCell ref="AS4:BB4"/>
    <mergeCell ref="BC4:CP4"/>
    <mergeCell ref="BE26:BL26"/>
    <mergeCell ref="BM26:BT26"/>
    <mergeCell ref="CY27:CZ27"/>
    <mergeCell ref="CW27:CX27"/>
    <mergeCell ref="AM27:AN27"/>
    <mergeCell ref="B8:DC8"/>
    <mergeCell ref="B10:G11"/>
    <mergeCell ref="H10:H11"/>
    <mergeCell ref="Q10:X10"/>
    <mergeCell ref="Y10:AF10"/>
    <mergeCell ref="AG10:AN10"/>
    <mergeCell ref="AO10:AV10"/>
    <mergeCell ref="BE10:BL10"/>
    <mergeCell ref="BM10:BT10"/>
    <mergeCell ref="BU10:CB10"/>
    <mergeCell ref="CC10:CJ10"/>
    <mergeCell ref="AW10:BD10"/>
    <mergeCell ref="CK10:CR10"/>
    <mergeCell ref="CS10:CZ10"/>
    <mergeCell ref="DA10:DC10"/>
    <mergeCell ref="I10:P10"/>
    <mergeCell ref="I9:CR9"/>
    <mergeCell ref="AW26:BD26"/>
    <mergeCell ref="B14:B19"/>
    <mergeCell ref="C18:G18"/>
    <mergeCell ref="C14:G14"/>
    <mergeCell ref="C24:CZ24"/>
    <mergeCell ref="C19:G19"/>
    <mergeCell ref="C22:G22"/>
    <mergeCell ref="CC27:CD27"/>
    <mergeCell ref="C16:G16"/>
    <mergeCell ref="C20:AN20"/>
    <mergeCell ref="C21:G21"/>
    <mergeCell ref="CS27:CT27"/>
    <mergeCell ref="CU27:CV27"/>
    <mergeCell ref="CS26:CZ26"/>
    <mergeCell ref="AK27:AL27"/>
    <mergeCell ref="AO26:AV26"/>
    <mergeCell ref="CM27:CN27"/>
    <mergeCell ref="B21:B23"/>
    <mergeCell ref="AO27:AP27"/>
    <mergeCell ref="AQ27:AR27"/>
    <mergeCell ref="C15:G15"/>
    <mergeCell ref="C23:G23"/>
    <mergeCell ref="AW27:AX27"/>
    <mergeCell ref="BA27:BB27"/>
    <mergeCell ref="M29:N29"/>
    <mergeCell ref="O29:P29"/>
    <mergeCell ref="I26:P26"/>
    <mergeCell ref="I27:J27"/>
    <mergeCell ref="K27:L27"/>
    <mergeCell ref="M27:N27"/>
    <mergeCell ref="O27:P27"/>
    <mergeCell ref="I28:J28"/>
    <mergeCell ref="K28:L28"/>
    <mergeCell ref="M28:N28"/>
    <mergeCell ref="O28:P28"/>
    <mergeCell ref="I29:J29"/>
    <mergeCell ref="K29:L29"/>
    <mergeCell ref="Y28:Z28"/>
    <mergeCell ref="AA28:AB28"/>
    <mergeCell ref="AC28:AD28"/>
    <mergeCell ref="AE28:AF28"/>
    <mergeCell ref="Q26:X26"/>
    <mergeCell ref="Y26:AF26"/>
    <mergeCell ref="AG26:AN26"/>
    <mergeCell ref="CK27:CL27"/>
    <mergeCell ref="CE27:CF27"/>
    <mergeCell ref="CG27:CH27"/>
    <mergeCell ref="CI27:CJ27"/>
    <mergeCell ref="AW28:AX28"/>
    <mergeCell ref="AG28:AH28"/>
    <mergeCell ref="AI28:AJ28"/>
    <mergeCell ref="AK28:AL28"/>
    <mergeCell ref="Y27:Z27"/>
    <mergeCell ref="AA27:AB27"/>
    <mergeCell ref="AC27:AD27"/>
    <mergeCell ref="AE27:AF27"/>
    <mergeCell ref="BQ28:BR28"/>
    <mergeCell ref="BS28:BT28"/>
    <mergeCell ref="BU28:BV28"/>
    <mergeCell ref="CE28:CF28"/>
    <mergeCell ref="AS27:AT27"/>
    <mergeCell ref="CG28:CH28"/>
    <mergeCell ref="BE28:BF28"/>
    <mergeCell ref="BG28:BH28"/>
    <mergeCell ref="BI28:BJ28"/>
    <mergeCell ref="BC28:BD28"/>
    <mergeCell ref="CC28:CD28"/>
    <mergeCell ref="C17:G17"/>
    <mergeCell ref="CO27:CP27"/>
    <mergeCell ref="CQ27:CR27"/>
    <mergeCell ref="CK26:CR26"/>
    <mergeCell ref="Q27:R27"/>
    <mergeCell ref="S27:T27"/>
    <mergeCell ref="U27:V27"/>
    <mergeCell ref="W27:X27"/>
    <mergeCell ref="BU26:CB26"/>
    <mergeCell ref="CC26:CJ26"/>
    <mergeCell ref="BC27:BD27"/>
    <mergeCell ref="BQ27:BR27"/>
    <mergeCell ref="BS27:BT27"/>
    <mergeCell ref="BU27:BV27"/>
    <mergeCell ref="BW27:BX27"/>
    <mergeCell ref="BE27:BF27"/>
    <mergeCell ref="AG27:AH27"/>
    <mergeCell ref="AI27:AJ27"/>
  </mergeCells>
  <conditionalFormatting sqref="M11 I11 O11 BW11 CE11 BG11 BO11 U11 Q11 AE11 AC11 Y11 W11 BU11 CQ11 CO11 CK11 CY11 CW11 CS11 BC11 BA11 AW11 AM11 AK11 AG11 AU11 AS11 AO11 BY11 CA11 CC11 CG11 CI11 BK11 BS11 BE11 BI11 BM11 BQ11 DA11 DA13 BQ13:BQ15 BM13:BM15 BI13:BI15 BE13:BE15 BS13:BS15 BK13:BK15 CI13:CI15 CG13:CG15 CC13:CC15 CA13:CA15 BY13:BY15 AO13:AO17 AS13:AS17 AU13:AU17 AG13:AG17 AK13:AK17 AM13:AM17 AW13:AW15 BA13:BA15 BC13:BC15 CS13:CS15 CW13:CW15 CY13:CY15 CK13:CK15 CO13:CO15 CQ13:CQ15 BU13:BU15 W13:W15 Y13:Y15 AC13:AC15 AE13:AE15 Q13:Q15 U13:U15 BO13:BO14 BG13:BG14 CE13:CE14 BW13:BW14 O13:O14 I13:I14 M13:M14">
    <cfRule type="cellIs" dxfId="20" priority="64" stopIfTrue="1" operator="equal">
      <formula>"""P"""</formula>
    </cfRule>
  </conditionalFormatting>
  <conditionalFormatting sqref="Q21:CZ24 K21:S21 I14:CZ19">
    <cfRule type="cellIs" dxfId="19" priority="62" stopIfTrue="1" operator="equal">
      <formula>"P"</formula>
    </cfRule>
    <cfRule type="cellIs" dxfId="18" priority="63" stopIfTrue="1" operator="equal">
      <formula>"E"</formula>
    </cfRule>
  </conditionalFormatting>
  <conditionalFormatting sqref="O23">
    <cfRule type="cellIs" dxfId="17" priority="11" stopIfTrue="1" operator="equal">
      <formula>"P"</formula>
    </cfRule>
    <cfRule type="cellIs" dxfId="16" priority="12" stopIfTrue="1" operator="equal">
      <formula>"E"</formula>
    </cfRule>
  </conditionalFormatting>
  <conditionalFormatting sqref="M23">
    <cfRule type="cellIs" dxfId="15" priority="9" stopIfTrue="1" operator="equal">
      <formula>"P"</formula>
    </cfRule>
    <cfRule type="cellIs" dxfId="14" priority="10" stopIfTrue="1" operator="equal">
      <formula>"E"</formula>
    </cfRule>
  </conditionalFormatting>
  <conditionalFormatting sqref="P23">
    <cfRule type="cellIs" dxfId="13" priority="7" stopIfTrue="1" operator="equal">
      <formula>"P"</formula>
    </cfRule>
    <cfRule type="cellIs" dxfId="12" priority="8" stopIfTrue="1" operator="equal">
      <formula>"E"</formula>
    </cfRule>
  </conditionalFormatting>
  <conditionalFormatting sqref="K22:P22">
    <cfRule type="cellIs" dxfId="11" priority="5" stopIfTrue="1" operator="equal">
      <formula>"P"</formula>
    </cfRule>
    <cfRule type="cellIs" dxfId="10" priority="6" stopIfTrue="1" operator="equal">
      <formula>"E"</formula>
    </cfRule>
  </conditionalFormatting>
  <conditionalFormatting sqref="K23:P23">
    <cfRule type="cellIs" dxfId="9" priority="3" stopIfTrue="1" operator="equal">
      <formula>"P"</formula>
    </cfRule>
    <cfRule type="cellIs" dxfId="8" priority="4" stopIfTrue="1" operator="equal">
      <formula>"E"</formula>
    </cfRule>
  </conditionalFormatting>
  <conditionalFormatting sqref="Q12:CZ12">
    <cfRule type="cellIs" dxfId="7" priority="1" stopIfTrue="1" operator="equal">
      <formula>"P"</formula>
    </cfRule>
    <cfRule type="cellIs" dxfId="6" priority="2" stopIfTrue="1" operator="equal">
      <formula>"E"</formula>
    </cfRule>
  </conditionalFormatting>
  <dataValidations disablePrompts="1" count="1">
    <dataValidation allowBlank="1" showInputMessage="1" showErrorMessage="1" prompt="Ingresar el Nombre de la categoría de las actividades" sqref="C23:E23 C15"/>
  </dataValidations>
  <printOptions horizontalCentered="1"/>
  <pageMargins left="0.19685039370078741" right="0.19685039370078741" top="0.19685039370078741" bottom="0.19685039370078741" header="0" footer="0"/>
  <pageSetup paperSize="14" scale="45" orientation="landscape"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1:DE38"/>
  <sheetViews>
    <sheetView showGridLines="0" topLeftCell="C4" zoomScale="70" zoomScaleNormal="70" zoomScaleSheetLayoutView="100" zoomScalePageLayoutView="85" workbookViewId="0">
      <pane xSplit="5" ySplit="8" topLeftCell="BE15" activePane="bottomRight" state="frozen"/>
      <selection activeCell="C4" sqref="C4"/>
      <selection pane="topRight" activeCell="H4" sqref="H4"/>
      <selection pane="bottomLeft" activeCell="C12" sqref="C12"/>
      <selection pane="bottomRight" activeCell="CF15" sqref="CF15"/>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104" width="4.7109375" style="2" customWidth="1"/>
    <col min="105" max="105" width="7.42578125" style="2" customWidth="1"/>
    <col min="106" max="106" width="4.7109375" style="2" customWidth="1"/>
    <col min="107" max="107" width="18.7109375" style="49" customWidth="1"/>
    <col min="108" max="110" width="2.7109375" style="2" customWidth="1"/>
    <col min="111" max="16384" width="11.42578125" style="2"/>
  </cols>
  <sheetData>
    <row r="1" spans="2:109" ht="117.75" customHeight="1" x14ac:dyDescent="0.2">
      <c r="B1" s="264" t="s">
        <v>68</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6"/>
      <c r="DC1" s="53"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x14ac:dyDescent="0.2">
      <c r="B3" s="274" t="s">
        <v>1</v>
      </c>
      <c r="C3" s="274"/>
      <c r="D3" s="274"/>
      <c r="E3" s="274"/>
      <c r="F3" s="274"/>
      <c r="G3" s="274"/>
      <c r="H3" s="274"/>
      <c r="I3" s="274"/>
      <c r="J3" s="274"/>
      <c r="K3" s="274"/>
      <c r="L3" s="274"/>
      <c r="M3" s="274"/>
      <c r="N3" s="274"/>
      <c r="O3" s="274"/>
      <c r="P3" s="274"/>
      <c r="Q3" s="274"/>
      <c r="R3" s="274"/>
      <c r="S3" s="274"/>
      <c r="T3" s="274"/>
      <c r="U3" s="274"/>
      <c r="V3" s="274"/>
      <c r="W3" s="274"/>
      <c r="X3" s="274"/>
      <c r="Y3" s="274"/>
      <c r="Z3" s="274" t="s">
        <v>2</v>
      </c>
      <c r="AA3" s="274"/>
      <c r="AB3" s="274"/>
      <c r="AC3" s="274"/>
      <c r="AD3" s="274"/>
      <c r="AE3" s="274"/>
      <c r="AF3" s="274"/>
      <c r="AG3" s="292" t="s">
        <v>3</v>
      </c>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4"/>
      <c r="BY3" s="286" t="s">
        <v>4</v>
      </c>
      <c r="BZ3" s="287"/>
      <c r="CA3" s="287"/>
      <c r="CB3" s="287"/>
      <c r="CC3" s="287"/>
      <c r="CD3" s="287"/>
      <c r="CE3" s="287"/>
      <c r="CF3" s="287"/>
      <c r="CG3" s="287"/>
      <c r="CH3" s="288"/>
      <c r="CI3" s="274" t="s">
        <v>5</v>
      </c>
      <c r="CJ3" s="274"/>
      <c r="CK3" s="274"/>
      <c r="CL3" s="274"/>
      <c r="CM3" s="274"/>
      <c r="CN3" s="274"/>
      <c r="CO3" s="274"/>
      <c r="CP3" s="274"/>
      <c r="CQ3" s="274" t="s">
        <v>6</v>
      </c>
      <c r="CR3" s="274"/>
      <c r="CS3" s="274"/>
      <c r="CT3" s="274"/>
      <c r="CU3" s="274"/>
      <c r="CV3" s="274"/>
      <c r="CW3" s="274"/>
      <c r="CX3" s="274"/>
      <c r="CY3" s="274"/>
      <c r="CZ3" s="274"/>
      <c r="DA3" s="274"/>
      <c r="DB3" s="274"/>
      <c r="DC3" s="274"/>
    </row>
    <row r="4" spans="2:109" s="8" customFormat="1" ht="56.25" customHeight="1" x14ac:dyDescent="0.2">
      <c r="B4" s="273" t="s">
        <v>100</v>
      </c>
      <c r="C4" s="273"/>
      <c r="D4" s="273"/>
      <c r="E4" s="273"/>
      <c r="F4" s="273"/>
      <c r="G4" s="273"/>
      <c r="H4" s="273"/>
      <c r="I4" s="273"/>
      <c r="J4" s="273"/>
      <c r="K4" s="273"/>
      <c r="L4" s="273"/>
      <c r="M4" s="273"/>
      <c r="N4" s="273"/>
      <c r="O4" s="273"/>
      <c r="P4" s="273"/>
      <c r="Q4" s="273"/>
      <c r="R4" s="273"/>
      <c r="S4" s="273"/>
      <c r="T4" s="273"/>
      <c r="U4" s="273"/>
      <c r="V4" s="273"/>
      <c r="W4" s="273"/>
      <c r="X4" s="273"/>
      <c r="Y4" s="273"/>
      <c r="Z4" s="273" t="s">
        <v>44</v>
      </c>
      <c r="AA4" s="273"/>
      <c r="AB4" s="273"/>
      <c r="AC4" s="273"/>
      <c r="AD4" s="273"/>
      <c r="AE4" s="273"/>
      <c r="AF4" s="273"/>
      <c r="AG4" s="273" t="s">
        <v>47</v>
      </c>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89" t="s">
        <v>29</v>
      </c>
      <c r="BZ4" s="290"/>
      <c r="CA4" s="290"/>
      <c r="CB4" s="290"/>
      <c r="CC4" s="290"/>
      <c r="CD4" s="290"/>
      <c r="CE4" s="290"/>
      <c r="CF4" s="290"/>
      <c r="CG4" s="290"/>
      <c r="CH4" s="291"/>
      <c r="CI4" s="272" t="s">
        <v>46</v>
      </c>
      <c r="CJ4" s="272"/>
      <c r="CK4" s="272"/>
      <c r="CL4" s="272"/>
      <c r="CM4" s="272"/>
      <c r="CN4" s="272"/>
      <c r="CO4" s="272"/>
      <c r="CP4" s="272"/>
      <c r="CQ4" s="272" t="s">
        <v>8</v>
      </c>
      <c r="CR4" s="272"/>
      <c r="CS4" s="272"/>
      <c r="CT4" s="272"/>
      <c r="CU4" s="272"/>
      <c r="CV4" s="272"/>
      <c r="CW4" s="272"/>
      <c r="CX4" s="272"/>
      <c r="CY4" s="272"/>
      <c r="CZ4" s="272"/>
      <c r="DA4" s="272"/>
      <c r="DB4" s="272"/>
      <c r="DC4" s="272"/>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296"/>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8"/>
      <c r="DD6" s="1"/>
      <c r="DE6" s="1"/>
    </row>
    <row r="7" spans="2:109" ht="5.0999999999999996" customHeight="1" x14ac:dyDescent="0.2">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8"/>
      <c r="DD7" s="1"/>
      <c r="DE7" s="1"/>
    </row>
    <row r="8" spans="2:109" s="1" customFormat="1" ht="36" customHeight="1" x14ac:dyDescent="0.2">
      <c r="B8" s="268" t="s">
        <v>9</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70"/>
    </row>
    <row r="9" spans="2:109" s="1" customFormat="1" ht="18.75" customHeight="1" x14ac:dyDescent="0.2">
      <c r="B9" s="115"/>
      <c r="C9" s="116"/>
      <c r="D9" s="116"/>
      <c r="E9" s="116"/>
      <c r="F9" s="116"/>
      <c r="G9" s="117"/>
      <c r="H9" s="118"/>
      <c r="I9" s="231">
        <v>2018</v>
      </c>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119"/>
      <c r="CT9" s="119"/>
      <c r="CU9" s="119"/>
      <c r="CV9" s="119"/>
      <c r="CW9" s="119"/>
      <c r="CX9" s="119"/>
      <c r="CY9" s="119"/>
      <c r="CZ9" s="119"/>
      <c r="DA9" s="120"/>
      <c r="DB9" s="121"/>
      <c r="DC9" s="122"/>
    </row>
    <row r="10" spans="2:109" s="1" customFormat="1" ht="36" customHeight="1" x14ac:dyDescent="0.2">
      <c r="B10" s="245" t="s">
        <v>10</v>
      </c>
      <c r="C10" s="246"/>
      <c r="D10" s="246"/>
      <c r="E10" s="246"/>
      <c r="F10" s="246"/>
      <c r="G10" s="247"/>
      <c r="H10" s="284" t="s">
        <v>11</v>
      </c>
      <c r="I10" s="232" t="s">
        <v>36</v>
      </c>
      <c r="J10" s="233"/>
      <c r="K10" s="233"/>
      <c r="L10" s="233"/>
      <c r="M10" s="233"/>
      <c r="N10" s="233"/>
      <c r="O10" s="233"/>
      <c r="P10" s="234"/>
      <c r="Q10" s="232" t="s">
        <v>24</v>
      </c>
      <c r="R10" s="233"/>
      <c r="S10" s="233"/>
      <c r="T10" s="233"/>
      <c r="U10" s="233"/>
      <c r="V10" s="233"/>
      <c r="W10" s="233"/>
      <c r="X10" s="234"/>
      <c r="Y10" s="232" t="s">
        <v>25</v>
      </c>
      <c r="Z10" s="233"/>
      <c r="AA10" s="233"/>
      <c r="AB10" s="233"/>
      <c r="AC10" s="233"/>
      <c r="AD10" s="233"/>
      <c r="AE10" s="233"/>
      <c r="AF10" s="234"/>
      <c r="AG10" s="232" t="s">
        <v>26</v>
      </c>
      <c r="AH10" s="233"/>
      <c r="AI10" s="233"/>
      <c r="AJ10" s="233"/>
      <c r="AK10" s="233"/>
      <c r="AL10" s="233"/>
      <c r="AM10" s="233"/>
      <c r="AN10" s="234"/>
      <c r="AO10" s="232" t="s">
        <v>27</v>
      </c>
      <c r="AP10" s="233"/>
      <c r="AQ10" s="233"/>
      <c r="AR10" s="233"/>
      <c r="AS10" s="233"/>
      <c r="AT10" s="233"/>
      <c r="AU10" s="233"/>
      <c r="AV10" s="234"/>
      <c r="AW10" s="232" t="s">
        <v>28</v>
      </c>
      <c r="AX10" s="233"/>
      <c r="AY10" s="233"/>
      <c r="AZ10" s="233"/>
      <c r="BA10" s="233"/>
      <c r="BB10" s="233"/>
      <c r="BC10" s="233"/>
      <c r="BD10" s="234"/>
      <c r="BE10" s="232" t="s">
        <v>31</v>
      </c>
      <c r="BF10" s="233"/>
      <c r="BG10" s="233"/>
      <c r="BH10" s="233"/>
      <c r="BI10" s="233"/>
      <c r="BJ10" s="233"/>
      <c r="BK10" s="233"/>
      <c r="BL10" s="234"/>
      <c r="BM10" s="232" t="s">
        <v>32</v>
      </c>
      <c r="BN10" s="233"/>
      <c r="BO10" s="233"/>
      <c r="BP10" s="233"/>
      <c r="BQ10" s="233"/>
      <c r="BR10" s="233"/>
      <c r="BS10" s="233"/>
      <c r="BT10" s="234"/>
      <c r="BU10" s="232" t="s">
        <v>33</v>
      </c>
      <c r="BV10" s="233"/>
      <c r="BW10" s="233"/>
      <c r="BX10" s="233"/>
      <c r="BY10" s="233"/>
      <c r="BZ10" s="233"/>
      <c r="CA10" s="233"/>
      <c r="CB10" s="234"/>
      <c r="CC10" s="232" t="s">
        <v>34</v>
      </c>
      <c r="CD10" s="233"/>
      <c r="CE10" s="233"/>
      <c r="CF10" s="233"/>
      <c r="CG10" s="233"/>
      <c r="CH10" s="233"/>
      <c r="CI10" s="233"/>
      <c r="CJ10" s="234"/>
      <c r="CK10" s="232" t="s">
        <v>35</v>
      </c>
      <c r="CL10" s="233"/>
      <c r="CM10" s="233"/>
      <c r="CN10" s="233"/>
      <c r="CO10" s="233"/>
      <c r="CP10" s="233"/>
      <c r="CQ10" s="233"/>
      <c r="CR10" s="234"/>
      <c r="CS10" s="232" t="s">
        <v>12</v>
      </c>
      <c r="CT10" s="233"/>
      <c r="CU10" s="233"/>
      <c r="CV10" s="233"/>
      <c r="CW10" s="233"/>
      <c r="CX10" s="233"/>
      <c r="CY10" s="233"/>
      <c r="CZ10" s="234"/>
      <c r="DA10" s="305" t="s">
        <v>13</v>
      </c>
      <c r="DB10" s="305"/>
      <c r="DC10" s="305"/>
    </row>
    <row r="11" spans="2:109" s="1" customFormat="1" x14ac:dyDescent="0.2">
      <c r="B11" s="248"/>
      <c r="C11" s="249"/>
      <c r="D11" s="249"/>
      <c r="E11" s="249"/>
      <c r="F11" s="249"/>
      <c r="G11" s="250"/>
      <c r="H11" s="285"/>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4" t="s">
        <v>14</v>
      </c>
      <c r="DB11" s="124" t="s">
        <v>15</v>
      </c>
      <c r="DC11" s="125" t="s">
        <v>16</v>
      </c>
    </row>
    <row r="12" spans="2:109" ht="50.1" customHeight="1" x14ac:dyDescent="0.2">
      <c r="B12" s="330" t="s">
        <v>50</v>
      </c>
      <c r="C12" s="238" t="s">
        <v>75</v>
      </c>
      <c r="D12" s="238"/>
      <c r="E12" s="238"/>
      <c r="F12" s="238"/>
      <c r="G12" s="354"/>
      <c r="H12" s="12" t="s">
        <v>29</v>
      </c>
      <c r="I12" s="68" t="s">
        <v>64</v>
      </c>
      <c r="J12" s="27" t="s">
        <v>64</v>
      </c>
      <c r="K12" s="27"/>
      <c r="L12" s="27"/>
      <c r="M12" s="27"/>
      <c r="N12" s="27"/>
      <c r="O12" s="15"/>
      <c r="P12" s="69"/>
      <c r="Q12" s="27"/>
      <c r="R12" s="15"/>
      <c r="S12" s="15"/>
      <c r="T12" s="15"/>
      <c r="U12" s="15"/>
      <c r="V12" s="15"/>
      <c r="W12" s="15"/>
      <c r="X12" s="13"/>
      <c r="Y12" s="14"/>
      <c r="Z12" s="15"/>
      <c r="AA12" s="15"/>
      <c r="AB12" s="15"/>
      <c r="AC12" s="15"/>
      <c r="AD12" s="15"/>
      <c r="AE12" s="15"/>
      <c r="AF12" s="15"/>
      <c r="AG12" s="14" t="s">
        <v>14</v>
      </c>
      <c r="AH12" s="15" t="s">
        <v>15</v>
      </c>
      <c r="AI12" s="15"/>
      <c r="AJ12" s="15"/>
      <c r="AK12" s="15"/>
      <c r="AL12" s="15"/>
      <c r="AM12" s="15"/>
      <c r="AN12" s="13"/>
      <c r="AO12" s="14"/>
      <c r="AP12" s="15"/>
      <c r="AQ12" s="15"/>
      <c r="AR12" s="15"/>
      <c r="AS12" s="15"/>
      <c r="AT12" s="15"/>
      <c r="AU12" s="15"/>
      <c r="AV12" s="13"/>
      <c r="AW12" s="14"/>
      <c r="AX12" s="15"/>
      <c r="AY12" s="15"/>
      <c r="AZ12" s="15"/>
      <c r="BA12" s="15"/>
      <c r="BB12" s="15"/>
      <c r="BC12" s="15"/>
      <c r="BD12" s="13"/>
      <c r="BE12" s="14" t="s">
        <v>14</v>
      </c>
      <c r="BF12" s="15" t="s">
        <v>15</v>
      </c>
      <c r="BG12" s="15"/>
      <c r="BH12" s="15"/>
      <c r="BI12" s="15"/>
      <c r="BJ12" s="15"/>
      <c r="BK12" s="15"/>
      <c r="BL12" s="13"/>
      <c r="BM12" s="14"/>
      <c r="BN12" s="15"/>
      <c r="BO12" s="15"/>
      <c r="BP12" s="15"/>
      <c r="BQ12" s="15"/>
      <c r="BR12" s="15"/>
      <c r="BS12" s="15"/>
      <c r="BT12" s="13"/>
      <c r="BU12" s="14"/>
      <c r="BV12" s="15"/>
      <c r="BW12" s="15"/>
      <c r="BX12" s="15"/>
      <c r="BY12" s="15"/>
      <c r="BZ12" s="15"/>
      <c r="CA12" s="15"/>
      <c r="CB12" s="13"/>
      <c r="CC12" s="14" t="s">
        <v>14</v>
      </c>
      <c r="CD12" s="15" t="s">
        <v>135</v>
      </c>
      <c r="CE12" s="15"/>
      <c r="CF12" s="15"/>
      <c r="CG12" s="15"/>
      <c r="CH12" s="15"/>
      <c r="CI12" s="15"/>
      <c r="CJ12" s="13"/>
      <c r="CK12" s="14"/>
      <c r="CL12" s="15"/>
      <c r="CM12" s="15"/>
      <c r="CN12" s="15"/>
      <c r="CO12" s="15"/>
      <c r="CP12" s="15"/>
      <c r="CQ12" s="15"/>
      <c r="CR12" s="13"/>
      <c r="CS12" s="14"/>
      <c r="CT12" s="15"/>
      <c r="CU12" s="15"/>
      <c r="CV12" s="15"/>
      <c r="CW12" s="15"/>
      <c r="CX12" s="15"/>
      <c r="CY12" s="15" t="s">
        <v>14</v>
      </c>
      <c r="CZ12" s="13"/>
      <c r="DA12" s="22">
        <f>COUNTIF(I12:CZ12,"P")</f>
        <v>4</v>
      </c>
      <c r="DB12" s="17">
        <f>COUNTIF(Q12:CZ12,"E")</f>
        <v>3</v>
      </c>
      <c r="DC12" s="18">
        <f t="shared" ref="DC12:DC16" si="0">DB12/DA12</f>
        <v>0.75</v>
      </c>
      <c r="DD12" s="1"/>
      <c r="DE12" s="1"/>
    </row>
    <row r="13" spans="2:109" ht="50.1" customHeight="1" x14ac:dyDescent="0.2">
      <c r="B13" s="331"/>
      <c r="C13" s="302" t="s">
        <v>101</v>
      </c>
      <c r="D13" s="303"/>
      <c r="E13" s="303"/>
      <c r="F13" s="303"/>
      <c r="G13" s="324"/>
      <c r="H13" s="12" t="s">
        <v>30</v>
      </c>
      <c r="I13" s="14"/>
      <c r="J13" s="27"/>
      <c r="K13" s="27"/>
      <c r="L13" s="27"/>
      <c r="M13" s="27"/>
      <c r="N13" s="27"/>
      <c r="O13" s="27"/>
      <c r="P13" s="13"/>
      <c r="Q13" s="67" t="s">
        <v>14</v>
      </c>
      <c r="R13" s="19" t="s">
        <v>15</v>
      </c>
      <c r="S13" s="19"/>
      <c r="T13" s="19"/>
      <c r="U13" s="19"/>
      <c r="V13" s="19"/>
      <c r="W13" s="19"/>
      <c r="X13" s="20"/>
      <c r="Y13" s="21" t="s">
        <v>14</v>
      </c>
      <c r="Z13" s="19" t="s">
        <v>15</v>
      </c>
      <c r="AA13" s="19"/>
      <c r="AB13" s="19"/>
      <c r="AC13" s="19"/>
      <c r="AD13" s="19"/>
      <c r="AE13" s="15"/>
      <c r="AF13" s="20"/>
      <c r="AG13" s="21"/>
      <c r="AH13" s="19"/>
      <c r="AI13" s="19"/>
      <c r="AJ13" s="19"/>
      <c r="AK13" s="19"/>
      <c r="AL13" s="19"/>
      <c r="AM13" s="19"/>
      <c r="AN13" s="20"/>
      <c r="AO13" s="21" t="s">
        <v>14</v>
      </c>
      <c r="AP13" s="19" t="s">
        <v>15</v>
      </c>
      <c r="AQ13" s="19"/>
      <c r="AR13" s="19"/>
      <c r="AS13" s="19"/>
      <c r="AT13" s="19"/>
      <c r="AU13" s="19"/>
      <c r="AV13" s="20"/>
      <c r="AW13" s="21" t="s">
        <v>14</v>
      </c>
      <c r="AX13" s="19"/>
      <c r="AY13" s="19"/>
      <c r="AZ13" s="19"/>
      <c r="BA13" s="19"/>
      <c r="BB13" s="19"/>
      <c r="BC13" s="15"/>
      <c r="BD13" s="20"/>
      <c r="BE13" s="21"/>
      <c r="BF13" s="19"/>
      <c r="BG13" s="19"/>
      <c r="BH13" s="19"/>
      <c r="BI13" s="19"/>
      <c r="BJ13" s="19"/>
      <c r="BK13" s="19"/>
      <c r="BL13" s="20"/>
      <c r="BM13" s="21" t="s">
        <v>14</v>
      </c>
      <c r="BN13" s="19" t="s">
        <v>15</v>
      </c>
      <c r="BO13" s="19"/>
      <c r="BP13" s="19"/>
      <c r="BQ13" s="19"/>
      <c r="BR13" s="19"/>
      <c r="BS13" s="19"/>
      <c r="BT13" s="20"/>
      <c r="BU13" s="21" t="s">
        <v>14</v>
      </c>
      <c r="BV13" s="19" t="s">
        <v>15</v>
      </c>
      <c r="BW13" s="19"/>
      <c r="BX13" s="19"/>
      <c r="BY13" s="19"/>
      <c r="BZ13" s="19"/>
      <c r="CA13" s="15"/>
      <c r="CB13" s="20"/>
      <c r="CC13" s="21"/>
      <c r="CD13" s="19"/>
      <c r="CE13" s="19"/>
      <c r="CF13" s="19"/>
      <c r="CG13" s="19"/>
      <c r="CH13" s="19"/>
      <c r="CI13" s="19"/>
      <c r="CJ13" s="20"/>
      <c r="CK13" s="21" t="s">
        <v>14</v>
      </c>
      <c r="CL13" s="19"/>
      <c r="CM13" s="19"/>
      <c r="CN13" s="19"/>
      <c r="CO13" s="19"/>
      <c r="CP13" s="19"/>
      <c r="CQ13" s="19"/>
      <c r="CR13" s="20"/>
      <c r="CS13" s="21" t="s">
        <v>64</v>
      </c>
      <c r="CT13" s="19"/>
      <c r="CU13" s="19"/>
      <c r="CV13" s="19"/>
      <c r="CW13" s="19"/>
      <c r="CX13" s="19"/>
      <c r="CY13" s="15"/>
      <c r="CZ13" s="20"/>
      <c r="DA13" s="22">
        <f t="shared" ref="DA13:DA19" si="1">COUNTIF(I13:CZ13,"P")</f>
        <v>7</v>
      </c>
      <c r="DB13" s="17">
        <f t="shared" ref="DB13:DB16" si="2">COUNTIF(Q13:CZ13,"E")</f>
        <v>5</v>
      </c>
      <c r="DC13" s="18">
        <f t="shared" si="0"/>
        <v>0.7142857142857143</v>
      </c>
      <c r="DD13" s="1"/>
      <c r="DE13" s="1"/>
    </row>
    <row r="14" spans="2:109" ht="50.1" customHeight="1" x14ac:dyDescent="0.2">
      <c r="B14" s="331"/>
      <c r="C14" s="302" t="s">
        <v>80</v>
      </c>
      <c r="D14" s="303"/>
      <c r="E14" s="303"/>
      <c r="F14" s="303"/>
      <c r="G14" s="324"/>
      <c r="H14" s="12" t="s">
        <v>60</v>
      </c>
      <c r="I14" s="21"/>
      <c r="J14" s="67"/>
      <c r="K14" s="67"/>
      <c r="L14" s="67"/>
      <c r="M14" s="67"/>
      <c r="N14" s="67"/>
      <c r="O14" s="67"/>
      <c r="P14" s="20"/>
      <c r="Q14" s="67"/>
      <c r="R14" s="19"/>
      <c r="S14" s="19"/>
      <c r="T14" s="19"/>
      <c r="U14" s="19" t="s">
        <v>14</v>
      </c>
      <c r="V14" s="19"/>
      <c r="W14" s="19"/>
      <c r="X14" s="20"/>
      <c r="Y14" s="21"/>
      <c r="Z14" s="19"/>
      <c r="AA14" s="19"/>
      <c r="AB14" s="19"/>
      <c r="AC14" s="19"/>
      <c r="AD14" s="19"/>
      <c r="AE14" s="15"/>
      <c r="AF14" s="20"/>
      <c r="AG14" s="21"/>
      <c r="AH14" s="19"/>
      <c r="AI14" s="19"/>
      <c r="AJ14" s="19"/>
      <c r="AK14" s="19"/>
      <c r="AL14" s="19"/>
      <c r="AM14" s="19"/>
      <c r="AN14" s="20"/>
      <c r="AO14" s="21"/>
      <c r="AP14" s="19"/>
      <c r="AQ14" s="19"/>
      <c r="AR14" s="19"/>
      <c r="AS14" s="19"/>
      <c r="AT14" s="19"/>
      <c r="AU14" s="19"/>
      <c r="AV14" s="20"/>
      <c r="AW14" s="21"/>
      <c r="AX14" s="19"/>
      <c r="AY14" s="19" t="s">
        <v>14</v>
      </c>
      <c r="AZ14" s="19"/>
      <c r="BA14" s="19"/>
      <c r="BB14" s="19"/>
      <c r="BC14" s="15"/>
      <c r="BD14" s="20"/>
      <c r="BE14" s="21"/>
      <c r="BF14" s="19"/>
      <c r="BG14" s="19"/>
      <c r="BH14" s="19"/>
      <c r="BI14" s="19"/>
      <c r="BJ14" s="19"/>
      <c r="BK14" s="19"/>
      <c r="BL14" s="20"/>
      <c r="BM14" s="21"/>
      <c r="BN14" s="19"/>
      <c r="BO14" s="19"/>
      <c r="BP14" s="19"/>
      <c r="BQ14" s="19"/>
      <c r="BR14" s="19"/>
      <c r="BS14" s="19"/>
      <c r="BT14" s="20"/>
      <c r="BU14" s="21"/>
      <c r="BV14" s="19"/>
      <c r="BW14" s="19" t="s">
        <v>14</v>
      </c>
      <c r="BX14" s="19"/>
      <c r="BY14" s="19"/>
      <c r="BZ14" s="19"/>
      <c r="CA14" s="15"/>
      <c r="CB14" s="20"/>
      <c r="CC14" s="21"/>
      <c r="CD14" s="19"/>
      <c r="CE14" s="19"/>
      <c r="CF14" s="19"/>
      <c r="CG14" s="19"/>
      <c r="CH14" s="19"/>
      <c r="CI14" s="19"/>
      <c r="CJ14" s="20"/>
      <c r="CK14" s="21"/>
      <c r="CL14" s="19"/>
      <c r="CM14" s="19"/>
      <c r="CN14" s="19"/>
      <c r="CO14" s="19"/>
      <c r="CP14" s="19"/>
      <c r="CQ14" s="19"/>
      <c r="CR14" s="20"/>
      <c r="CS14" s="21"/>
      <c r="CT14" s="19"/>
      <c r="CU14" s="19"/>
      <c r="CV14" s="19"/>
      <c r="CW14" s="19"/>
      <c r="CX14" s="19"/>
      <c r="CY14" s="15"/>
      <c r="CZ14" s="20"/>
      <c r="DA14" s="22">
        <f t="shared" si="1"/>
        <v>3</v>
      </c>
      <c r="DB14" s="17">
        <f t="shared" ref="DB14:DB15" si="3">COUNTIF(Q14:CZ14,"E")</f>
        <v>0</v>
      </c>
      <c r="DC14" s="18">
        <f t="shared" ref="DC14:DC15" si="4">DB14/DA14</f>
        <v>0</v>
      </c>
      <c r="DD14" s="1"/>
      <c r="DE14" s="1"/>
    </row>
    <row r="15" spans="2:109" ht="50.1" customHeight="1" x14ac:dyDescent="0.2">
      <c r="B15" s="331"/>
      <c r="C15" s="325" t="s">
        <v>78</v>
      </c>
      <c r="D15" s="326"/>
      <c r="E15" s="326"/>
      <c r="F15" s="326"/>
      <c r="G15" s="327"/>
      <c r="H15" s="12" t="s">
        <v>30</v>
      </c>
      <c r="I15" s="21" t="s">
        <v>64</v>
      </c>
      <c r="J15" s="67"/>
      <c r="K15" s="67"/>
      <c r="L15" s="67"/>
      <c r="M15" s="67"/>
      <c r="N15" s="67"/>
      <c r="O15" s="67"/>
      <c r="P15" s="20"/>
      <c r="Q15" s="67"/>
      <c r="R15" s="19"/>
      <c r="S15" s="19" t="s">
        <v>14</v>
      </c>
      <c r="T15" s="19"/>
      <c r="U15" s="19"/>
      <c r="V15" s="19"/>
      <c r="W15" s="19"/>
      <c r="X15" s="20"/>
      <c r="Y15" s="21"/>
      <c r="Z15" s="19"/>
      <c r="AA15" s="15"/>
      <c r="AB15" s="19"/>
      <c r="AC15" s="19"/>
      <c r="AD15" s="19"/>
      <c r="AE15" s="19"/>
      <c r="AF15" s="20"/>
      <c r="AG15" s="21"/>
      <c r="AH15" s="19"/>
      <c r="AI15" s="19"/>
      <c r="AJ15" s="19"/>
      <c r="AK15" s="19"/>
      <c r="AL15" s="19"/>
      <c r="AM15" s="19"/>
      <c r="AN15" s="20"/>
      <c r="AO15" s="21"/>
      <c r="AP15" s="19"/>
      <c r="AQ15" s="19"/>
      <c r="AR15" s="19"/>
      <c r="AS15" s="19"/>
      <c r="AT15" s="19"/>
      <c r="AU15" s="19"/>
      <c r="AV15" s="20"/>
      <c r="AW15" s="21"/>
      <c r="AX15" s="19"/>
      <c r="AY15" s="19"/>
      <c r="AZ15" s="19"/>
      <c r="BA15" s="19"/>
      <c r="BB15" s="19"/>
      <c r="BC15" s="19"/>
      <c r="BD15" s="20"/>
      <c r="BE15" s="21"/>
      <c r="BF15" s="19"/>
      <c r="BG15" s="19" t="s">
        <v>14</v>
      </c>
      <c r="BH15" s="19"/>
      <c r="BI15" s="19"/>
      <c r="BJ15" s="19"/>
      <c r="BK15" s="19"/>
      <c r="BL15" s="20"/>
      <c r="BM15" s="21"/>
      <c r="BN15" s="19"/>
      <c r="BO15" s="19"/>
      <c r="BP15" s="19"/>
      <c r="BQ15" s="19"/>
      <c r="BR15" s="19"/>
      <c r="BS15" s="19"/>
      <c r="BT15" s="20"/>
      <c r="BU15" s="21"/>
      <c r="BV15" s="19"/>
      <c r="BW15" s="15"/>
      <c r="BX15" s="19"/>
      <c r="BY15" s="19"/>
      <c r="BZ15" s="19"/>
      <c r="CA15" s="19"/>
      <c r="CB15" s="20"/>
      <c r="CC15" s="21"/>
      <c r="CD15" s="19"/>
      <c r="CE15" s="19" t="s">
        <v>14</v>
      </c>
      <c r="CF15" s="19"/>
      <c r="CG15" s="19"/>
      <c r="CH15" s="19"/>
      <c r="CI15" s="19"/>
      <c r="CJ15" s="20"/>
      <c r="CK15" s="21"/>
      <c r="CL15" s="19"/>
      <c r="CM15" s="19"/>
      <c r="CN15" s="19"/>
      <c r="CO15" s="19"/>
      <c r="CP15" s="19"/>
      <c r="CQ15" s="19"/>
      <c r="CR15" s="20"/>
      <c r="CS15" s="21"/>
      <c r="CT15" s="19"/>
      <c r="CU15" s="19"/>
      <c r="CV15" s="19"/>
      <c r="CW15" s="19"/>
      <c r="CX15" s="19"/>
      <c r="CY15" s="19"/>
      <c r="CZ15" s="20"/>
      <c r="DA15" s="22">
        <f t="shared" si="1"/>
        <v>3</v>
      </c>
      <c r="DB15" s="17">
        <f t="shared" si="3"/>
        <v>0</v>
      </c>
      <c r="DC15" s="18">
        <f t="shared" si="4"/>
        <v>0</v>
      </c>
      <c r="DD15" s="1"/>
      <c r="DE15" s="1"/>
    </row>
    <row r="16" spans="2:109" ht="50.1" customHeight="1" x14ac:dyDescent="0.2">
      <c r="B16" s="331"/>
      <c r="C16" s="325" t="s">
        <v>57</v>
      </c>
      <c r="D16" s="326"/>
      <c r="E16" s="326"/>
      <c r="F16" s="326"/>
      <c r="G16" s="327"/>
      <c r="H16" s="12" t="s">
        <v>29</v>
      </c>
      <c r="I16" s="21"/>
      <c r="J16" s="67" t="s">
        <v>64</v>
      </c>
      <c r="K16" s="67"/>
      <c r="L16" s="67"/>
      <c r="M16" s="67"/>
      <c r="N16" s="67"/>
      <c r="O16" s="67"/>
      <c r="P16" s="20"/>
      <c r="Q16" s="67"/>
      <c r="R16" s="19"/>
      <c r="S16" s="19"/>
      <c r="T16" s="19"/>
      <c r="U16" s="19"/>
      <c r="V16" s="19"/>
      <c r="W16" s="19"/>
      <c r="X16" s="20"/>
      <c r="Y16" s="21"/>
      <c r="Z16" s="19"/>
      <c r="AA16" s="19"/>
      <c r="AB16" s="19"/>
      <c r="AC16" s="19"/>
      <c r="AD16" s="19"/>
      <c r="AE16" s="19"/>
      <c r="AF16" s="20"/>
      <c r="AG16" s="21"/>
      <c r="AH16" s="19"/>
      <c r="AI16" s="19"/>
      <c r="AJ16" s="19"/>
      <c r="AK16" s="19"/>
      <c r="AL16" s="19"/>
      <c r="AM16" s="19"/>
      <c r="AN16" s="20"/>
      <c r="AO16" s="21"/>
      <c r="AP16" s="19"/>
      <c r="AQ16" s="19"/>
      <c r="AR16" s="19"/>
      <c r="AS16" s="19"/>
      <c r="AT16" s="19"/>
      <c r="AU16" s="19"/>
      <c r="AV16" s="20"/>
      <c r="AW16" s="21"/>
      <c r="AX16" s="19"/>
      <c r="AY16" s="19"/>
      <c r="AZ16" s="19"/>
      <c r="BA16" s="15"/>
      <c r="BB16" s="19"/>
      <c r="BC16" s="19"/>
      <c r="BD16" s="20"/>
      <c r="BE16" s="21" t="s">
        <v>14</v>
      </c>
      <c r="BF16" s="19" t="s">
        <v>15</v>
      </c>
      <c r="BG16" s="19"/>
      <c r="BH16" s="19"/>
      <c r="BI16" s="19"/>
      <c r="BJ16" s="19"/>
      <c r="BK16" s="19"/>
      <c r="BL16" s="20"/>
      <c r="BM16" s="21"/>
      <c r="BN16" s="19"/>
      <c r="BO16" s="19"/>
      <c r="BP16" s="19"/>
      <c r="BQ16" s="19"/>
      <c r="BR16" s="19"/>
      <c r="BS16" s="19"/>
      <c r="BT16" s="20"/>
      <c r="BU16" s="21"/>
      <c r="BV16" s="19"/>
      <c r="BW16" s="19"/>
      <c r="BX16" s="19"/>
      <c r="BY16" s="19"/>
      <c r="BZ16" s="19"/>
      <c r="CA16" s="19"/>
      <c r="CB16" s="20"/>
      <c r="CC16" s="21"/>
      <c r="CD16" s="19"/>
      <c r="CE16" s="19"/>
      <c r="CF16" s="19"/>
      <c r="CG16" s="19"/>
      <c r="CH16" s="19"/>
      <c r="CI16" s="19"/>
      <c r="CJ16" s="20"/>
      <c r="CK16" s="21"/>
      <c r="CL16" s="19"/>
      <c r="CM16" s="19"/>
      <c r="CN16" s="19"/>
      <c r="CO16" s="19"/>
      <c r="CP16" s="19"/>
      <c r="CQ16" s="19"/>
      <c r="CR16" s="20"/>
      <c r="CS16" s="21"/>
      <c r="CT16" s="19"/>
      <c r="CU16" s="19"/>
      <c r="CV16" s="19"/>
      <c r="CW16" s="15"/>
      <c r="CX16" s="19"/>
      <c r="CY16" s="19" t="s">
        <v>14</v>
      </c>
      <c r="CZ16" s="20"/>
      <c r="DA16" s="22">
        <f t="shared" si="1"/>
        <v>2</v>
      </c>
      <c r="DB16" s="17">
        <f t="shared" si="2"/>
        <v>1</v>
      </c>
      <c r="DC16" s="18">
        <f t="shared" si="0"/>
        <v>0.5</v>
      </c>
      <c r="DD16" s="1"/>
      <c r="DE16" s="1"/>
    </row>
    <row r="17" spans="2:109" ht="24" customHeight="1" x14ac:dyDescent="0.2">
      <c r="B17" s="313"/>
      <c r="C17" s="256"/>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8"/>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24">
        <f>SUM(DA12:DA16)</f>
        <v>19</v>
      </c>
      <c r="DB17" s="25">
        <f>SUM(DB12:DB16)</f>
        <v>9</v>
      </c>
      <c r="DC17" s="26">
        <f>DB17/DA17</f>
        <v>0.47368421052631576</v>
      </c>
      <c r="DD17" s="1"/>
      <c r="DE17" s="1"/>
    </row>
    <row r="18" spans="2:109" ht="50.1" customHeight="1" x14ac:dyDescent="0.2">
      <c r="B18" s="330" t="s">
        <v>79</v>
      </c>
      <c r="C18" s="251" t="s">
        <v>81</v>
      </c>
      <c r="D18" s="252"/>
      <c r="E18" s="252"/>
      <c r="F18" s="252"/>
      <c r="G18" s="350"/>
      <c r="H18" s="95" t="s">
        <v>59</v>
      </c>
      <c r="I18" s="14"/>
      <c r="J18" s="27"/>
      <c r="K18" s="27"/>
      <c r="L18" s="27"/>
      <c r="M18" s="27"/>
      <c r="N18" s="27"/>
      <c r="O18" s="27"/>
      <c r="P18" s="27"/>
      <c r="Q18" s="29" t="s">
        <v>14</v>
      </c>
      <c r="R18" s="17" t="s">
        <v>15</v>
      </c>
      <c r="S18" s="17"/>
      <c r="T18" s="17"/>
      <c r="U18" s="17"/>
      <c r="V18" s="17"/>
      <c r="W18" s="17"/>
      <c r="X18" s="17"/>
      <c r="Y18" s="29"/>
      <c r="Z18" s="17"/>
      <c r="AA18" s="17"/>
      <c r="AB18" s="17"/>
      <c r="AC18" s="17"/>
      <c r="AD18" s="17"/>
      <c r="AE18" s="17"/>
      <c r="AF18" s="28"/>
      <c r="AG18" s="29"/>
      <c r="AH18" s="17"/>
      <c r="AI18" s="17"/>
      <c r="AJ18" s="17"/>
      <c r="AK18" s="17"/>
      <c r="AL18" s="17"/>
      <c r="AM18" s="17"/>
      <c r="AN18" s="28"/>
      <c r="AO18" s="16"/>
      <c r="AP18" s="17"/>
      <c r="AQ18" s="17"/>
      <c r="AR18" s="17"/>
      <c r="AS18" s="17"/>
      <c r="AT18" s="17"/>
      <c r="AU18" s="17"/>
      <c r="AV18" s="28"/>
      <c r="AW18" s="16"/>
      <c r="AX18" s="17"/>
      <c r="AY18" s="17"/>
      <c r="AZ18" s="17"/>
      <c r="BA18" s="17"/>
      <c r="BB18" s="17"/>
      <c r="BC18" s="17"/>
      <c r="BD18" s="28"/>
      <c r="BE18" s="16"/>
      <c r="BF18" s="17"/>
      <c r="BG18" s="17"/>
      <c r="BH18" s="17"/>
      <c r="BI18" s="17"/>
      <c r="BJ18" s="17"/>
      <c r="BK18" s="17"/>
      <c r="BL18" s="28"/>
      <c r="BM18" s="16"/>
      <c r="BN18" s="17"/>
      <c r="BO18" s="17" t="s">
        <v>14</v>
      </c>
      <c r="BP18" s="17" t="s">
        <v>15</v>
      </c>
      <c r="BQ18" s="17"/>
      <c r="BR18" s="17"/>
      <c r="BS18" s="17"/>
      <c r="BT18" s="28"/>
      <c r="BU18" s="16"/>
      <c r="BV18" s="17"/>
      <c r="BW18" s="17"/>
      <c r="BX18" s="17"/>
      <c r="BY18" s="17"/>
      <c r="BZ18" s="17"/>
      <c r="CA18" s="17"/>
      <c r="CB18" s="28"/>
      <c r="CC18" s="16"/>
      <c r="CD18" s="17"/>
      <c r="CE18" s="17"/>
      <c r="CF18" s="17"/>
      <c r="CG18" s="17"/>
      <c r="CH18" s="17"/>
      <c r="CI18" s="17"/>
      <c r="CJ18" s="28"/>
      <c r="CK18" s="16"/>
      <c r="CL18" s="17"/>
      <c r="CM18" s="17"/>
      <c r="CN18" s="17"/>
      <c r="CO18" s="17"/>
      <c r="CP18" s="17"/>
      <c r="CQ18" s="17"/>
      <c r="CR18" s="28"/>
      <c r="CS18" s="16"/>
      <c r="CT18" s="17"/>
      <c r="CU18" s="17"/>
      <c r="CV18" s="17"/>
      <c r="CW18" s="17"/>
      <c r="CX18" s="17"/>
      <c r="CY18" s="17"/>
      <c r="CZ18" s="28"/>
      <c r="DA18" s="22">
        <f t="shared" si="1"/>
        <v>2</v>
      </c>
      <c r="DB18" s="17">
        <f t="shared" ref="DB18" si="5">COUNTIF(Q18:CZ18,"E")</f>
        <v>2</v>
      </c>
      <c r="DC18" s="18">
        <f t="shared" ref="DC18" si="6">DB18/DA18</f>
        <v>1</v>
      </c>
      <c r="DD18" s="1"/>
      <c r="DE18" s="1"/>
    </row>
    <row r="19" spans="2:109" ht="50.1" customHeight="1" x14ac:dyDescent="0.2">
      <c r="B19" s="313"/>
      <c r="C19" s="351" t="s">
        <v>61</v>
      </c>
      <c r="D19" s="352"/>
      <c r="E19" s="352"/>
      <c r="F19" s="352"/>
      <c r="G19" s="353"/>
      <c r="H19" s="96" t="s">
        <v>62</v>
      </c>
      <c r="I19" s="68"/>
      <c r="J19" s="27"/>
      <c r="K19" s="27"/>
      <c r="L19" s="27"/>
      <c r="M19" s="27"/>
      <c r="N19" s="27"/>
      <c r="O19" s="27"/>
      <c r="P19" s="27"/>
      <c r="Q19" s="57"/>
      <c r="R19" s="58"/>
      <c r="S19" s="58"/>
      <c r="T19" s="58"/>
      <c r="U19" s="58"/>
      <c r="V19" s="58"/>
      <c r="W19" s="58"/>
      <c r="X19" s="58"/>
      <c r="Y19" s="57" t="s">
        <v>14</v>
      </c>
      <c r="Z19" s="58"/>
      <c r="AA19" s="58"/>
      <c r="AB19" s="58"/>
      <c r="AC19" s="58"/>
      <c r="AD19" s="58"/>
      <c r="AE19" s="58"/>
      <c r="AF19" s="59"/>
      <c r="AG19" s="84"/>
      <c r="AH19" s="58"/>
      <c r="AI19" s="58"/>
      <c r="AJ19" s="58"/>
      <c r="AK19" s="58"/>
      <c r="AL19" s="58"/>
      <c r="AM19" s="58"/>
      <c r="AN19" s="59"/>
      <c r="AO19" s="60"/>
      <c r="AP19" s="58"/>
      <c r="AQ19" s="58"/>
      <c r="AR19" s="58"/>
      <c r="AS19" s="58"/>
      <c r="AT19" s="58"/>
      <c r="AU19" s="58"/>
      <c r="AV19" s="59"/>
      <c r="AW19" s="60"/>
      <c r="AX19" s="58"/>
      <c r="AY19" s="58"/>
      <c r="AZ19" s="58"/>
      <c r="BA19" s="58"/>
      <c r="BB19" s="58"/>
      <c r="BC19" s="58"/>
      <c r="BD19" s="59"/>
      <c r="BE19" s="60"/>
      <c r="BF19" s="58"/>
      <c r="BG19" s="58"/>
      <c r="BH19" s="58"/>
      <c r="BI19" s="58"/>
      <c r="BJ19" s="58"/>
      <c r="BK19" s="58"/>
      <c r="BL19" s="59"/>
      <c r="BM19" s="60"/>
      <c r="BN19" s="58"/>
      <c r="BO19" s="58"/>
      <c r="BP19" s="58"/>
      <c r="BQ19" s="58"/>
      <c r="BR19" s="58"/>
      <c r="BS19" s="58"/>
      <c r="BT19" s="59"/>
      <c r="BU19" s="60"/>
      <c r="BV19" s="58"/>
      <c r="BW19" s="58" t="s">
        <v>14</v>
      </c>
      <c r="BX19" s="58" t="s">
        <v>15</v>
      </c>
      <c r="BY19" s="58"/>
      <c r="BZ19" s="58"/>
      <c r="CA19" s="58"/>
      <c r="CB19" s="59"/>
      <c r="CC19" s="60"/>
      <c r="CD19" s="58"/>
      <c r="CE19" s="58"/>
      <c r="CF19" s="58"/>
      <c r="CG19" s="58"/>
      <c r="CH19" s="58"/>
      <c r="CI19" s="58"/>
      <c r="CJ19" s="59"/>
      <c r="CK19" s="60"/>
      <c r="CL19" s="58"/>
      <c r="CM19" s="58"/>
      <c r="CN19" s="58"/>
      <c r="CO19" s="58"/>
      <c r="CP19" s="58"/>
      <c r="CQ19" s="58"/>
      <c r="CR19" s="59"/>
      <c r="CS19" s="60"/>
      <c r="CT19" s="58"/>
      <c r="CU19" s="58"/>
      <c r="CV19" s="58"/>
      <c r="CW19" s="58"/>
      <c r="CX19" s="58"/>
      <c r="CY19" s="58"/>
      <c r="CZ19" s="59"/>
      <c r="DA19" s="22">
        <f t="shared" si="1"/>
        <v>2</v>
      </c>
      <c r="DB19" s="17">
        <f t="shared" ref="DB19" si="7">COUNTIF(Q19:CZ19,"E")</f>
        <v>1</v>
      </c>
      <c r="DC19" s="18">
        <f t="shared" ref="DC19" si="8">DB19/DA19</f>
        <v>0.5</v>
      </c>
      <c r="DD19" s="1"/>
      <c r="DE19" s="1"/>
    </row>
    <row r="20" spans="2:109" ht="24" customHeight="1" x14ac:dyDescent="0.2">
      <c r="B20" s="136" t="s">
        <v>64</v>
      </c>
      <c r="C20" s="256"/>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7"/>
      <c r="BZ20" s="257"/>
      <c r="CA20" s="257"/>
      <c r="CB20" s="257"/>
      <c r="CC20" s="257"/>
      <c r="CD20" s="257"/>
      <c r="CE20" s="257"/>
      <c r="CF20" s="257"/>
      <c r="CG20" s="257"/>
      <c r="CH20" s="257"/>
      <c r="CI20" s="257"/>
      <c r="CJ20" s="257"/>
      <c r="CK20" s="257"/>
      <c r="CL20" s="257"/>
      <c r="CM20" s="257"/>
      <c r="CN20" s="257"/>
      <c r="CO20" s="257"/>
      <c r="CP20" s="257"/>
      <c r="CQ20" s="257"/>
      <c r="CR20" s="257"/>
      <c r="CS20" s="257"/>
      <c r="CT20" s="257"/>
      <c r="CU20" s="257"/>
      <c r="CV20" s="257"/>
      <c r="CW20" s="257"/>
      <c r="CX20" s="257"/>
      <c r="CY20" s="257"/>
      <c r="CZ20" s="258"/>
      <c r="DA20" s="24">
        <f>SUM(DA18:DA19)</f>
        <v>4</v>
      </c>
      <c r="DB20" s="25">
        <f>SUM(DB18:DB18)</f>
        <v>2</v>
      </c>
      <c r="DC20" s="26">
        <f>DB20/DA20</f>
        <v>0.5</v>
      </c>
      <c r="DD20" s="1"/>
      <c r="DE20" s="1"/>
    </row>
    <row r="21" spans="2:109" s="34" customFormat="1" ht="23.25" customHeight="1" x14ac:dyDescent="0.2">
      <c r="B21" s="31"/>
      <c r="C21" s="32"/>
      <c r="D21" s="32"/>
      <c r="E21" s="32"/>
      <c r="F21" s="32"/>
      <c r="G21" s="32"/>
      <c r="H21" s="32"/>
      <c r="I21" s="32"/>
      <c r="J21" s="32"/>
      <c r="K21" s="32"/>
      <c r="L21" s="32"/>
      <c r="M21" s="32"/>
      <c r="N21" s="32"/>
      <c r="O21" s="32"/>
      <c r="P21" s="32"/>
      <c r="Q21" s="32" t="s">
        <v>64</v>
      </c>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3"/>
    </row>
    <row r="22" spans="2:109" ht="24.75" customHeight="1" x14ac:dyDescent="0.2">
      <c r="B22" s="35"/>
      <c r="C22" s="36"/>
      <c r="D22" s="36"/>
      <c r="E22" s="36"/>
      <c r="F22" s="36"/>
      <c r="G22" s="36"/>
      <c r="H22" s="37" t="s">
        <v>17</v>
      </c>
      <c r="I22" s="310" t="s">
        <v>36</v>
      </c>
      <c r="J22" s="311"/>
      <c r="K22" s="311"/>
      <c r="L22" s="311"/>
      <c r="M22" s="311"/>
      <c r="N22" s="311"/>
      <c r="O22" s="311"/>
      <c r="P22" s="312"/>
      <c r="Q22" s="232" t="str">
        <f>Q10</f>
        <v>FEBRERO</v>
      </c>
      <c r="R22" s="233"/>
      <c r="S22" s="233"/>
      <c r="T22" s="233"/>
      <c r="U22" s="233"/>
      <c r="V22" s="233"/>
      <c r="W22" s="233"/>
      <c r="X22" s="234"/>
      <c r="Y22" s="232" t="str">
        <f>Y10</f>
        <v>MARZO</v>
      </c>
      <c r="Z22" s="233"/>
      <c r="AA22" s="233"/>
      <c r="AB22" s="233"/>
      <c r="AC22" s="233"/>
      <c r="AD22" s="233"/>
      <c r="AE22" s="233"/>
      <c r="AF22" s="234"/>
      <c r="AG22" s="232" t="str">
        <f>AG10</f>
        <v>ABRIL</v>
      </c>
      <c r="AH22" s="233"/>
      <c r="AI22" s="233"/>
      <c r="AJ22" s="233"/>
      <c r="AK22" s="233"/>
      <c r="AL22" s="233"/>
      <c r="AM22" s="233"/>
      <c r="AN22" s="234"/>
      <c r="AO22" s="232" t="str">
        <f>AO10</f>
        <v>MAYO</v>
      </c>
      <c r="AP22" s="233"/>
      <c r="AQ22" s="233"/>
      <c r="AR22" s="233"/>
      <c r="AS22" s="233"/>
      <c r="AT22" s="233"/>
      <c r="AU22" s="233"/>
      <c r="AV22" s="234"/>
      <c r="AW22" s="232" t="str">
        <f>AW10</f>
        <v>JUNIO</v>
      </c>
      <c r="AX22" s="233"/>
      <c r="AY22" s="233"/>
      <c r="AZ22" s="233"/>
      <c r="BA22" s="233"/>
      <c r="BB22" s="233"/>
      <c r="BC22" s="233"/>
      <c r="BD22" s="234"/>
      <c r="BE22" s="232" t="str">
        <f>BE10</f>
        <v>JULIO</v>
      </c>
      <c r="BF22" s="233"/>
      <c r="BG22" s="233"/>
      <c r="BH22" s="233"/>
      <c r="BI22" s="233"/>
      <c r="BJ22" s="233"/>
      <c r="BK22" s="233"/>
      <c r="BL22" s="234"/>
      <c r="BM22" s="232" t="str">
        <f>BM10</f>
        <v>AGOSTO</v>
      </c>
      <c r="BN22" s="233"/>
      <c r="BO22" s="233"/>
      <c r="BP22" s="233"/>
      <c r="BQ22" s="233"/>
      <c r="BR22" s="233"/>
      <c r="BS22" s="233"/>
      <c r="BT22" s="234"/>
      <c r="BU22" s="232" t="str">
        <f>BU10</f>
        <v>SEPTIEMBRE</v>
      </c>
      <c r="BV22" s="233"/>
      <c r="BW22" s="233"/>
      <c r="BX22" s="233"/>
      <c r="BY22" s="233"/>
      <c r="BZ22" s="233"/>
      <c r="CA22" s="233"/>
      <c r="CB22" s="234"/>
      <c r="CC22" s="232" t="str">
        <f>CC10</f>
        <v>OCTUBRE</v>
      </c>
      <c r="CD22" s="233"/>
      <c r="CE22" s="233"/>
      <c r="CF22" s="233"/>
      <c r="CG22" s="233"/>
      <c r="CH22" s="233"/>
      <c r="CI22" s="233"/>
      <c r="CJ22" s="234"/>
      <c r="CK22" s="232" t="str">
        <f>CK10</f>
        <v>NOVIEMBRE</v>
      </c>
      <c r="CL22" s="233"/>
      <c r="CM22" s="233"/>
      <c r="CN22" s="233"/>
      <c r="CO22" s="233"/>
      <c r="CP22" s="233"/>
      <c r="CQ22" s="233"/>
      <c r="CR22" s="234"/>
      <c r="CS22" s="232" t="str">
        <f>CS10</f>
        <v>DICIEMBRE</v>
      </c>
      <c r="CT22" s="233"/>
      <c r="CU22" s="233"/>
      <c r="CV22" s="233"/>
      <c r="CW22" s="233"/>
      <c r="CX22" s="233"/>
      <c r="CY22" s="233"/>
      <c r="CZ22" s="234"/>
      <c r="DA22" s="38"/>
      <c r="DB22" s="39"/>
      <c r="DC22" s="40"/>
      <c r="DD22" s="1"/>
      <c r="DE22" s="1"/>
    </row>
    <row r="23" spans="2:109" ht="12.75" customHeight="1" x14ac:dyDescent="0.2">
      <c r="B23" s="41"/>
      <c r="C23" s="6"/>
      <c r="D23" s="6"/>
      <c r="E23" s="6"/>
      <c r="F23" s="6"/>
      <c r="G23" s="6"/>
      <c r="H23" s="62" t="s">
        <v>18</v>
      </c>
      <c r="I23" s="349"/>
      <c r="J23" s="349"/>
      <c r="K23" s="349"/>
      <c r="L23" s="349"/>
      <c r="M23" s="349"/>
      <c r="N23" s="349"/>
      <c r="O23" s="349"/>
      <c r="P23" s="349"/>
      <c r="Q23" s="299">
        <f>COUNTIF(Q12:Q19,"P")</f>
        <v>2</v>
      </c>
      <c r="R23" s="299"/>
      <c r="S23" s="299">
        <f t="shared" ref="S23" si="9">COUNTIF(S12:S19,"P")</f>
        <v>1</v>
      </c>
      <c r="T23" s="299"/>
      <c r="U23" s="299">
        <f t="shared" ref="U23" si="10">COUNTIF(U12:U19,"P")</f>
        <v>1</v>
      </c>
      <c r="V23" s="299"/>
      <c r="W23" s="299">
        <f t="shared" ref="W23" si="11">COUNTIF(W12:W19,"P")</f>
        <v>0</v>
      </c>
      <c r="X23" s="299"/>
      <c r="Y23" s="299">
        <f t="shared" ref="Y23" si="12">COUNTIF(Y12:Y19,"P")</f>
        <v>2</v>
      </c>
      <c r="Z23" s="299"/>
      <c r="AA23" s="299">
        <f t="shared" ref="AA23" si="13">COUNTIF(AA12:AA19,"P")</f>
        <v>0</v>
      </c>
      <c r="AB23" s="299"/>
      <c r="AC23" s="299">
        <f t="shared" ref="AC23" si="14">COUNTIF(AC12:AC19,"P")</f>
        <v>0</v>
      </c>
      <c r="AD23" s="299"/>
      <c r="AE23" s="299">
        <f t="shared" ref="AE23" si="15">COUNTIF(AE12:AE19,"P")</f>
        <v>0</v>
      </c>
      <c r="AF23" s="299"/>
      <c r="AG23" s="299">
        <f t="shared" ref="AG23" si="16">COUNTIF(AG12:AG19,"P")</f>
        <v>1</v>
      </c>
      <c r="AH23" s="299"/>
      <c r="AI23" s="299">
        <f t="shared" ref="AI23" si="17">COUNTIF(AI12:AI19,"P")</f>
        <v>0</v>
      </c>
      <c r="AJ23" s="299"/>
      <c r="AK23" s="299">
        <f t="shared" ref="AK23" si="18">COUNTIF(AK12:AK19,"P")</f>
        <v>0</v>
      </c>
      <c r="AL23" s="299"/>
      <c r="AM23" s="299">
        <f t="shared" ref="AM23" si="19">COUNTIF(AM12:AM19,"P")</f>
        <v>0</v>
      </c>
      <c r="AN23" s="299"/>
      <c r="AO23" s="299">
        <f t="shared" ref="AO23" si="20">COUNTIF(AO12:AO19,"P")</f>
        <v>1</v>
      </c>
      <c r="AP23" s="299"/>
      <c r="AQ23" s="299">
        <f t="shared" ref="AQ23" si="21">COUNTIF(AQ12:AQ19,"P")</f>
        <v>0</v>
      </c>
      <c r="AR23" s="299"/>
      <c r="AS23" s="299">
        <f t="shared" ref="AS23" si="22">COUNTIF(AS12:AS19,"P")</f>
        <v>0</v>
      </c>
      <c r="AT23" s="299"/>
      <c r="AU23" s="299">
        <f t="shared" ref="AU23" si="23">COUNTIF(AU12:AU19,"P")</f>
        <v>0</v>
      </c>
      <c r="AV23" s="299"/>
      <c r="AW23" s="299">
        <f t="shared" ref="AW23" si="24">COUNTIF(AW12:AW19,"P")</f>
        <v>1</v>
      </c>
      <c r="AX23" s="299"/>
      <c r="AY23" s="299">
        <f t="shared" ref="AY23" si="25">COUNTIF(AY12:AY19,"P")</f>
        <v>1</v>
      </c>
      <c r="AZ23" s="299"/>
      <c r="BA23" s="299">
        <f t="shared" ref="BA23" si="26">COUNTIF(BA12:BA19,"P")</f>
        <v>0</v>
      </c>
      <c r="BB23" s="299"/>
      <c r="BC23" s="299">
        <f t="shared" ref="BC23" si="27">COUNTIF(BC12:BC19,"P")</f>
        <v>0</v>
      </c>
      <c r="BD23" s="299"/>
      <c r="BE23" s="299">
        <f t="shared" ref="BE23" si="28">COUNTIF(BE12:BE19,"P")</f>
        <v>2</v>
      </c>
      <c r="BF23" s="299"/>
      <c r="BG23" s="299">
        <f t="shared" ref="BG23" si="29">COUNTIF(BG12:BG19,"P")</f>
        <v>1</v>
      </c>
      <c r="BH23" s="299"/>
      <c r="BI23" s="299">
        <f t="shared" ref="BI23" si="30">COUNTIF(BI12:BI19,"P")</f>
        <v>0</v>
      </c>
      <c r="BJ23" s="299"/>
      <c r="BK23" s="299">
        <f t="shared" ref="BK23" si="31">COUNTIF(BK12:BK19,"P")</f>
        <v>0</v>
      </c>
      <c r="BL23" s="299"/>
      <c r="BM23" s="299">
        <f t="shared" ref="BM23" si="32">COUNTIF(BM12:BM19,"P")</f>
        <v>1</v>
      </c>
      <c r="BN23" s="299"/>
      <c r="BO23" s="299">
        <f t="shared" ref="BO23" si="33">COUNTIF(BO12:BO19,"P")</f>
        <v>1</v>
      </c>
      <c r="BP23" s="299"/>
      <c r="BQ23" s="299">
        <f t="shared" ref="BQ23" si="34">COUNTIF(BQ12:BQ19,"P")</f>
        <v>0</v>
      </c>
      <c r="BR23" s="299"/>
      <c r="BS23" s="299">
        <f t="shared" ref="BS23" si="35">COUNTIF(BS12:BS19,"P")</f>
        <v>0</v>
      </c>
      <c r="BT23" s="299"/>
      <c r="BU23" s="299">
        <f t="shared" ref="BU23" si="36">COUNTIF(BU12:BU19,"P")</f>
        <v>1</v>
      </c>
      <c r="BV23" s="299"/>
      <c r="BW23" s="299">
        <f t="shared" ref="BW23" si="37">COUNTIF(BW12:BW19,"P")</f>
        <v>2</v>
      </c>
      <c r="BX23" s="299"/>
      <c r="BY23" s="299">
        <f t="shared" ref="BY23" si="38">COUNTIF(BY12:BY19,"P")</f>
        <v>0</v>
      </c>
      <c r="BZ23" s="299"/>
      <c r="CA23" s="299">
        <f t="shared" ref="CA23" si="39">COUNTIF(CA12:CA19,"P")</f>
        <v>0</v>
      </c>
      <c r="CB23" s="299"/>
      <c r="CC23" s="299">
        <f t="shared" ref="CC23" si="40">COUNTIF(CC12:CC19,"P")</f>
        <v>1</v>
      </c>
      <c r="CD23" s="299"/>
      <c r="CE23" s="299">
        <f t="shared" ref="CE23" si="41">COUNTIF(CE12:CE19,"P")</f>
        <v>1</v>
      </c>
      <c r="CF23" s="299"/>
      <c r="CG23" s="299">
        <f t="shared" ref="CG23" si="42">COUNTIF(CG12:CG19,"P")</f>
        <v>0</v>
      </c>
      <c r="CH23" s="299"/>
      <c r="CI23" s="299">
        <f t="shared" ref="CI23" si="43">COUNTIF(CI12:CI19,"P")</f>
        <v>0</v>
      </c>
      <c r="CJ23" s="299"/>
      <c r="CK23" s="299">
        <f t="shared" ref="CK23" si="44">COUNTIF(CK12:CK19,"P")</f>
        <v>1</v>
      </c>
      <c r="CL23" s="299"/>
      <c r="CM23" s="299">
        <f t="shared" ref="CM23" si="45">COUNTIF(CM12:CM19,"P")</f>
        <v>0</v>
      </c>
      <c r="CN23" s="299"/>
      <c r="CO23" s="299">
        <f t="shared" ref="CO23" si="46">COUNTIF(CO12:CO19,"P")</f>
        <v>0</v>
      </c>
      <c r="CP23" s="299"/>
      <c r="CQ23" s="299">
        <f t="shared" ref="CQ23" si="47">COUNTIF(CQ12:CQ19,"P")</f>
        <v>0</v>
      </c>
      <c r="CR23" s="299"/>
      <c r="CS23" s="299">
        <f t="shared" ref="CS23" si="48">COUNTIF(CS12:CS19,"P")</f>
        <v>0</v>
      </c>
      <c r="CT23" s="299"/>
      <c r="CU23" s="299">
        <f t="shared" ref="CU23" si="49">COUNTIF(CU12:CU19,"P")</f>
        <v>0</v>
      </c>
      <c r="CV23" s="299"/>
      <c r="CW23" s="299">
        <f t="shared" ref="CW23" si="50">COUNTIF(CW12:CW19,"P")</f>
        <v>0</v>
      </c>
      <c r="CX23" s="299"/>
      <c r="CY23" s="299">
        <f t="shared" ref="CY23" si="51">COUNTIF(CY12:CY19,"P")</f>
        <v>2</v>
      </c>
      <c r="CZ23" s="299"/>
      <c r="DA23" s="107">
        <f>SUM(I23:CZ23)</f>
        <v>23</v>
      </c>
      <c r="DB23" s="39"/>
      <c r="DC23" s="40"/>
      <c r="DD23" s="1"/>
      <c r="DE23" s="1"/>
    </row>
    <row r="24" spans="2:109" ht="12.75" customHeight="1" x14ac:dyDescent="0.2">
      <c r="B24" s="41"/>
      <c r="C24" s="6"/>
      <c r="D24" s="6"/>
      <c r="E24" s="6"/>
      <c r="F24" s="6"/>
      <c r="G24" s="6"/>
      <c r="H24" s="62" t="s">
        <v>19</v>
      </c>
      <c r="I24" s="349"/>
      <c r="J24" s="349"/>
      <c r="K24" s="349"/>
      <c r="L24" s="349"/>
      <c r="M24" s="349"/>
      <c r="N24" s="349"/>
      <c r="O24" s="349"/>
      <c r="P24" s="349"/>
      <c r="Q24" s="299">
        <f>COUNTIF(R12:R19,"E")</f>
        <v>2</v>
      </c>
      <c r="R24" s="299"/>
      <c r="S24" s="299">
        <f t="shared" ref="S24" si="52">COUNTIF(T12:T19,"E")</f>
        <v>0</v>
      </c>
      <c r="T24" s="299"/>
      <c r="U24" s="299">
        <f t="shared" ref="U24" si="53">COUNTIF(V12:V19,"E")</f>
        <v>0</v>
      </c>
      <c r="V24" s="299"/>
      <c r="W24" s="299">
        <f t="shared" ref="W24" si="54">COUNTIF(X12:X19,"E")</f>
        <v>0</v>
      </c>
      <c r="X24" s="299"/>
      <c r="Y24" s="299">
        <f t="shared" ref="Y24" si="55">COUNTIF(Z12:Z19,"E")</f>
        <v>1</v>
      </c>
      <c r="Z24" s="299"/>
      <c r="AA24" s="299">
        <f t="shared" ref="AA24" si="56">COUNTIF(AB12:AB19,"E")</f>
        <v>0</v>
      </c>
      <c r="AB24" s="299"/>
      <c r="AC24" s="299">
        <f t="shared" ref="AC24" si="57">COUNTIF(AD12:AD19,"E")</f>
        <v>0</v>
      </c>
      <c r="AD24" s="299"/>
      <c r="AE24" s="299">
        <f t="shared" ref="AE24" si="58">COUNTIF(AF12:AF19,"E")</f>
        <v>0</v>
      </c>
      <c r="AF24" s="299"/>
      <c r="AG24" s="299">
        <f t="shared" ref="AG24" si="59">COUNTIF(AH12:AH19,"E")</f>
        <v>1</v>
      </c>
      <c r="AH24" s="299"/>
      <c r="AI24" s="299">
        <f t="shared" ref="AI24" si="60">COUNTIF(AJ12:AJ19,"E")</f>
        <v>0</v>
      </c>
      <c r="AJ24" s="299"/>
      <c r="AK24" s="299">
        <f t="shared" ref="AK24" si="61">COUNTIF(AL12:AL19,"E")</f>
        <v>0</v>
      </c>
      <c r="AL24" s="299"/>
      <c r="AM24" s="299">
        <f t="shared" ref="AM24" si="62">COUNTIF(AN12:AN19,"E")</f>
        <v>0</v>
      </c>
      <c r="AN24" s="299"/>
      <c r="AO24" s="299">
        <f t="shared" ref="AO24" si="63">COUNTIF(AP12:AP19,"E")</f>
        <v>1</v>
      </c>
      <c r="AP24" s="299"/>
      <c r="AQ24" s="299">
        <f t="shared" ref="AQ24" si="64">COUNTIF(AR12:AR19,"E")</f>
        <v>0</v>
      </c>
      <c r="AR24" s="299"/>
      <c r="AS24" s="299">
        <f t="shared" ref="AS24" si="65">COUNTIF(AT12:AT19,"E")</f>
        <v>0</v>
      </c>
      <c r="AT24" s="299"/>
      <c r="AU24" s="299">
        <f t="shared" ref="AU24" si="66">COUNTIF(AV12:AV19,"E")</f>
        <v>0</v>
      </c>
      <c r="AV24" s="299"/>
      <c r="AW24" s="299">
        <f t="shared" ref="AW24" si="67">COUNTIF(AX12:AX19,"E")</f>
        <v>0</v>
      </c>
      <c r="AX24" s="299"/>
      <c r="AY24" s="299">
        <f t="shared" ref="AY24" si="68">COUNTIF(AZ12:AZ19,"E")</f>
        <v>0</v>
      </c>
      <c r="AZ24" s="299"/>
      <c r="BA24" s="299">
        <f t="shared" ref="BA24" si="69">COUNTIF(BB12:BB19,"E")</f>
        <v>0</v>
      </c>
      <c r="BB24" s="299"/>
      <c r="BC24" s="299">
        <f t="shared" ref="BC24" si="70">COUNTIF(BD12:BD19,"E")</f>
        <v>0</v>
      </c>
      <c r="BD24" s="299"/>
      <c r="BE24" s="299">
        <f t="shared" ref="BE24" si="71">COUNTIF(BF12:BF19,"E")</f>
        <v>2</v>
      </c>
      <c r="BF24" s="299"/>
      <c r="BG24" s="299">
        <f t="shared" ref="BG24" si="72">COUNTIF(BH12:BH19,"E")</f>
        <v>0</v>
      </c>
      <c r="BH24" s="299"/>
      <c r="BI24" s="299">
        <f t="shared" ref="BI24" si="73">COUNTIF(BJ12:BJ19,"E")</f>
        <v>0</v>
      </c>
      <c r="BJ24" s="299"/>
      <c r="BK24" s="299">
        <f t="shared" ref="BK24" si="74">COUNTIF(BL12:BL19,"E")</f>
        <v>0</v>
      </c>
      <c r="BL24" s="299"/>
      <c r="BM24" s="299">
        <f t="shared" ref="BM24" si="75">COUNTIF(BN12:BN19,"E")</f>
        <v>1</v>
      </c>
      <c r="BN24" s="299"/>
      <c r="BO24" s="299">
        <f t="shared" ref="BO24" si="76">COUNTIF(BP12:BP19,"E")</f>
        <v>1</v>
      </c>
      <c r="BP24" s="299"/>
      <c r="BQ24" s="299">
        <f t="shared" ref="BQ24" si="77">COUNTIF(BR12:BR19,"E")</f>
        <v>0</v>
      </c>
      <c r="BR24" s="299"/>
      <c r="BS24" s="299">
        <f t="shared" ref="BS24" si="78">COUNTIF(BT12:BT19,"E")</f>
        <v>0</v>
      </c>
      <c r="BT24" s="299"/>
      <c r="BU24" s="299">
        <f t="shared" ref="BU24" si="79">COUNTIF(BV12:BV19,"E")</f>
        <v>1</v>
      </c>
      <c r="BV24" s="299"/>
      <c r="BW24" s="299">
        <f t="shared" ref="BW24" si="80">COUNTIF(BX12:BX19,"E")</f>
        <v>1</v>
      </c>
      <c r="BX24" s="299"/>
      <c r="BY24" s="299">
        <f t="shared" ref="BY24" si="81">COUNTIF(BZ12:BZ19,"E")</f>
        <v>0</v>
      </c>
      <c r="BZ24" s="299"/>
      <c r="CA24" s="299">
        <f t="shared" ref="CA24" si="82">COUNTIF(CB12:CB19,"E")</f>
        <v>0</v>
      </c>
      <c r="CB24" s="299"/>
      <c r="CC24" s="299">
        <f t="shared" ref="CC24" si="83">COUNTIF(CD12:CD19,"E")</f>
        <v>1</v>
      </c>
      <c r="CD24" s="299"/>
      <c r="CE24" s="299">
        <f t="shared" ref="CE24" si="84">COUNTIF(CF12:CF19,"E")</f>
        <v>0</v>
      </c>
      <c r="CF24" s="299"/>
      <c r="CG24" s="299">
        <f t="shared" ref="CG24" si="85">COUNTIF(CH12:CH19,"E")</f>
        <v>0</v>
      </c>
      <c r="CH24" s="299"/>
      <c r="CI24" s="299">
        <f t="shared" ref="CI24" si="86">COUNTIF(CJ12:CJ19,"E")</f>
        <v>0</v>
      </c>
      <c r="CJ24" s="299"/>
      <c r="CK24" s="299">
        <f t="shared" ref="CK24" si="87">COUNTIF(CL12:CL19,"E")</f>
        <v>0</v>
      </c>
      <c r="CL24" s="299"/>
      <c r="CM24" s="299">
        <f t="shared" ref="CM24" si="88">COUNTIF(CN12:CN19,"E")</f>
        <v>0</v>
      </c>
      <c r="CN24" s="299"/>
      <c r="CO24" s="299">
        <f t="shared" ref="CO24" si="89">COUNTIF(CP12:CP19,"E")</f>
        <v>0</v>
      </c>
      <c r="CP24" s="299"/>
      <c r="CQ24" s="299">
        <f t="shared" ref="CQ24" si="90">COUNTIF(CR12:CR19,"E")</f>
        <v>0</v>
      </c>
      <c r="CR24" s="299"/>
      <c r="CS24" s="299">
        <f t="shared" ref="CS24" si="91">COUNTIF(CT12:CT19,"E")</f>
        <v>0</v>
      </c>
      <c r="CT24" s="299"/>
      <c r="CU24" s="299">
        <f t="shared" ref="CU24" si="92">COUNTIF(CV12:CV19,"E")</f>
        <v>0</v>
      </c>
      <c r="CV24" s="299"/>
      <c r="CW24" s="299">
        <f t="shared" ref="CW24" si="93">COUNTIF(CX12:CX19,"E")</f>
        <v>0</v>
      </c>
      <c r="CX24" s="299"/>
      <c r="CY24" s="299">
        <f t="shared" ref="CY24" si="94">COUNTIF(CZ12:CZ19,"E")</f>
        <v>0</v>
      </c>
      <c r="CZ24" s="299"/>
      <c r="DA24" s="107">
        <f>SUM(I24:CZ24)</f>
        <v>12</v>
      </c>
      <c r="DB24" s="39"/>
      <c r="DC24" s="40"/>
      <c r="DD24" s="1"/>
      <c r="DE24" s="1"/>
    </row>
    <row r="25" spans="2:109" ht="12.75" customHeight="1" x14ac:dyDescent="0.2">
      <c r="B25" s="41"/>
      <c r="C25" s="6"/>
      <c r="D25" s="6"/>
      <c r="E25" s="6"/>
      <c r="F25" s="6"/>
      <c r="G25" s="6"/>
      <c r="H25" s="62" t="s">
        <v>20</v>
      </c>
      <c r="I25" s="349"/>
      <c r="J25" s="349"/>
      <c r="K25" s="349"/>
      <c r="L25" s="349"/>
      <c r="M25" s="349"/>
      <c r="N25" s="349"/>
      <c r="O25" s="349"/>
      <c r="P25" s="349"/>
      <c r="Q25" s="299">
        <f>+Q24/Q23</f>
        <v>1</v>
      </c>
      <c r="R25" s="299"/>
      <c r="S25" s="299">
        <f t="shared" ref="S25" si="95">+S24/S23</f>
        <v>0</v>
      </c>
      <c r="T25" s="299"/>
      <c r="U25" s="299">
        <f t="shared" ref="U25" si="96">+U24/U23</f>
        <v>0</v>
      </c>
      <c r="V25" s="299"/>
      <c r="W25" s="299">
        <v>0</v>
      </c>
      <c r="X25" s="299"/>
      <c r="Y25" s="299">
        <f t="shared" ref="Y25" si="97">+Y24/Y23</f>
        <v>0.5</v>
      </c>
      <c r="Z25" s="299"/>
      <c r="AA25" s="299">
        <v>0</v>
      </c>
      <c r="AB25" s="299"/>
      <c r="AC25" s="299">
        <v>0</v>
      </c>
      <c r="AD25" s="299"/>
      <c r="AE25" s="299">
        <v>0</v>
      </c>
      <c r="AF25" s="299"/>
      <c r="AG25" s="299">
        <f t="shared" ref="AG25" si="98">+AG24/AG23</f>
        <v>1</v>
      </c>
      <c r="AH25" s="299"/>
      <c r="AI25" s="299">
        <v>0</v>
      </c>
      <c r="AJ25" s="299"/>
      <c r="AK25" s="299">
        <v>0</v>
      </c>
      <c r="AL25" s="299"/>
      <c r="AM25" s="299">
        <v>0</v>
      </c>
      <c r="AN25" s="299"/>
      <c r="AO25" s="299">
        <f t="shared" ref="AO25" si="99">+AO24/AO23</f>
        <v>1</v>
      </c>
      <c r="AP25" s="299"/>
      <c r="AQ25" s="299">
        <v>0</v>
      </c>
      <c r="AR25" s="299"/>
      <c r="AS25" s="299">
        <v>0</v>
      </c>
      <c r="AT25" s="299"/>
      <c r="AU25" s="299">
        <v>0</v>
      </c>
      <c r="AV25" s="299"/>
      <c r="AW25" s="299">
        <f t="shared" ref="AW25" si="100">+AW24/AW23</f>
        <v>0</v>
      </c>
      <c r="AX25" s="299"/>
      <c r="AY25" s="299">
        <f t="shared" ref="AY25" si="101">+AY24/AY23</f>
        <v>0</v>
      </c>
      <c r="AZ25" s="299"/>
      <c r="BA25" s="299">
        <v>0</v>
      </c>
      <c r="BB25" s="299"/>
      <c r="BC25" s="299">
        <v>0</v>
      </c>
      <c r="BD25" s="299"/>
      <c r="BE25" s="299">
        <f t="shared" ref="BE25" si="102">+BE24/BE23</f>
        <v>1</v>
      </c>
      <c r="BF25" s="299"/>
      <c r="BG25" s="299">
        <f t="shared" ref="BG25" si="103">+BG24/BG23</f>
        <v>0</v>
      </c>
      <c r="BH25" s="299"/>
      <c r="BI25" s="299">
        <v>0</v>
      </c>
      <c r="BJ25" s="299"/>
      <c r="BK25" s="299">
        <v>0</v>
      </c>
      <c r="BL25" s="299"/>
      <c r="BM25" s="299">
        <f t="shared" ref="BM25" si="104">+BM24/BM23</f>
        <v>1</v>
      </c>
      <c r="BN25" s="299"/>
      <c r="BO25" s="299">
        <f t="shared" ref="BO25" si="105">+BO24/BO23</f>
        <v>1</v>
      </c>
      <c r="BP25" s="299"/>
      <c r="BQ25" s="299">
        <v>0</v>
      </c>
      <c r="BR25" s="299"/>
      <c r="BS25" s="299">
        <v>0</v>
      </c>
      <c r="BT25" s="299"/>
      <c r="BU25" s="299">
        <f t="shared" ref="BU25" si="106">+BU24/BU23</f>
        <v>1</v>
      </c>
      <c r="BV25" s="299"/>
      <c r="BW25" s="299">
        <f t="shared" ref="BW25" si="107">+BW24/BW23</f>
        <v>0.5</v>
      </c>
      <c r="BX25" s="299"/>
      <c r="BY25" s="299">
        <v>0</v>
      </c>
      <c r="BZ25" s="299"/>
      <c r="CA25" s="299">
        <v>0</v>
      </c>
      <c r="CB25" s="299"/>
      <c r="CC25" s="299">
        <f t="shared" ref="CC25" si="108">+CC24/CC23</f>
        <v>1</v>
      </c>
      <c r="CD25" s="299"/>
      <c r="CE25" s="299">
        <f t="shared" ref="CE25" si="109">+CE24/CE23</f>
        <v>0</v>
      </c>
      <c r="CF25" s="299"/>
      <c r="CG25" s="299">
        <v>0</v>
      </c>
      <c r="CH25" s="299"/>
      <c r="CI25" s="299">
        <v>0</v>
      </c>
      <c r="CJ25" s="299"/>
      <c r="CK25" s="299">
        <f t="shared" ref="CK25" si="110">+CK24/CK23</f>
        <v>0</v>
      </c>
      <c r="CL25" s="299"/>
      <c r="CM25" s="299">
        <v>0</v>
      </c>
      <c r="CN25" s="299"/>
      <c r="CO25" s="299">
        <v>0</v>
      </c>
      <c r="CP25" s="299"/>
      <c r="CQ25" s="299">
        <v>0</v>
      </c>
      <c r="CR25" s="299"/>
      <c r="CS25" s="299">
        <v>0</v>
      </c>
      <c r="CT25" s="299"/>
      <c r="CU25" s="299">
        <v>0</v>
      </c>
      <c r="CV25" s="299"/>
      <c r="CW25" s="299">
        <v>0</v>
      </c>
      <c r="CX25" s="299"/>
      <c r="CY25" s="299">
        <f t="shared" ref="CY25" si="111">+CY24/CY23</f>
        <v>0</v>
      </c>
      <c r="CZ25" s="299"/>
      <c r="DA25" s="108">
        <f>+DA24/DA23</f>
        <v>0.52173913043478259</v>
      </c>
      <c r="DB25" s="39"/>
      <c r="DC25" s="217" t="s">
        <v>64</v>
      </c>
      <c r="DD25" s="1"/>
      <c r="DE25" s="1"/>
    </row>
    <row r="26" spans="2:109" ht="12.75" hidden="1" customHeight="1" x14ac:dyDescent="0.2">
      <c r="B26" s="41"/>
      <c r="C26" s="6"/>
      <c r="D26" s="6"/>
      <c r="E26" s="6"/>
      <c r="F26" s="6"/>
      <c r="G26" s="6"/>
      <c r="H26" s="62" t="s">
        <v>21</v>
      </c>
      <c r="I26" s="62"/>
      <c r="J26" s="62"/>
      <c r="K26" s="62"/>
      <c r="L26" s="62"/>
      <c r="M26" s="62"/>
      <c r="N26" s="62"/>
      <c r="O26" s="62"/>
      <c r="P26" s="62"/>
      <c r="Q26" s="254" t="e">
        <f>#REF!+Q23</f>
        <v>#REF!</v>
      </c>
      <c r="R26" s="254"/>
      <c r="S26" s="63"/>
      <c r="T26" s="63"/>
      <c r="U26" s="254" t="e">
        <f>Q26+U23</f>
        <v>#REF!</v>
      </c>
      <c r="V26" s="254"/>
      <c r="W26" s="255" t="e">
        <f>U26+W23</f>
        <v>#REF!</v>
      </c>
      <c r="X26" s="255"/>
      <c r="Y26" s="254" t="e">
        <f>W26+Y23</f>
        <v>#REF!</v>
      </c>
      <c r="Z26" s="254"/>
      <c r="AA26" s="63"/>
      <c r="AB26" s="63"/>
      <c r="AC26" s="254" t="e">
        <f>Y26+AC23</f>
        <v>#REF!</v>
      </c>
      <c r="AD26" s="254"/>
      <c r="AE26" s="255" t="e">
        <f>AC26+AE23</f>
        <v>#REF!</v>
      </c>
      <c r="AF26" s="255"/>
      <c r="AG26" s="254" t="e">
        <f>AE26+AG23</f>
        <v>#REF!</v>
      </c>
      <c r="AH26" s="254"/>
      <c r="AI26" s="63"/>
      <c r="AJ26" s="63"/>
      <c r="AK26" s="254" t="e">
        <f>AG26+AK23</f>
        <v>#REF!</v>
      </c>
      <c r="AL26" s="254"/>
      <c r="AM26" s="255" t="e">
        <f>AK26+AM23</f>
        <v>#REF!</v>
      </c>
      <c r="AN26" s="255"/>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254" t="e">
        <f>AM26+BU23</f>
        <v>#REF!</v>
      </c>
      <c r="BV26" s="254"/>
      <c r="BW26" s="63"/>
      <c r="BX26" s="63"/>
      <c r="BY26" s="254" t="e">
        <f>BU26+BY23</f>
        <v>#REF!</v>
      </c>
      <c r="BZ26" s="254"/>
      <c r="CA26" s="255" t="e">
        <f>BY26+CA23</f>
        <v>#REF!</v>
      </c>
      <c r="CB26" s="255"/>
      <c r="CC26" s="254" t="e">
        <f>CA26+CC23</f>
        <v>#REF!</v>
      </c>
      <c r="CD26" s="254"/>
      <c r="CE26" s="63"/>
      <c r="CF26" s="63"/>
      <c r="CG26" s="254" t="e">
        <f>CC26+CG23</f>
        <v>#REF!</v>
      </c>
      <c r="CH26" s="254"/>
      <c r="CI26" s="255" t="e">
        <f>CG26+CI23</f>
        <v>#REF!</v>
      </c>
      <c r="CJ26" s="255"/>
      <c r="CK26" s="254" t="e">
        <f>CI26+CK23</f>
        <v>#REF!</v>
      </c>
      <c r="CL26" s="254"/>
      <c r="CM26" s="63"/>
      <c r="CN26" s="63"/>
      <c r="CO26" s="254" t="e">
        <f>CK26+CO23</f>
        <v>#REF!</v>
      </c>
      <c r="CP26" s="254"/>
      <c r="CQ26" s="255" t="e">
        <f>CO26+CQ23</f>
        <v>#REF!</v>
      </c>
      <c r="CR26" s="255"/>
      <c r="CS26" s="254" t="e">
        <f>CQ26+CS23</f>
        <v>#REF!</v>
      </c>
      <c r="CT26" s="254"/>
      <c r="CU26" s="63"/>
      <c r="CV26" s="63"/>
      <c r="CW26" s="254" t="e">
        <f>CS26+CW23</f>
        <v>#REF!</v>
      </c>
      <c r="CX26" s="254"/>
      <c r="CY26" s="255" t="e">
        <f>CW26+CY23</f>
        <v>#REF!</v>
      </c>
      <c r="CZ26" s="255"/>
      <c r="DA26" s="38"/>
      <c r="DB26" s="39"/>
      <c r="DC26" s="40"/>
      <c r="DD26" s="1"/>
      <c r="DE26" s="1"/>
    </row>
    <row r="27" spans="2:109" ht="12.75" hidden="1" customHeight="1" x14ac:dyDescent="0.2">
      <c r="B27" s="41"/>
      <c r="C27" s="6"/>
      <c r="D27" s="6"/>
      <c r="E27" s="6"/>
      <c r="F27" s="6"/>
      <c r="G27" s="6"/>
      <c r="H27" s="62" t="s">
        <v>22</v>
      </c>
      <c r="I27" s="62"/>
      <c r="J27" s="62"/>
      <c r="K27" s="62"/>
      <c r="L27" s="62"/>
      <c r="M27" s="62"/>
      <c r="N27" s="62"/>
      <c r="O27" s="62"/>
      <c r="P27" s="62"/>
      <c r="Q27" s="254" t="e">
        <f>#REF!+Q24</f>
        <v>#REF!</v>
      </c>
      <c r="R27" s="254"/>
      <c r="S27" s="63"/>
      <c r="T27" s="63"/>
      <c r="U27" s="254" t="e">
        <f>Q27+U24</f>
        <v>#REF!</v>
      </c>
      <c r="V27" s="254"/>
      <c r="W27" s="255" t="e">
        <f>U27+W24</f>
        <v>#REF!</v>
      </c>
      <c r="X27" s="255"/>
      <c r="Y27" s="254" t="e">
        <f>W27+Y24</f>
        <v>#REF!</v>
      </c>
      <c r="Z27" s="254"/>
      <c r="AA27" s="63"/>
      <c r="AB27" s="63"/>
      <c r="AC27" s="254" t="e">
        <f>Y27+AC24</f>
        <v>#REF!</v>
      </c>
      <c r="AD27" s="254"/>
      <c r="AE27" s="255" t="e">
        <f>AC27+AE24</f>
        <v>#REF!</v>
      </c>
      <c r="AF27" s="255"/>
      <c r="AG27" s="254" t="e">
        <f>AE27+AG24</f>
        <v>#REF!</v>
      </c>
      <c r="AH27" s="254"/>
      <c r="AI27" s="63"/>
      <c r="AJ27" s="63"/>
      <c r="AK27" s="254" t="e">
        <f>AG27+AK24</f>
        <v>#REF!</v>
      </c>
      <c r="AL27" s="254"/>
      <c r="AM27" s="255" t="e">
        <f>AK27+AM24</f>
        <v>#REF!</v>
      </c>
      <c r="AN27" s="255"/>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254" t="e">
        <f>AM27+BU24</f>
        <v>#REF!</v>
      </c>
      <c r="BV27" s="254"/>
      <c r="BW27" s="63"/>
      <c r="BX27" s="63"/>
      <c r="BY27" s="254" t="e">
        <f>BU27+BY24</f>
        <v>#REF!</v>
      </c>
      <c r="BZ27" s="254"/>
      <c r="CA27" s="255" t="e">
        <f>BY27+CA24</f>
        <v>#REF!</v>
      </c>
      <c r="CB27" s="255"/>
      <c r="CC27" s="254" t="e">
        <f>CA27+CC24</f>
        <v>#REF!</v>
      </c>
      <c r="CD27" s="254"/>
      <c r="CE27" s="63"/>
      <c r="CF27" s="63"/>
      <c r="CG27" s="254" t="e">
        <f>CC27+CG24</f>
        <v>#REF!</v>
      </c>
      <c r="CH27" s="254"/>
      <c r="CI27" s="255" t="e">
        <f>CG27+CI24</f>
        <v>#REF!</v>
      </c>
      <c r="CJ27" s="255"/>
      <c r="CK27" s="254" t="e">
        <f>CI27+CK24</f>
        <v>#REF!</v>
      </c>
      <c r="CL27" s="254"/>
      <c r="CM27" s="63"/>
      <c r="CN27" s="63"/>
      <c r="CO27" s="254" t="e">
        <f>CK27+CO24</f>
        <v>#REF!</v>
      </c>
      <c r="CP27" s="254"/>
      <c r="CQ27" s="255" t="e">
        <f>CO27+CQ24</f>
        <v>#REF!</v>
      </c>
      <c r="CR27" s="255"/>
      <c r="CS27" s="254" t="e">
        <f>CQ27+CS24</f>
        <v>#REF!</v>
      </c>
      <c r="CT27" s="254"/>
      <c r="CU27" s="63"/>
      <c r="CV27" s="63"/>
      <c r="CW27" s="254" t="e">
        <f>CS27+CW24</f>
        <v>#REF!</v>
      </c>
      <c r="CX27" s="254"/>
      <c r="CY27" s="255" t="e">
        <f>CW27+CY24</f>
        <v>#REF!</v>
      </c>
      <c r="CZ27" s="255"/>
      <c r="DA27" s="38"/>
      <c r="DB27" s="39"/>
      <c r="DC27" s="40"/>
      <c r="DD27" s="1"/>
      <c r="DE27" s="1"/>
    </row>
    <row r="28" spans="2:109" ht="12.75" hidden="1" customHeight="1" x14ac:dyDescent="0.2">
      <c r="B28" s="41"/>
      <c r="C28" s="6"/>
      <c r="D28" s="6"/>
      <c r="E28" s="6"/>
      <c r="F28" s="6"/>
      <c r="G28" s="6"/>
      <c r="H28" s="62" t="s">
        <v>23</v>
      </c>
      <c r="I28" s="62"/>
      <c r="J28" s="62"/>
      <c r="K28" s="62"/>
      <c r="L28" s="62"/>
      <c r="M28" s="62"/>
      <c r="N28" s="62"/>
      <c r="O28" s="62"/>
      <c r="P28" s="62"/>
      <c r="Q28" s="259" t="e">
        <f>+Q27/Q26</f>
        <v>#REF!</v>
      </c>
      <c r="R28" s="260"/>
      <c r="S28" s="65"/>
      <c r="T28" s="65"/>
      <c r="U28" s="259" t="e">
        <f>+U27/U26</f>
        <v>#REF!</v>
      </c>
      <c r="V28" s="260"/>
      <c r="W28" s="259" t="e">
        <f>+W27/W26</f>
        <v>#REF!</v>
      </c>
      <c r="X28" s="260"/>
      <c r="Y28" s="259" t="e">
        <f>+Y27/Y26</f>
        <v>#REF!</v>
      </c>
      <c r="Z28" s="260"/>
      <c r="AA28" s="65"/>
      <c r="AB28" s="65"/>
      <c r="AC28" s="259" t="e">
        <f>+AC27/AC26</f>
        <v>#REF!</v>
      </c>
      <c r="AD28" s="260"/>
      <c r="AE28" s="259" t="e">
        <f>+AE27/AE26</f>
        <v>#REF!</v>
      </c>
      <c r="AF28" s="260"/>
      <c r="AG28" s="259" t="e">
        <f>+AG27/AG26</f>
        <v>#REF!</v>
      </c>
      <c r="AH28" s="260"/>
      <c r="AI28" s="65"/>
      <c r="AJ28" s="65"/>
      <c r="AK28" s="259" t="e">
        <f>+AK27/AK26</f>
        <v>#REF!</v>
      </c>
      <c r="AL28" s="260"/>
      <c r="AM28" s="259" t="e">
        <f>+AM27/AM26</f>
        <v>#REF!</v>
      </c>
      <c r="AN28" s="260"/>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259" t="e">
        <f>+BU27/BU26</f>
        <v>#REF!</v>
      </c>
      <c r="BV28" s="260"/>
      <c r="BW28" s="65"/>
      <c r="BX28" s="65"/>
      <c r="BY28" s="259" t="e">
        <f>+BY27/BY26</f>
        <v>#REF!</v>
      </c>
      <c r="BZ28" s="260"/>
      <c r="CA28" s="259" t="e">
        <f>+CA27/CA26</f>
        <v>#REF!</v>
      </c>
      <c r="CB28" s="260"/>
      <c r="CC28" s="259" t="e">
        <f>+CC27/CC26</f>
        <v>#REF!</v>
      </c>
      <c r="CD28" s="260"/>
      <c r="CE28" s="65"/>
      <c r="CF28" s="65"/>
      <c r="CG28" s="259" t="e">
        <f>+CG27/CG26</f>
        <v>#REF!</v>
      </c>
      <c r="CH28" s="260"/>
      <c r="CI28" s="259" t="e">
        <f>+CI27/CI26</f>
        <v>#REF!</v>
      </c>
      <c r="CJ28" s="260"/>
      <c r="CK28" s="259" t="e">
        <f>+CK27/CK26</f>
        <v>#REF!</v>
      </c>
      <c r="CL28" s="260"/>
      <c r="CM28" s="65"/>
      <c r="CN28" s="65"/>
      <c r="CO28" s="259" t="e">
        <f>+CO27/CO26</f>
        <v>#REF!</v>
      </c>
      <c r="CP28" s="260"/>
      <c r="CQ28" s="259" t="e">
        <f>+CQ27/CQ26</f>
        <v>#REF!</v>
      </c>
      <c r="CR28" s="260"/>
      <c r="CS28" s="259" t="e">
        <f>+CS27/CS26</f>
        <v>#REF!</v>
      </c>
      <c r="CT28" s="260"/>
      <c r="CU28" s="65"/>
      <c r="CV28" s="65"/>
      <c r="CW28" s="259" t="e">
        <f>+CW27/CW26</f>
        <v>#REF!</v>
      </c>
      <c r="CX28" s="260"/>
      <c r="CY28" s="259" t="e">
        <f>+CY27/CY26</f>
        <v>#REF!</v>
      </c>
      <c r="CZ28" s="260"/>
      <c r="DA28" s="46"/>
      <c r="DB28" s="47"/>
      <c r="DC28" s="48"/>
      <c r="DD28" s="1"/>
      <c r="DE28" s="1"/>
    </row>
    <row r="29" spans="2:109" ht="10.5" customHeight="1" x14ac:dyDescent="0.2">
      <c r="B29" s="261"/>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c r="BF29" s="262"/>
      <c r="BG29" s="262"/>
      <c r="BH29" s="262"/>
      <c r="BI29" s="262"/>
      <c r="BJ29" s="262"/>
      <c r="BK29" s="262"/>
      <c r="BL29" s="262"/>
      <c r="BM29" s="262"/>
      <c r="BN29" s="262"/>
      <c r="BO29" s="262"/>
      <c r="BP29" s="262"/>
      <c r="BQ29" s="262"/>
      <c r="BR29" s="262"/>
      <c r="BS29" s="262"/>
      <c r="BT29" s="262"/>
      <c r="BU29" s="262"/>
      <c r="BV29" s="262"/>
      <c r="BW29" s="262"/>
      <c r="BX29" s="262"/>
      <c r="BY29" s="262"/>
      <c r="BZ29" s="262"/>
      <c r="CA29" s="262"/>
      <c r="CB29" s="262"/>
      <c r="CC29" s="262"/>
      <c r="CD29" s="262"/>
      <c r="CE29" s="262"/>
      <c r="CF29" s="262"/>
      <c r="CG29" s="262"/>
      <c r="CH29" s="262"/>
      <c r="CI29" s="262"/>
      <c r="CJ29" s="262"/>
      <c r="CK29" s="262"/>
      <c r="CL29" s="262"/>
      <c r="CM29" s="262"/>
      <c r="CN29" s="262"/>
      <c r="CO29" s="262"/>
      <c r="CP29" s="262"/>
      <c r="CQ29" s="262"/>
      <c r="CR29" s="262"/>
      <c r="CS29" s="262"/>
      <c r="CT29" s="262"/>
      <c r="CU29" s="262"/>
      <c r="CV29" s="262"/>
      <c r="CW29" s="262"/>
      <c r="CX29" s="262"/>
      <c r="CY29" s="262"/>
      <c r="CZ29" s="262"/>
      <c r="DA29" s="262"/>
      <c r="DB29" s="262"/>
      <c r="DC29" s="263"/>
      <c r="DD29" s="1"/>
      <c r="DE29" s="1"/>
    </row>
    <row r="32" spans="2:109" x14ac:dyDescent="0.2">
      <c r="BM32" s="2" t="s">
        <v>77</v>
      </c>
      <c r="BN32" s="2">
        <f>+BM23+BO23</f>
        <v>2</v>
      </c>
    </row>
    <row r="33" spans="2:66" x14ac:dyDescent="0.2">
      <c r="B33" s="2" t="s">
        <v>64</v>
      </c>
    </row>
    <row r="34" spans="2:66" x14ac:dyDescent="0.2">
      <c r="BM34" s="2" t="s">
        <v>135</v>
      </c>
      <c r="BN34" s="2">
        <v>0</v>
      </c>
    </row>
    <row r="35" spans="2:66" x14ac:dyDescent="0.2">
      <c r="B35" s="112" t="s">
        <v>64</v>
      </c>
    </row>
    <row r="38" spans="2:66" x14ac:dyDescent="0.2">
      <c r="B38" s="112" t="s">
        <v>64</v>
      </c>
    </row>
  </sheetData>
  <sheetProtection formatCells="0" formatColumns="0"/>
  <mergeCells count="262">
    <mergeCell ref="I9:CR9"/>
    <mergeCell ref="B10:G11"/>
    <mergeCell ref="H10:H11"/>
    <mergeCell ref="I10:P10"/>
    <mergeCell ref="Q10:X10"/>
    <mergeCell ref="Y10:AF10"/>
    <mergeCell ref="AG10:AN10"/>
    <mergeCell ref="AO10:AV10"/>
    <mergeCell ref="C14:G14"/>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 ref="CS10:CZ10"/>
    <mergeCell ref="DA10:DC10"/>
    <mergeCell ref="B12:B17"/>
    <mergeCell ref="C12:G12"/>
    <mergeCell ref="C13:G13"/>
    <mergeCell ref="C16:G16"/>
    <mergeCell ref="C17:AN17"/>
    <mergeCell ref="AW10:BD10"/>
    <mergeCell ref="BE10:BL10"/>
    <mergeCell ref="BM10:BT10"/>
    <mergeCell ref="BU10:CB10"/>
    <mergeCell ref="CC10:CJ10"/>
    <mergeCell ref="CK10:CR10"/>
    <mergeCell ref="C18:G18"/>
    <mergeCell ref="C19:G19"/>
    <mergeCell ref="C20:CZ20"/>
    <mergeCell ref="C15:G15"/>
    <mergeCell ref="B18:B19"/>
    <mergeCell ref="BE22:BL22"/>
    <mergeCell ref="BM22:BT22"/>
    <mergeCell ref="BU22:CB22"/>
    <mergeCell ref="CC22:CJ22"/>
    <mergeCell ref="CK22:CR22"/>
    <mergeCell ref="CS22:CZ22"/>
    <mergeCell ref="I22:P22"/>
    <mergeCell ref="Q22:X22"/>
    <mergeCell ref="Y22:AF22"/>
    <mergeCell ref="AG22:AN22"/>
    <mergeCell ref="AO22:AV22"/>
    <mergeCell ref="AW22:BD22"/>
    <mergeCell ref="U23:V23"/>
    <mergeCell ref="W23:X23"/>
    <mergeCell ref="Y23:Z23"/>
    <mergeCell ref="AA23:AB23"/>
    <mergeCell ref="AC23:AD23"/>
    <mergeCell ref="AE23:AF23"/>
    <mergeCell ref="I23:J23"/>
    <mergeCell ref="K23:L23"/>
    <mergeCell ref="M23:N23"/>
    <mergeCell ref="O23:P23"/>
    <mergeCell ref="Q23:R23"/>
    <mergeCell ref="S23:T23"/>
    <mergeCell ref="AS23:AT23"/>
    <mergeCell ref="AU23:AV23"/>
    <mergeCell ref="AW23:AX23"/>
    <mergeCell ref="AY23:AZ23"/>
    <mergeCell ref="BA23:BB23"/>
    <mergeCell ref="BC23:BD23"/>
    <mergeCell ref="AG23:AH23"/>
    <mergeCell ref="AI23:AJ23"/>
    <mergeCell ref="AK23:AL23"/>
    <mergeCell ref="AM23:AN23"/>
    <mergeCell ref="AO23:AP23"/>
    <mergeCell ref="AQ23:AR23"/>
    <mergeCell ref="BQ23:BR23"/>
    <mergeCell ref="BS23:BT23"/>
    <mergeCell ref="BU23:BV23"/>
    <mergeCell ref="BW23:BX23"/>
    <mergeCell ref="BY23:BZ23"/>
    <mergeCell ref="CA23:CB23"/>
    <mergeCell ref="BE23:BF23"/>
    <mergeCell ref="BG23:BH23"/>
    <mergeCell ref="BI23:BJ23"/>
    <mergeCell ref="BK23:BL23"/>
    <mergeCell ref="BM23:BN23"/>
    <mergeCell ref="BO23:BP23"/>
    <mergeCell ref="CO23:CP23"/>
    <mergeCell ref="CQ23:CR23"/>
    <mergeCell ref="CS23:CT23"/>
    <mergeCell ref="CU23:CV23"/>
    <mergeCell ref="CW23:CX23"/>
    <mergeCell ref="CY23:CZ23"/>
    <mergeCell ref="CC23:CD23"/>
    <mergeCell ref="CE23:CF23"/>
    <mergeCell ref="CG23:CH23"/>
    <mergeCell ref="CI23:CJ23"/>
    <mergeCell ref="CK23:CL23"/>
    <mergeCell ref="CM23:CN23"/>
    <mergeCell ref="U24:V24"/>
    <mergeCell ref="W24:X24"/>
    <mergeCell ref="Y24:Z24"/>
    <mergeCell ref="AA24:AB24"/>
    <mergeCell ref="AC24:AD24"/>
    <mergeCell ref="AE24:AF24"/>
    <mergeCell ref="I24:J24"/>
    <mergeCell ref="K24:L24"/>
    <mergeCell ref="M24:N24"/>
    <mergeCell ref="O24:P24"/>
    <mergeCell ref="Q24:R24"/>
    <mergeCell ref="S24:T24"/>
    <mergeCell ref="AY24:AZ24"/>
    <mergeCell ref="BA24:BB24"/>
    <mergeCell ref="BC24:BD24"/>
    <mergeCell ref="AG24:AH24"/>
    <mergeCell ref="AI24:AJ24"/>
    <mergeCell ref="AK24:AL24"/>
    <mergeCell ref="AM24:AN24"/>
    <mergeCell ref="AO24:AP24"/>
    <mergeCell ref="AQ24:AR24"/>
    <mergeCell ref="CU24:CV24"/>
    <mergeCell ref="CW24:CX24"/>
    <mergeCell ref="CY24:CZ24"/>
    <mergeCell ref="CC24:CD24"/>
    <mergeCell ref="CE24:CF24"/>
    <mergeCell ref="CG24:CH24"/>
    <mergeCell ref="CI24:CJ24"/>
    <mergeCell ref="CK24:CL24"/>
    <mergeCell ref="CM24:CN24"/>
    <mergeCell ref="I25:J25"/>
    <mergeCell ref="K25:L25"/>
    <mergeCell ref="M25:N25"/>
    <mergeCell ref="O25:P25"/>
    <mergeCell ref="Q25:R25"/>
    <mergeCell ref="S25:T25"/>
    <mergeCell ref="CO24:CP24"/>
    <mergeCell ref="CQ24:CR24"/>
    <mergeCell ref="CS24:CT24"/>
    <mergeCell ref="BQ24:BR24"/>
    <mergeCell ref="BS24:BT24"/>
    <mergeCell ref="BU24:BV24"/>
    <mergeCell ref="BW24:BX24"/>
    <mergeCell ref="BY24:BZ24"/>
    <mergeCell ref="CA24:CB24"/>
    <mergeCell ref="BE24:BF24"/>
    <mergeCell ref="BG24:BH24"/>
    <mergeCell ref="BI24:BJ24"/>
    <mergeCell ref="BK24:BL24"/>
    <mergeCell ref="BM24:BN24"/>
    <mergeCell ref="BO24:BP24"/>
    <mergeCell ref="AS24:AT24"/>
    <mergeCell ref="AU24:AV24"/>
    <mergeCell ref="AW24:AX24"/>
    <mergeCell ref="AM25:AN25"/>
    <mergeCell ref="AO25:AP25"/>
    <mergeCell ref="AQ25:AR25"/>
    <mergeCell ref="U25:V25"/>
    <mergeCell ref="W25:X25"/>
    <mergeCell ref="Y25:Z25"/>
    <mergeCell ref="AA25:AB25"/>
    <mergeCell ref="AC25:AD25"/>
    <mergeCell ref="AE25:AF25"/>
    <mergeCell ref="CY25:CZ25"/>
    <mergeCell ref="CC25:CD25"/>
    <mergeCell ref="CE25:CF25"/>
    <mergeCell ref="CG25:CH25"/>
    <mergeCell ref="CI25:CJ25"/>
    <mergeCell ref="CK25:CL25"/>
    <mergeCell ref="CM25:CN25"/>
    <mergeCell ref="BQ25:BR25"/>
    <mergeCell ref="BS25:BT25"/>
    <mergeCell ref="BU25:BV25"/>
    <mergeCell ref="BW25:BX25"/>
    <mergeCell ref="BY25:BZ25"/>
    <mergeCell ref="CA25:CB25"/>
    <mergeCell ref="W26:X26"/>
    <mergeCell ref="Y26:Z26"/>
    <mergeCell ref="AC26:AD26"/>
    <mergeCell ref="AE26:AF26"/>
    <mergeCell ref="CO25:CP25"/>
    <mergeCell ref="CQ25:CR25"/>
    <mergeCell ref="CS25:CT25"/>
    <mergeCell ref="CU25:CV25"/>
    <mergeCell ref="CW25:CX25"/>
    <mergeCell ref="BE25:BF25"/>
    <mergeCell ref="BG25:BH25"/>
    <mergeCell ref="BI25:BJ25"/>
    <mergeCell ref="BK25:BL25"/>
    <mergeCell ref="BM25:BN25"/>
    <mergeCell ref="BO25:BP25"/>
    <mergeCell ref="AS25:AT25"/>
    <mergeCell ref="AU25:AV25"/>
    <mergeCell ref="AW25:AX25"/>
    <mergeCell ref="AY25:AZ25"/>
    <mergeCell ref="BA25:BB25"/>
    <mergeCell ref="BC25:BD25"/>
    <mergeCell ref="AG25:AH25"/>
    <mergeCell ref="AI25:AJ25"/>
    <mergeCell ref="AK25:AL25"/>
    <mergeCell ref="CS26:CT26"/>
    <mergeCell ref="CW26:CX26"/>
    <mergeCell ref="CY26:CZ26"/>
    <mergeCell ref="Q27:R27"/>
    <mergeCell ref="U27:V27"/>
    <mergeCell ref="W27:X27"/>
    <mergeCell ref="Y27:Z27"/>
    <mergeCell ref="AC27:AD27"/>
    <mergeCell ref="AE27:AF27"/>
    <mergeCell ref="AG27:AH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CW27:CX27"/>
    <mergeCell ref="CY27:CZ27"/>
    <mergeCell ref="Q28:R28"/>
    <mergeCell ref="U28:V28"/>
    <mergeCell ref="W28:X28"/>
    <mergeCell ref="Y28:Z28"/>
    <mergeCell ref="AC28:AD28"/>
    <mergeCell ref="AE28:AF28"/>
    <mergeCell ref="AG28:AH28"/>
    <mergeCell ref="AK28:AL28"/>
    <mergeCell ref="CG27:CH27"/>
    <mergeCell ref="CI27:CJ27"/>
    <mergeCell ref="CK27:CL27"/>
    <mergeCell ref="CO27:CP27"/>
    <mergeCell ref="CQ27:CR27"/>
    <mergeCell ref="CS27:CT27"/>
    <mergeCell ref="AK27:AL27"/>
    <mergeCell ref="AM27:AN27"/>
    <mergeCell ref="BU27:BV27"/>
    <mergeCell ref="BY27:BZ27"/>
    <mergeCell ref="CA27:CB27"/>
    <mergeCell ref="CC27:CD27"/>
    <mergeCell ref="CY28:CZ28"/>
    <mergeCell ref="B29:DC29"/>
    <mergeCell ref="CI28:CJ28"/>
    <mergeCell ref="CK28:CL28"/>
    <mergeCell ref="CO28:CP28"/>
    <mergeCell ref="CQ28:CR28"/>
    <mergeCell ref="CS28:CT28"/>
    <mergeCell ref="CW28:CX28"/>
    <mergeCell ref="AM28:AN28"/>
    <mergeCell ref="BU28:BV28"/>
    <mergeCell ref="BY28:BZ28"/>
    <mergeCell ref="CA28:CB28"/>
    <mergeCell ref="CC28:CD28"/>
    <mergeCell ref="CG28:CH28"/>
  </mergeCells>
  <conditionalFormatting sqref="U11 Q11 AM11 DA11 AK11 AG11 AE11 AC11 Y11 W11 CA11 BY11 BU11 CI11 CG11 CC11 CQ11 CO11 CK11 CY11 CW11 CS11 AU11 BC11 BK11 BS11 AS11 BA11 BI11 BQ11 AO11 AW11 BE11 BM11">
    <cfRule type="cellIs" dxfId="5" priority="55" stopIfTrue="1" operator="equal">
      <formula>"""P"""</formula>
    </cfRule>
  </conditionalFormatting>
  <conditionalFormatting sqref="Q20:CZ20 I12:CZ16 I18:CZ19">
    <cfRule type="cellIs" dxfId="4" priority="53" stopIfTrue="1" operator="equal">
      <formula>"P"</formula>
    </cfRule>
    <cfRule type="cellIs" dxfId="3" priority="54" stopIfTrue="1" operator="equal">
      <formula>"E"</formula>
    </cfRule>
  </conditionalFormatting>
  <dataValidations count="1">
    <dataValidation allowBlank="1" showInputMessage="1" showErrorMessage="1" prompt="Ingresar el Nombre de la categoría de las actividades" sqref="C12:E12"/>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E30"/>
  <sheetViews>
    <sheetView showGridLines="0" zoomScale="70" zoomScaleNormal="70" zoomScaleSheetLayoutView="100" zoomScalePageLayoutView="85" workbookViewId="0">
      <pane xSplit="7" ySplit="11" topLeftCell="BA12" activePane="bottomRight" state="frozen"/>
      <selection pane="topRight" activeCell="H1" sqref="H1"/>
      <selection pane="bottomLeft" activeCell="A12" sqref="A12"/>
      <selection pane="bottomRight" activeCell="CJ15" sqref="CJ15"/>
    </sheetView>
  </sheetViews>
  <sheetFormatPr baseColWidth="10" defaultRowHeight="12.75" x14ac:dyDescent="0.2"/>
  <cols>
    <col min="1" max="1" width="2.28515625" style="2" customWidth="1"/>
    <col min="2" max="2" width="24.85546875" style="2" customWidth="1"/>
    <col min="3" max="6" width="10.7109375" style="2" customWidth="1"/>
    <col min="7" max="7" width="11" style="2" customWidth="1"/>
    <col min="8" max="8" width="25.28515625" style="2" customWidth="1"/>
    <col min="9" max="104" width="4.7109375" style="2" customWidth="1"/>
    <col min="105" max="105" width="6.7109375" style="2" customWidth="1"/>
    <col min="106" max="106" width="4.7109375" style="2" customWidth="1"/>
    <col min="107" max="107" width="18.7109375" style="49" customWidth="1"/>
    <col min="108" max="110" width="2.7109375" style="2" customWidth="1"/>
    <col min="111" max="16384" width="11.42578125" style="2"/>
  </cols>
  <sheetData>
    <row r="1" spans="2:109" ht="117.75" customHeight="1" x14ac:dyDescent="0.2">
      <c r="B1" s="232" t="s">
        <v>69</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3"/>
      <c r="CL1" s="233"/>
      <c r="CM1" s="233"/>
      <c r="CN1" s="233"/>
      <c r="CO1" s="233"/>
      <c r="CP1" s="233"/>
      <c r="CQ1" s="233"/>
      <c r="CR1" s="233"/>
      <c r="CS1" s="233"/>
      <c r="CT1" s="233"/>
      <c r="CU1" s="233"/>
      <c r="CV1" s="233"/>
      <c r="CW1" s="233"/>
      <c r="CX1" s="233"/>
      <c r="CY1" s="233"/>
      <c r="CZ1" s="233"/>
      <c r="DA1" s="233"/>
      <c r="DB1" s="234"/>
      <c r="DC1" s="91" t="s">
        <v>0</v>
      </c>
      <c r="DD1" s="1"/>
      <c r="DE1" s="1"/>
    </row>
    <row r="2" spans="2:109" s="7" customFormat="1" ht="5.0999999999999996" customHeight="1" x14ac:dyDescent="0.2">
      <c r="B2" s="3" t="s">
        <v>64</v>
      </c>
      <c r="C2" s="3"/>
      <c r="D2" s="3"/>
      <c r="E2" s="3"/>
      <c r="F2" s="3"/>
      <c r="G2" s="3"/>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6"/>
      <c r="DE2" s="6"/>
    </row>
    <row r="3" spans="2:109" s="1" customFormat="1" ht="42.75" customHeight="1" x14ac:dyDescent="0.2">
      <c r="B3" s="274" t="s">
        <v>1</v>
      </c>
      <c r="C3" s="274"/>
      <c r="D3" s="274"/>
      <c r="E3" s="274"/>
      <c r="F3" s="274"/>
      <c r="G3" s="274"/>
      <c r="H3" s="274"/>
      <c r="I3" s="274"/>
      <c r="J3" s="274"/>
      <c r="K3" s="274"/>
      <c r="L3" s="274"/>
      <c r="M3" s="274"/>
      <c r="N3" s="274"/>
      <c r="O3" s="274"/>
      <c r="P3" s="274"/>
      <c r="Q3" s="274"/>
      <c r="R3" s="274"/>
      <c r="S3" s="274"/>
      <c r="T3" s="274"/>
      <c r="U3" s="274"/>
      <c r="V3" s="274"/>
      <c r="W3" s="274"/>
      <c r="X3" s="274"/>
      <c r="Y3" s="274"/>
      <c r="Z3" s="274" t="s">
        <v>2</v>
      </c>
      <c r="AA3" s="274"/>
      <c r="AB3" s="274"/>
      <c r="AC3" s="274"/>
      <c r="AD3" s="274"/>
      <c r="AE3" s="274"/>
      <c r="AF3" s="274"/>
      <c r="AG3" s="292" t="s">
        <v>3</v>
      </c>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4"/>
      <c r="BY3" s="286" t="s">
        <v>4</v>
      </c>
      <c r="BZ3" s="287"/>
      <c r="CA3" s="287"/>
      <c r="CB3" s="287"/>
      <c r="CC3" s="287"/>
      <c r="CD3" s="287"/>
      <c r="CE3" s="287"/>
      <c r="CF3" s="287"/>
      <c r="CG3" s="287"/>
      <c r="CH3" s="288"/>
      <c r="CI3" s="274" t="s">
        <v>5</v>
      </c>
      <c r="CJ3" s="274"/>
      <c r="CK3" s="274"/>
      <c r="CL3" s="274"/>
      <c r="CM3" s="274"/>
      <c r="CN3" s="274"/>
      <c r="CO3" s="274"/>
      <c r="CP3" s="274"/>
      <c r="CQ3" s="274" t="s">
        <v>6</v>
      </c>
      <c r="CR3" s="274"/>
      <c r="CS3" s="274"/>
      <c r="CT3" s="274"/>
      <c r="CU3" s="274"/>
      <c r="CV3" s="274"/>
      <c r="CW3" s="274"/>
      <c r="CX3" s="274"/>
      <c r="CY3" s="274"/>
      <c r="CZ3" s="274"/>
      <c r="DA3" s="274"/>
      <c r="DB3" s="274"/>
      <c r="DC3" s="274"/>
    </row>
    <row r="4" spans="2:109" s="8" customFormat="1" ht="56.25" customHeight="1" x14ac:dyDescent="0.2">
      <c r="B4" s="273" t="s">
        <v>48</v>
      </c>
      <c r="C4" s="273"/>
      <c r="D4" s="273"/>
      <c r="E4" s="273"/>
      <c r="F4" s="273"/>
      <c r="G4" s="273"/>
      <c r="H4" s="273"/>
      <c r="I4" s="273"/>
      <c r="J4" s="273"/>
      <c r="K4" s="273"/>
      <c r="L4" s="273"/>
      <c r="M4" s="273"/>
      <c r="N4" s="273"/>
      <c r="O4" s="273"/>
      <c r="P4" s="273"/>
      <c r="Q4" s="273"/>
      <c r="R4" s="273"/>
      <c r="S4" s="273"/>
      <c r="T4" s="273"/>
      <c r="U4" s="273"/>
      <c r="V4" s="273"/>
      <c r="W4" s="273"/>
      <c r="X4" s="273"/>
      <c r="Y4" s="273"/>
      <c r="Z4" s="273" t="s">
        <v>7</v>
      </c>
      <c r="AA4" s="273"/>
      <c r="AB4" s="273"/>
      <c r="AC4" s="273"/>
      <c r="AD4" s="273"/>
      <c r="AE4" s="273"/>
      <c r="AF4" s="273"/>
      <c r="AG4" s="273" t="s">
        <v>102</v>
      </c>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89" t="s">
        <v>29</v>
      </c>
      <c r="BZ4" s="290"/>
      <c r="CA4" s="290"/>
      <c r="CB4" s="290"/>
      <c r="CC4" s="290"/>
      <c r="CD4" s="290"/>
      <c r="CE4" s="290"/>
      <c r="CF4" s="290"/>
      <c r="CG4" s="290"/>
      <c r="CH4" s="291"/>
      <c r="CI4" s="272" t="s">
        <v>49</v>
      </c>
      <c r="CJ4" s="272"/>
      <c r="CK4" s="272"/>
      <c r="CL4" s="272"/>
      <c r="CM4" s="272"/>
      <c r="CN4" s="272"/>
      <c r="CO4" s="272"/>
      <c r="CP4" s="272"/>
      <c r="CQ4" s="272" t="s">
        <v>8</v>
      </c>
      <c r="CR4" s="272"/>
      <c r="CS4" s="272"/>
      <c r="CT4" s="272"/>
      <c r="CU4" s="272"/>
      <c r="CV4" s="272"/>
      <c r="CW4" s="272"/>
      <c r="CX4" s="272"/>
      <c r="CY4" s="272"/>
      <c r="CZ4" s="272"/>
      <c r="DA4" s="272"/>
      <c r="DB4" s="272"/>
      <c r="DC4" s="272"/>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296"/>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8"/>
      <c r="DD6" s="1"/>
      <c r="DE6" s="1"/>
    </row>
    <row r="7" spans="2:109" ht="5.0999999999999996" customHeight="1" x14ac:dyDescent="0.2">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8"/>
      <c r="DD7" s="1"/>
      <c r="DE7" s="1"/>
    </row>
    <row r="8" spans="2:109" s="1" customFormat="1" ht="36" customHeight="1" x14ac:dyDescent="0.2">
      <c r="B8" s="278" t="s">
        <v>9</v>
      </c>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79"/>
      <c r="DA8" s="279"/>
      <c r="DB8" s="279"/>
      <c r="DC8" s="280"/>
    </row>
    <row r="9" spans="2:109" s="1" customFormat="1" ht="18.75" customHeight="1" x14ac:dyDescent="0.2">
      <c r="B9" s="139"/>
      <c r="C9" s="140"/>
      <c r="D9" s="140"/>
      <c r="E9" s="140"/>
      <c r="F9" s="140"/>
      <c r="G9" s="141"/>
      <c r="H9" s="142"/>
      <c r="I9" s="233">
        <v>2018</v>
      </c>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3"/>
      <c r="CB9" s="233"/>
      <c r="CC9" s="233"/>
      <c r="CD9" s="233"/>
      <c r="CE9" s="233"/>
      <c r="CF9" s="233"/>
      <c r="CG9" s="233"/>
      <c r="CH9" s="233"/>
      <c r="CI9" s="233"/>
      <c r="CJ9" s="233"/>
      <c r="CK9" s="233"/>
      <c r="CL9" s="233"/>
      <c r="CM9" s="233"/>
      <c r="CN9" s="233"/>
      <c r="CO9" s="233"/>
      <c r="CP9" s="233"/>
      <c r="CQ9" s="233"/>
      <c r="CR9" s="233"/>
      <c r="CS9" s="100"/>
      <c r="CT9" s="100"/>
      <c r="CU9" s="100"/>
      <c r="CV9" s="100"/>
      <c r="CW9" s="100"/>
      <c r="CX9" s="100"/>
      <c r="CY9" s="100"/>
      <c r="CZ9" s="100"/>
      <c r="DA9" s="143"/>
      <c r="DB9" s="144"/>
      <c r="DC9" s="145"/>
    </row>
    <row r="10" spans="2:109" s="1" customFormat="1" x14ac:dyDescent="0.2">
      <c r="B10" s="245" t="s">
        <v>10</v>
      </c>
      <c r="C10" s="246"/>
      <c r="D10" s="246"/>
      <c r="E10" s="246"/>
      <c r="F10" s="246"/>
      <c r="G10" s="247"/>
      <c r="H10" s="284" t="s">
        <v>11</v>
      </c>
      <c r="I10" s="245" t="s">
        <v>36</v>
      </c>
      <c r="J10" s="246"/>
      <c r="K10" s="246"/>
      <c r="L10" s="246"/>
      <c r="M10" s="246"/>
      <c r="N10" s="246"/>
      <c r="O10" s="246"/>
      <c r="P10" s="355"/>
      <c r="Q10" s="232" t="s">
        <v>24</v>
      </c>
      <c r="R10" s="233"/>
      <c r="S10" s="233"/>
      <c r="T10" s="233"/>
      <c r="U10" s="233"/>
      <c r="V10" s="233"/>
      <c r="W10" s="233"/>
      <c r="X10" s="234"/>
      <c r="Y10" s="232" t="s">
        <v>25</v>
      </c>
      <c r="Z10" s="233"/>
      <c r="AA10" s="233"/>
      <c r="AB10" s="233"/>
      <c r="AC10" s="233"/>
      <c r="AD10" s="233"/>
      <c r="AE10" s="233"/>
      <c r="AF10" s="234"/>
      <c r="AG10" s="232" t="s">
        <v>26</v>
      </c>
      <c r="AH10" s="233"/>
      <c r="AI10" s="233"/>
      <c r="AJ10" s="233"/>
      <c r="AK10" s="233"/>
      <c r="AL10" s="233"/>
      <c r="AM10" s="233"/>
      <c r="AN10" s="234"/>
      <c r="AO10" s="232" t="s">
        <v>27</v>
      </c>
      <c r="AP10" s="233"/>
      <c r="AQ10" s="233"/>
      <c r="AR10" s="233"/>
      <c r="AS10" s="233"/>
      <c r="AT10" s="233"/>
      <c r="AU10" s="233"/>
      <c r="AV10" s="234"/>
      <c r="AW10" s="232" t="s">
        <v>28</v>
      </c>
      <c r="AX10" s="233"/>
      <c r="AY10" s="233"/>
      <c r="AZ10" s="233"/>
      <c r="BA10" s="233"/>
      <c r="BB10" s="233"/>
      <c r="BC10" s="233"/>
      <c r="BD10" s="234"/>
      <c r="BE10" s="232" t="s">
        <v>31</v>
      </c>
      <c r="BF10" s="233"/>
      <c r="BG10" s="233"/>
      <c r="BH10" s="233"/>
      <c r="BI10" s="233"/>
      <c r="BJ10" s="233"/>
      <c r="BK10" s="233"/>
      <c r="BL10" s="234"/>
      <c r="BM10" s="232" t="s">
        <v>32</v>
      </c>
      <c r="BN10" s="233"/>
      <c r="BO10" s="233"/>
      <c r="BP10" s="233"/>
      <c r="BQ10" s="233"/>
      <c r="BR10" s="233"/>
      <c r="BS10" s="233"/>
      <c r="BT10" s="234"/>
      <c r="BU10" s="232" t="s">
        <v>33</v>
      </c>
      <c r="BV10" s="233"/>
      <c r="BW10" s="233"/>
      <c r="BX10" s="233"/>
      <c r="BY10" s="233"/>
      <c r="BZ10" s="233"/>
      <c r="CA10" s="233"/>
      <c r="CB10" s="234"/>
      <c r="CC10" s="232" t="s">
        <v>34</v>
      </c>
      <c r="CD10" s="233"/>
      <c r="CE10" s="233"/>
      <c r="CF10" s="233"/>
      <c r="CG10" s="233"/>
      <c r="CH10" s="233"/>
      <c r="CI10" s="233"/>
      <c r="CJ10" s="234"/>
      <c r="CK10" s="232" t="s">
        <v>35</v>
      </c>
      <c r="CL10" s="233"/>
      <c r="CM10" s="233"/>
      <c r="CN10" s="233"/>
      <c r="CO10" s="233"/>
      <c r="CP10" s="233"/>
      <c r="CQ10" s="233"/>
      <c r="CR10" s="234"/>
      <c r="CS10" s="232" t="s">
        <v>12</v>
      </c>
      <c r="CT10" s="233"/>
      <c r="CU10" s="233"/>
      <c r="CV10" s="233"/>
      <c r="CW10" s="233"/>
      <c r="CX10" s="233"/>
      <c r="CY10" s="233"/>
      <c r="CZ10" s="234"/>
      <c r="DA10" s="305" t="s">
        <v>13</v>
      </c>
      <c r="DB10" s="305"/>
      <c r="DC10" s="305"/>
    </row>
    <row r="11" spans="2:109" s="1" customFormat="1" x14ac:dyDescent="0.2">
      <c r="B11" s="248"/>
      <c r="C11" s="249"/>
      <c r="D11" s="249"/>
      <c r="E11" s="249"/>
      <c r="F11" s="249"/>
      <c r="G11" s="250"/>
      <c r="H11" s="285"/>
      <c r="I11" s="24" t="s">
        <v>14</v>
      </c>
      <c r="J11" s="137" t="s">
        <v>15</v>
      </c>
      <c r="K11" s="137" t="s">
        <v>14</v>
      </c>
      <c r="L11" s="137" t="s">
        <v>15</v>
      </c>
      <c r="M11" s="137" t="s">
        <v>14</v>
      </c>
      <c r="N11" s="137" t="s">
        <v>15</v>
      </c>
      <c r="O11" s="137" t="s">
        <v>14</v>
      </c>
      <c r="P11" s="138"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4" t="s">
        <v>14</v>
      </c>
      <c r="DB11" s="124" t="s">
        <v>15</v>
      </c>
      <c r="DC11" s="125" t="s">
        <v>16</v>
      </c>
    </row>
    <row r="12" spans="2:109" ht="49.5" customHeight="1" x14ac:dyDescent="0.2">
      <c r="B12" s="359" t="s">
        <v>51</v>
      </c>
      <c r="C12" s="302" t="s">
        <v>53</v>
      </c>
      <c r="D12" s="303"/>
      <c r="E12" s="303"/>
      <c r="F12" s="303"/>
      <c r="G12" s="324"/>
      <c r="H12" s="12" t="s">
        <v>29</v>
      </c>
      <c r="I12" s="68"/>
      <c r="J12" s="27"/>
      <c r="K12" s="27"/>
      <c r="L12" s="27"/>
      <c r="M12" s="27"/>
      <c r="N12" s="27"/>
      <c r="O12" s="27" t="s">
        <v>14</v>
      </c>
      <c r="P12" s="13" t="s">
        <v>15</v>
      </c>
      <c r="Q12" s="27"/>
      <c r="R12" s="15"/>
      <c r="S12" s="15"/>
      <c r="T12" s="15"/>
      <c r="U12" s="15"/>
      <c r="V12" s="15"/>
      <c r="W12" s="15" t="s">
        <v>14</v>
      </c>
      <c r="X12" s="13" t="s">
        <v>15</v>
      </c>
      <c r="Y12" s="14"/>
      <c r="Z12" s="15"/>
      <c r="AA12" s="15"/>
      <c r="AB12" s="15"/>
      <c r="AC12" s="15"/>
      <c r="AD12" s="15"/>
      <c r="AE12" s="15" t="s">
        <v>14</v>
      </c>
      <c r="AF12" s="15" t="s">
        <v>15</v>
      </c>
      <c r="AG12" s="14"/>
      <c r="AH12" s="15"/>
      <c r="AI12" s="15"/>
      <c r="AJ12" s="15"/>
      <c r="AK12" s="15"/>
      <c r="AL12" s="15"/>
      <c r="AM12" s="15" t="s">
        <v>14</v>
      </c>
      <c r="AN12" s="13" t="s">
        <v>15</v>
      </c>
      <c r="AO12" s="14"/>
      <c r="AP12" s="15"/>
      <c r="AQ12" s="15"/>
      <c r="AR12" s="15"/>
      <c r="AS12" s="15"/>
      <c r="AT12" s="15"/>
      <c r="AU12" s="15" t="s">
        <v>14</v>
      </c>
      <c r="AV12" s="13" t="s">
        <v>15</v>
      </c>
      <c r="AW12" s="14"/>
      <c r="AX12" s="15"/>
      <c r="AY12" s="15"/>
      <c r="AZ12" s="15"/>
      <c r="BA12" s="15"/>
      <c r="BB12" s="15"/>
      <c r="BC12" s="15" t="s">
        <v>14</v>
      </c>
      <c r="BD12" s="13" t="s">
        <v>15</v>
      </c>
      <c r="BE12" s="14"/>
      <c r="BF12" s="15"/>
      <c r="BG12" s="15"/>
      <c r="BH12" s="15"/>
      <c r="BI12" s="15"/>
      <c r="BJ12" s="15"/>
      <c r="BK12" s="15" t="s">
        <v>14</v>
      </c>
      <c r="BL12" s="13" t="s">
        <v>15</v>
      </c>
      <c r="BM12" s="14"/>
      <c r="BN12" s="15"/>
      <c r="BO12" s="15"/>
      <c r="BP12" s="15"/>
      <c r="BQ12" s="15"/>
      <c r="BR12" s="15"/>
      <c r="BS12" s="15" t="s">
        <v>14</v>
      </c>
      <c r="BT12" s="13" t="s">
        <v>15</v>
      </c>
      <c r="BU12" s="14"/>
      <c r="BV12" s="15"/>
      <c r="BW12" s="15"/>
      <c r="BX12" s="15"/>
      <c r="BY12" s="15"/>
      <c r="BZ12" s="15"/>
      <c r="CA12" s="15" t="s">
        <v>14</v>
      </c>
      <c r="CB12" s="13" t="s">
        <v>15</v>
      </c>
      <c r="CC12" s="14"/>
      <c r="CD12" s="15"/>
      <c r="CE12" s="15"/>
      <c r="CF12" s="15"/>
      <c r="CG12" s="15"/>
      <c r="CH12" s="15"/>
      <c r="CI12" s="15" t="s">
        <v>14</v>
      </c>
      <c r="CJ12" s="13" t="s">
        <v>135</v>
      </c>
      <c r="CK12" s="14"/>
      <c r="CL12" s="15"/>
      <c r="CM12" s="15"/>
      <c r="CN12" s="15"/>
      <c r="CO12" s="15"/>
      <c r="CP12" s="15"/>
      <c r="CQ12" s="15" t="s">
        <v>14</v>
      </c>
      <c r="CR12" s="13"/>
      <c r="CS12" s="14"/>
      <c r="CT12" s="15"/>
      <c r="CU12" s="15"/>
      <c r="CV12" s="15"/>
      <c r="CW12" s="15"/>
      <c r="CX12" s="15"/>
      <c r="CY12" s="15" t="s">
        <v>14</v>
      </c>
      <c r="CZ12" s="13"/>
      <c r="DA12" s="22">
        <f>COUNTIF(I12:CZ12,"P")</f>
        <v>12</v>
      </c>
      <c r="DB12" s="17">
        <f>COUNTIF(Q12:CZ12,"E")</f>
        <v>9</v>
      </c>
      <c r="DC12" s="18">
        <f t="shared" ref="DC12:DC17" si="0">DB12/DA12</f>
        <v>0.75</v>
      </c>
      <c r="DD12" s="1"/>
      <c r="DE12" s="1"/>
    </row>
    <row r="13" spans="2:109" ht="49.5" customHeight="1" x14ac:dyDescent="0.2">
      <c r="B13" s="360"/>
      <c r="C13" s="302" t="s">
        <v>54</v>
      </c>
      <c r="D13" s="303"/>
      <c r="E13" s="303"/>
      <c r="F13" s="303"/>
      <c r="G13" s="324"/>
      <c r="H13" s="12" t="s">
        <v>29</v>
      </c>
      <c r="I13" s="14"/>
      <c r="J13" s="27"/>
      <c r="K13" s="27"/>
      <c r="L13" s="27"/>
      <c r="M13" s="27"/>
      <c r="N13" s="27"/>
      <c r="O13" s="27"/>
      <c r="P13" s="69"/>
      <c r="Q13" s="27"/>
      <c r="R13" s="15"/>
      <c r="S13" s="15"/>
      <c r="T13" s="15"/>
      <c r="U13" s="15"/>
      <c r="V13" s="15"/>
      <c r="W13" s="15"/>
      <c r="X13" s="13"/>
      <c r="Y13" s="14"/>
      <c r="Z13" s="15"/>
      <c r="AA13" s="15"/>
      <c r="AB13" s="15"/>
      <c r="AC13" s="15"/>
      <c r="AD13" s="15"/>
      <c r="AE13" s="15" t="s">
        <v>14</v>
      </c>
      <c r="AF13" s="15" t="s">
        <v>15</v>
      </c>
      <c r="AG13" s="14"/>
      <c r="AH13" s="15"/>
      <c r="AI13" s="15"/>
      <c r="AJ13" s="15"/>
      <c r="AK13" s="15"/>
      <c r="AL13" s="15"/>
      <c r="AM13" s="15"/>
      <c r="AN13" s="13"/>
      <c r="AO13" s="14"/>
      <c r="AP13" s="15"/>
      <c r="AQ13" s="15"/>
      <c r="AR13" s="15"/>
      <c r="AS13" s="15"/>
      <c r="AT13" s="15"/>
      <c r="AU13" s="15"/>
      <c r="AV13" s="13"/>
      <c r="AW13" s="14"/>
      <c r="AX13" s="15"/>
      <c r="AY13" s="15"/>
      <c r="AZ13" s="15"/>
      <c r="BA13" s="15"/>
      <c r="BB13" s="15"/>
      <c r="BC13" s="15" t="s">
        <v>14</v>
      </c>
      <c r="BD13" s="13" t="s">
        <v>15</v>
      </c>
      <c r="BE13" s="14"/>
      <c r="BF13" s="15"/>
      <c r="BG13" s="15"/>
      <c r="BH13" s="15"/>
      <c r="BI13" s="15"/>
      <c r="BJ13" s="15"/>
      <c r="BK13" s="15"/>
      <c r="BL13" s="13"/>
      <c r="BM13" s="14"/>
      <c r="BN13" s="15"/>
      <c r="BO13" s="15"/>
      <c r="BP13" s="15"/>
      <c r="BQ13" s="15"/>
      <c r="BR13" s="15"/>
      <c r="BS13" s="15"/>
      <c r="BT13" s="13"/>
      <c r="BU13" s="14"/>
      <c r="BV13" s="15"/>
      <c r="BW13" s="15"/>
      <c r="BX13" s="15"/>
      <c r="BY13" s="15"/>
      <c r="BZ13" s="15"/>
      <c r="CA13" s="15" t="s">
        <v>14</v>
      </c>
      <c r="CB13" s="13" t="s">
        <v>15</v>
      </c>
      <c r="CC13" s="14"/>
      <c r="CD13" s="15"/>
      <c r="CE13" s="15"/>
      <c r="CF13" s="15"/>
      <c r="CG13" s="15"/>
      <c r="CH13" s="15"/>
      <c r="CI13" s="15"/>
      <c r="CJ13" s="13"/>
      <c r="CK13" s="14"/>
      <c r="CL13" s="15"/>
      <c r="CM13" s="15"/>
      <c r="CN13" s="15"/>
      <c r="CO13" s="15"/>
      <c r="CP13" s="15"/>
      <c r="CQ13" s="15"/>
      <c r="CR13" s="13"/>
      <c r="CS13" s="14"/>
      <c r="CT13" s="15"/>
      <c r="CU13" s="15"/>
      <c r="CV13" s="15"/>
      <c r="CW13" s="15"/>
      <c r="CX13" s="15"/>
      <c r="CY13" s="15" t="s">
        <v>14</v>
      </c>
      <c r="CZ13" s="20" t="s">
        <v>82</v>
      </c>
      <c r="DA13" s="22">
        <f>COUNTIF(I13:CZ13,"P")</f>
        <v>4</v>
      </c>
      <c r="DB13" s="17">
        <f t="shared" ref="DB13:DB14" si="1">COUNTIF(Q13:CZ13,"E")</f>
        <v>3</v>
      </c>
      <c r="DC13" s="18">
        <f t="shared" si="0"/>
        <v>0.75</v>
      </c>
      <c r="DD13" s="1"/>
      <c r="DE13" s="1"/>
    </row>
    <row r="14" spans="2:109" ht="50.1" customHeight="1" x14ac:dyDescent="0.2">
      <c r="B14" s="360"/>
      <c r="C14" s="302" t="s">
        <v>58</v>
      </c>
      <c r="D14" s="303"/>
      <c r="E14" s="303"/>
      <c r="F14" s="303"/>
      <c r="G14" s="324"/>
      <c r="H14" s="12" t="s">
        <v>29</v>
      </c>
      <c r="I14" s="197"/>
      <c r="J14" s="198"/>
      <c r="K14" s="198"/>
      <c r="L14" s="198"/>
      <c r="M14" s="198"/>
      <c r="N14" s="198"/>
      <c r="O14" s="198"/>
      <c r="P14" s="194"/>
      <c r="Q14" s="67"/>
      <c r="R14" s="19"/>
      <c r="S14" s="19"/>
      <c r="T14" s="19"/>
      <c r="U14" s="19"/>
      <c r="V14" s="19"/>
      <c r="W14" s="19"/>
      <c r="X14" s="20"/>
      <c r="Y14" s="21"/>
      <c r="Z14" s="19"/>
      <c r="AA14" s="19"/>
      <c r="AB14" s="19"/>
      <c r="AC14" s="19"/>
      <c r="AD14" s="19"/>
      <c r="AE14" s="19"/>
      <c r="AF14" s="20"/>
      <c r="AG14" s="21"/>
      <c r="AH14" s="19"/>
      <c r="AI14" s="19"/>
      <c r="AJ14" s="19"/>
      <c r="AK14" s="19"/>
      <c r="AL14" s="19"/>
      <c r="AM14" s="15"/>
      <c r="AN14" s="13"/>
      <c r="AO14" s="14"/>
      <c r="AP14" s="15"/>
      <c r="AQ14" s="15"/>
      <c r="AR14" s="15"/>
      <c r="AS14" s="15"/>
      <c r="AT14" s="15"/>
      <c r="AU14" s="15" t="s">
        <v>14</v>
      </c>
      <c r="AV14" s="13" t="s">
        <v>15</v>
      </c>
      <c r="AW14" s="14"/>
      <c r="AX14" s="15"/>
      <c r="AY14" s="15"/>
      <c r="AZ14" s="15"/>
      <c r="BA14" s="15"/>
      <c r="BB14" s="15"/>
      <c r="BC14" s="15" t="s">
        <v>14</v>
      </c>
      <c r="BD14" s="13" t="s">
        <v>15</v>
      </c>
      <c r="BE14" s="14"/>
      <c r="BF14" s="15"/>
      <c r="BG14" s="15"/>
      <c r="BH14" s="15"/>
      <c r="BI14" s="15"/>
      <c r="BJ14" s="15"/>
      <c r="BK14" s="15" t="s">
        <v>14</v>
      </c>
      <c r="BL14" s="13" t="s">
        <v>15</v>
      </c>
      <c r="BM14" s="14"/>
      <c r="BN14" s="15"/>
      <c r="BO14" s="15"/>
      <c r="BP14" s="15"/>
      <c r="BQ14" s="15"/>
      <c r="BR14" s="15"/>
      <c r="BS14" s="15" t="s">
        <v>14</v>
      </c>
      <c r="BT14" s="13" t="s">
        <v>15</v>
      </c>
      <c r="BU14" s="14"/>
      <c r="BV14" s="15"/>
      <c r="BW14" s="15"/>
      <c r="BX14" s="15"/>
      <c r="BY14" s="15"/>
      <c r="BZ14" s="15"/>
      <c r="CA14" s="15" t="s">
        <v>14</v>
      </c>
      <c r="CB14" s="13" t="s">
        <v>15</v>
      </c>
      <c r="CC14" s="14"/>
      <c r="CD14" s="15"/>
      <c r="CE14" s="15"/>
      <c r="CF14" s="15"/>
      <c r="CG14" s="15"/>
      <c r="CH14" s="15"/>
      <c r="CI14" s="15" t="s">
        <v>14</v>
      </c>
      <c r="CJ14" s="13" t="s">
        <v>135</v>
      </c>
      <c r="CK14" s="14"/>
      <c r="CL14" s="15"/>
      <c r="CM14" s="15"/>
      <c r="CN14" s="15"/>
      <c r="CO14" s="15"/>
      <c r="CP14" s="15"/>
      <c r="CQ14" s="15" t="s">
        <v>14</v>
      </c>
      <c r="CR14" s="13"/>
      <c r="CS14" s="14"/>
      <c r="CT14" s="15"/>
      <c r="CU14" s="15"/>
      <c r="CV14" s="15"/>
      <c r="CW14" s="15"/>
      <c r="CX14" s="15"/>
      <c r="CY14" s="15" t="s">
        <v>14</v>
      </c>
      <c r="CZ14" s="20"/>
      <c r="DA14" s="22">
        <f>COUNTIF(I14:CZ14,"P")</f>
        <v>8</v>
      </c>
      <c r="DB14" s="17">
        <f t="shared" si="1"/>
        <v>6</v>
      </c>
      <c r="DC14" s="18">
        <f t="shared" si="0"/>
        <v>0.75</v>
      </c>
      <c r="DD14" s="1"/>
      <c r="DE14" s="1"/>
    </row>
    <row r="15" spans="2:109" ht="24" customHeight="1" x14ac:dyDescent="0.2">
      <c r="B15" s="164"/>
      <c r="C15" s="257"/>
      <c r="D15" s="257"/>
      <c r="E15" s="257"/>
      <c r="F15" s="257"/>
      <c r="G15" s="257"/>
      <c r="H15" s="257"/>
      <c r="I15" s="307"/>
      <c r="J15" s="307"/>
      <c r="K15" s="307"/>
      <c r="L15" s="307"/>
      <c r="M15" s="307"/>
      <c r="N15" s="307"/>
      <c r="O15" s="307"/>
      <c r="P15" s="30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8"/>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24">
        <f>SUM(DA12:DA14)</f>
        <v>24</v>
      </c>
      <c r="DB15" s="25">
        <f>SUM(DB12:DB14)</f>
        <v>18</v>
      </c>
      <c r="DC15" s="26">
        <f>DB15/DA15</f>
        <v>0.75</v>
      </c>
      <c r="DD15" s="1"/>
      <c r="DE15" s="1"/>
    </row>
    <row r="16" spans="2:109" ht="57" customHeight="1" x14ac:dyDescent="0.2">
      <c r="B16" s="163" t="s">
        <v>52</v>
      </c>
      <c r="C16" s="356" t="s">
        <v>55</v>
      </c>
      <c r="D16" s="357"/>
      <c r="E16" s="357"/>
      <c r="F16" s="357"/>
      <c r="G16" s="358"/>
      <c r="H16" s="75" t="s">
        <v>29</v>
      </c>
      <c r="I16" s="27"/>
      <c r="J16" s="27"/>
      <c r="K16" s="27"/>
      <c r="L16" s="27"/>
      <c r="M16" s="27"/>
      <c r="N16" s="27"/>
      <c r="O16" s="27" t="s">
        <v>14</v>
      </c>
      <c r="P16" s="27" t="s">
        <v>15</v>
      </c>
      <c r="Q16" s="29"/>
      <c r="R16" s="17"/>
      <c r="S16" s="17"/>
      <c r="T16" s="17"/>
      <c r="U16" s="17"/>
      <c r="V16" s="17"/>
      <c r="W16" s="17"/>
      <c r="X16" s="17"/>
      <c r="Y16" s="29"/>
      <c r="Z16" s="17"/>
      <c r="AA16" s="17"/>
      <c r="AB16" s="17"/>
      <c r="AC16" s="17"/>
      <c r="AD16" s="17"/>
      <c r="AE16" s="17"/>
      <c r="AF16" s="28"/>
      <c r="AG16" s="16"/>
      <c r="AH16" s="17"/>
      <c r="AI16" s="17"/>
      <c r="AJ16" s="17"/>
      <c r="AK16" s="17"/>
      <c r="AL16" s="17"/>
      <c r="AM16" s="17"/>
      <c r="AN16" s="28"/>
      <c r="AO16" s="16"/>
      <c r="AP16" s="17"/>
      <c r="AQ16" s="17"/>
      <c r="AR16" s="17"/>
      <c r="AS16" s="17"/>
      <c r="AT16" s="17"/>
      <c r="AU16" s="17"/>
      <c r="AV16" s="28"/>
      <c r="AW16" s="16"/>
      <c r="AX16" s="17"/>
      <c r="AY16" s="17"/>
      <c r="AZ16" s="17"/>
      <c r="BA16" s="17"/>
      <c r="BB16" s="17"/>
      <c r="BC16" s="17"/>
      <c r="BD16" s="28"/>
      <c r="BE16" s="16"/>
      <c r="BF16" s="17"/>
      <c r="BG16" s="17" t="s">
        <v>14</v>
      </c>
      <c r="BH16" s="17" t="s">
        <v>15</v>
      </c>
      <c r="BI16" s="17"/>
      <c r="BJ16" s="17"/>
      <c r="BK16" s="17"/>
      <c r="BL16" s="28"/>
      <c r="BM16" s="16"/>
      <c r="BN16" s="17"/>
      <c r="BO16" s="17"/>
      <c r="BP16" s="17"/>
      <c r="BQ16" s="17"/>
      <c r="BR16" s="17"/>
      <c r="BS16" s="17"/>
      <c r="BT16" s="28"/>
      <c r="BU16" s="16"/>
      <c r="BV16" s="17"/>
      <c r="BW16" s="17"/>
      <c r="BX16" s="17"/>
      <c r="BY16" s="17"/>
      <c r="BZ16" s="17"/>
      <c r="CA16" s="17"/>
      <c r="CB16" s="28"/>
      <c r="CC16" s="16"/>
      <c r="CD16" s="17"/>
      <c r="CE16" s="17"/>
      <c r="CF16" s="17"/>
      <c r="CG16" s="17"/>
      <c r="CH16" s="17"/>
      <c r="CI16" s="17"/>
      <c r="CJ16" s="28"/>
      <c r="CK16" s="16"/>
      <c r="CL16" s="17"/>
      <c r="CM16" s="17"/>
      <c r="CN16" s="17"/>
      <c r="CO16" s="17"/>
      <c r="CP16" s="17"/>
      <c r="CQ16" s="17"/>
      <c r="CR16" s="28"/>
      <c r="CS16" s="16"/>
      <c r="CT16" s="17"/>
      <c r="CU16" s="17"/>
      <c r="CV16" s="17"/>
      <c r="CW16" s="17"/>
      <c r="CX16" s="17"/>
      <c r="CY16" s="17"/>
      <c r="CZ16" s="28"/>
      <c r="DA16" s="22">
        <f>COUNTIF(I16:CZ16,"P")</f>
        <v>2</v>
      </c>
      <c r="DB16" s="30">
        <f>COUNTIF(Q16:AN16,"E")</f>
        <v>0</v>
      </c>
      <c r="DC16" s="23">
        <f t="shared" si="0"/>
        <v>0</v>
      </c>
      <c r="DD16" s="1"/>
      <c r="DE16" s="1"/>
    </row>
    <row r="17" spans="2:109" ht="22.5" customHeight="1" x14ac:dyDescent="0.2">
      <c r="B17" s="188"/>
      <c r="C17" s="320"/>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307"/>
      <c r="CR17" s="307"/>
      <c r="CS17" s="307"/>
      <c r="CT17" s="307"/>
      <c r="CU17" s="307"/>
      <c r="CV17" s="307"/>
      <c r="CW17" s="307"/>
      <c r="CX17" s="307"/>
      <c r="CY17" s="307"/>
      <c r="CZ17" s="308"/>
      <c r="DA17" s="24">
        <f>SUM(DA16:DA16)</f>
        <v>2</v>
      </c>
      <c r="DB17" s="25">
        <f>SUM(DB16:DB16)</f>
        <v>0</v>
      </c>
      <c r="DC17" s="61">
        <f t="shared" si="0"/>
        <v>0</v>
      </c>
      <c r="DD17" s="1"/>
      <c r="DE17" s="1"/>
    </row>
    <row r="18" spans="2:109" s="34" customFormat="1" ht="23.25" customHeight="1" x14ac:dyDescent="0.2">
      <c r="B18" s="31"/>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3"/>
    </row>
    <row r="19" spans="2:109" ht="24.75" customHeight="1" x14ac:dyDescent="0.2">
      <c r="B19" s="99"/>
      <c r="C19" s="100"/>
      <c r="D19" s="100"/>
      <c r="E19" s="100"/>
      <c r="F19" s="100"/>
      <c r="G19" s="100"/>
      <c r="H19" s="55" t="s">
        <v>17</v>
      </c>
      <c r="I19" s="232" t="s">
        <v>36</v>
      </c>
      <c r="J19" s="233"/>
      <c r="K19" s="233"/>
      <c r="L19" s="233"/>
      <c r="M19" s="233"/>
      <c r="N19" s="233"/>
      <c r="O19" s="233"/>
      <c r="P19" s="234"/>
      <c r="Q19" s="232" t="str">
        <f>Q10</f>
        <v>FEBRERO</v>
      </c>
      <c r="R19" s="233"/>
      <c r="S19" s="233"/>
      <c r="T19" s="233"/>
      <c r="U19" s="233"/>
      <c r="V19" s="233"/>
      <c r="W19" s="233"/>
      <c r="X19" s="234"/>
      <c r="Y19" s="232" t="str">
        <f>Y10</f>
        <v>MARZO</v>
      </c>
      <c r="Z19" s="233"/>
      <c r="AA19" s="233"/>
      <c r="AB19" s="233"/>
      <c r="AC19" s="233"/>
      <c r="AD19" s="233"/>
      <c r="AE19" s="233"/>
      <c r="AF19" s="234"/>
      <c r="AG19" s="232" t="str">
        <f>AG10</f>
        <v>ABRIL</v>
      </c>
      <c r="AH19" s="233"/>
      <c r="AI19" s="233"/>
      <c r="AJ19" s="233"/>
      <c r="AK19" s="233"/>
      <c r="AL19" s="233"/>
      <c r="AM19" s="233"/>
      <c r="AN19" s="234"/>
      <c r="AO19" s="232" t="str">
        <f>AO10</f>
        <v>MAYO</v>
      </c>
      <c r="AP19" s="233"/>
      <c r="AQ19" s="233"/>
      <c r="AR19" s="233"/>
      <c r="AS19" s="233"/>
      <c r="AT19" s="233"/>
      <c r="AU19" s="233"/>
      <c r="AV19" s="234"/>
      <c r="AW19" s="232" t="str">
        <f>AW10</f>
        <v>JUNIO</v>
      </c>
      <c r="AX19" s="233"/>
      <c r="AY19" s="233"/>
      <c r="AZ19" s="233"/>
      <c r="BA19" s="233"/>
      <c r="BB19" s="233"/>
      <c r="BC19" s="233"/>
      <c r="BD19" s="234"/>
      <c r="BE19" s="232" t="str">
        <f>BE10</f>
        <v>JULIO</v>
      </c>
      <c r="BF19" s="233"/>
      <c r="BG19" s="233"/>
      <c r="BH19" s="233"/>
      <c r="BI19" s="233"/>
      <c r="BJ19" s="233"/>
      <c r="BK19" s="233"/>
      <c r="BL19" s="234"/>
      <c r="BM19" s="232" t="str">
        <f>BM10</f>
        <v>AGOSTO</v>
      </c>
      <c r="BN19" s="233"/>
      <c r="BO19" s="233"/>
      <c r="BP19" s="233"/>
      <c r="BQ19" s="233"/>
      <c r="BR19" s="233"/>
      <c r="BS19" s="233"/>
      <c r="BT19" s="234"/>
      <c r="BU19" s="232" t="str">
        <f>BU10</f>
        <v>SEPTIEMBRE</v>
      </c>
      <c r="BV19" s="233"/>
      <c r="BW19" s="233"/>
      <c r="BX19" s="233"/>
      <c r="BY19" s="233"/>
      <c r="BZ19" s="233"/>
      <c r="CA19" s="233"/>
      <c r="CB19" s="234"/>
      <c r="CC19" s="232" t="str">
        <f>CC10</f>
        <v>OCTUBRE</v>
      </c>
      <c r="CD19" s="233"/>
      <c r="CE19" s="233"/>
      <c r="CF19" s="233"/>
      <c r="CG19" s="233"/>
      <c r="CH19" s="233"/>
      <c r="CI19" s="233"/>
      <c r="CJ19" s="234"/>
      <c r="CK19" s="232" t="str">
        <f>CK10</f>
        <v>NOVIEMBRE</v>
      </c>
      <c r="CL19" s="233"/>
      <c r="CM19" s="233"/>
      <c r="CN19" s="233"/>
      <c r="CO19" s="233"/>
      <c r="CP19" s="233"/>
      <c r="CQ19" s="233"/>
      <c r="CR19" s="234"/>
      <c r="CS19" s="232" t="str">
        <f>CS10</f>
        <v>DICIEMBRE</v>
      </c>
      <c r="CT19" s="233"/>
      <c r="CU19" s="233"/>
      <c r="CV19" s="233"/>
      <c r="CW19" s="233"/>
      <c r="CX19" s="233"/>
      <c r="CY19" s="233"/>
      <c r="CZ19" s="234"/>
      <c r="DA19" s="101"/>
      <c r="DB19" s="102"/>
      <c r="DC19" s="103"/>
      <c r="DD19" s="1"/>
      <c r="DE19" s="1"/>
    </row>
    <row r="20" spans="2:109" ht="12.75" customHeight="1" x14ac:dyDescent="0.2">
      <c r="B20" s="41"/>
      <c r="C20" s="6"/>
      <c r="D20" s="6"/>
      <c r="E20" s="6"/>
      <c r="F20" s="6"/>
      <c r="G20" s="6"/>
      <c r="H20" s="91" t="s">
        <v>18</v>
      </c>
      <c r="I20" s="299">
        <f>COUNTIF(I12:I16,"P")</f>
        <v>0</v>
      </c>
      <c r="J20" s="299"/>
      <c r="K20" s="299">
        <f t="shared" ref="K20" si="2">COUNTIF(K12:K16,"P")</f>
        <v>0</v>
      </c>
      <c r="L20" s="299"/>
      <c r="M20" s="299">
        <f t="shared" ref="M20" si="3">COUNTIF(M12:M16,"P")</f>
        <v>0</v>
      </c>
      <c r="N20" s="299"/>
      <c r="O20" s="299">
        <f t="shared" ref="O20" si="4">COUNTIF(O12:O16,"P")</f>
        <v>2</v>
      </c>
      <c r="P20" s="299"/>
      <c r="Q20" s="299">
        <f t="shared" ref="Q20" si="5">COUNTIF(Q12:Q16,"P")</f>
        <v>0</v>
      </c>
      <c r="R20" s="299"/>
      <c r="S20" s="299">
        <f t="shared" ref="S20" si="6">COUNTIF(S12:S16,"P")</f>
        <v>0</v>
      </c>
      <c r="T20" s="299"/>
      <c r="U20" s="299">
        <f t="shared" ref="U20" si="7">COUNTIF(U12:U16,"P")</f>
        <v>0</v>
      </c>
      <c r="V20" s="299"/>
      <c r="W20" s="299">
        <f t="shared" ref="W20" si="8">COUNTIF(W12:W16,"P")</f>
        <v>1</v>
      </c>
      <c r="X20" s="299"/>
      <c r="Y20" s="299">
        <f t="shared" ref="Y20" si="9">COUNTIF(Y12:Y16,"P")</f>
        <v>0</v>
      </c>
      <c r="Z20" s="299"/>
      <c r="AA20" s="299">
        <f t="shared" ref="AA20" si="10">COUNTIF(AA12:AA16,"P")</f>
        <v>0</v>
      </c>
      <c r="AB20" s="299"/>
      <c r="AC20" s="299">
        <f t="shared" ref="AC20" si="11">COUNTIF(AC12:AC16,"P")</f>
        <v>0</v>
      </c>
      <c r="AD20" s="299"/>
      <c r="AE20" s="299">
        <f t="shared" ref="AE20" si="12">COUNTIF(AE12:AE16,"P")</f>
        <v>2</v>
      </c>
      <c r="AF20" s="299"/>
      <c r="AG20" s="299">
        <f t="shared" ref="AG20" si="13">COUNTIF(AG12:AG16,"P")</f>
        <v>0</v>
      </c>
      <c r="AH20" s="299"/>
      <c r="AI20" s="299">
        <f t="shared" ref="AI20" si="14">COUNTIF(AI12:AI16,"P")</f>
        <v>0</v>
      </c>
      <c r="AJ20" s="299"/>
      <c r="AK20" s="299">
        <f t="shared" ref="AK20" si="15">COUNTIF(AK12:AK16,"P")</f>
        <v>0</v>
      </c>
      <c r="AL20" s="299"/>
      <c r="AM20" s="299">
        <f t="shared" ref="AM20" si="16">COUNTIF(AM12:AM16,"P")</f>
        <v>1</v>
      </c>
      <c r="AN20" s="299"/>
      <c r="AO20" s="299">
        <f t="shared" ref="AO20" si="17">COUNTIF(AO12:AO16,"P")</f>
        <v>0</v>
      </c>
      <c r="AP20" s="299"/>
      <c r="AQ20" s="299">
        <f t="shared" ref="AQ20" si="18">COUNTIF(AQ12:AQ16,"P")</f>
        <v>0</v>
      </c>
      <c r="AR20" s="299"/>
      <c r="AS20" s="299">
        <f t="shared" ref="AS20" si="19">COUNTIF(AS12:AS16,"P")</f>
        <v>0</v>
      </c>
      <c r="AT20" s="299"/>
      <c r="AU20" s="299">
        <f t="shared" ref="AU20" si="20">COUNTIF(AU12:AU16,"P")</f>
        <v>2</v>
      </c>
      <c r="AV20" s="299"/>
      <c r="AW20" s="299">
        <f t="shared" ref="AW20" si="21">COUNTIF(AW12:AW16,"P")</f>
        <v>0</v>
      </c>
      <c r="AX20" s="299"/>
      <c r="AY20" s="299">
        <f t="shared" ref="AY20" si="22">COUNTIF(AY12:AY16,"P")</f>
        <v>0</v>
      </c>
      <c r="AZ20" s="299"/>
      <c r="BA20" s="299">
        <f t="shared" ref="BA20" si="23">COUNTIF(BA12:BA16,"P")</f>
        <v>0</v>
      </c>
      <c r="BB20" s="299"/>
      <c r="BC20" s="299">
        <f t="shared" ref="BC20" si="24">COUNTIF(BC12:BC16,"P")</f>
        <v>3</v>
      </c>
      <c r="BD20" s="299"/>
      <c r="BE20" s="299">
        <f t="shared" ref="BE20" si="25">COUNTIF(BE12:BE16,"P")</f>
        <v>0</v>
      </c>
      <c r="BF20" s="299"/>
      <c r="BG20" s="299">
        <f t="shared" ref="BG20" si="26">COUNTIF(BG12:BG16,"P")</f>
        <v>1</v>
      </c>
      <c r="BH20" s="299"/>
      <c r="BI20" s="299">
        <f t="shared" ref="BI20" si="27">COUNTIF(BI12:BI16,"P")</f>
        <v>0</v>
      </c>
      <c r="BJ20" s="299"/>
      <c r="BK20" s="299">
        <f t="shared" ref="BK20" si="28">COUNTIF(BK12:BK16,"P")</f>
        <v>2</v>
      </c>
      <c r="BL20" s="299"/>
      <c r="BM20" s="299">
        <f t="shared" ref="BM20" si="29">COUNTIF(BM12:BM16,"P")</f>
        <v>0</v>
      </c>
      <c r="BN20" s="299"/>
      <c r="BO20" s="299">
        <f t="shared" ref="BO20" si="30">COUNTIF(BO12:BO16,"P")</f>
        <v>0</v>
      </c>
      <c r="BP20" s="299"/>
      <c r="BQ20" s="299">
        <f t="shared" ref="BQ20" si="31">COUNTIF(BQ12:BQ16,"P")</f>
        <v>0</v>
      </c>
      <c r="BR20" s="299"/>
      <c r="BS20" s="299">
        <f t="shared" ref="BS20" si="32">COUNTIF(BS12:BS16,"P")</f>
        <v>2</v>
      </c>
      <c r="BT20" s="299"/>
      <c r="BU20" s="299">
        <f t="shared" ref="BU20" si="33">COUNTIF(BU12:BU16,"P")</f>
        <v>0</v>
      </c>
      <c r="BV20" s="299"/>
      <c r="BW20" s="299">
        <f t="shared" ref="BW20" si="34">COUNTIF(BW12:BW16,"P")</f>
        <v>0</v>
      </c>
      <c r="BX20" s="299"/>
      <c r="BY20" s="299">
        <f t="shared" ref="BY20" si="35">COUNTIF(BY12:BY16,"P")</f>
        <v>0</v>
      </c>
      <c r="BZ20" s="299"/>
      <c r="CA20" s="299">
        <f t="shared" ref="CA20" si="36">COUNTIF(CA12:CA16,"P")</f>
        <v>3</v>
      </c>
      <c r="CB20" s="299"/>
      <c r="CC20" s="299">
        <f t="shared" ref="CC20" si="37">COUNTIF(CC12:CC16,"P")</f>
        <v>0</v>
      </c>
      <c r="CD20" s="299"/>
      <c r="CE20" s="299">
        <f t="shared" ref="CE20" si="38">COUNTIF(CE12:CE16,"P")</f>
        <v>0</v>
      </c>
      <c r="CF20" s="299"/>
      <c r="CG20" s="299">
        <f t="shared" ref="CG20" si="39">COUNTIF(CG12:CG16,"P")</f>
        <v>0</v>
      </c>
      <c r="CH20" s="299"/>
      <c r="CI20" s="299">
        <f t="shared" ref="CI20" si="40">COUNTIF(CI12:CI16,"P")</f>
        <v>2</v>
      </c>
      <c r="CJ20" s="299"/>
      <c r="CK20" s="299">
        <f t="shared" ref="CK20" si="41">COUNTIF(CK12:CK16,"P")</f>
        <v>0</v>
      </c>
      <c r="CL20" s="299"/>
      <c r="CM20" s="299">
        <f t="shared" ref="CM20" si="42">COUNTIF(CM12:CM16,"P")</f>
        <v>0</v>
      </c>
      <c r="CN20" s="299"/>
      <c r="CO20" s="299">
        <f t="shared" ref="CO20" si="43">COUNTIF(CO12:CO16,"P")</f>
        <v>0</v>
      </c>
      <c r="CP20" s="299"/>
      <c r="CQ20" s="299">
        <f t="shared" ref="CQ20" si="44">COUNTIF(CQ12:CQ16,"P")</f>
        <v>2</v>
      </c>
      <c r="CR20" s="299"/>
      <c r="CS20" s="299">
        <f t="shared" ref="CS20" si="45">COUNTIF(CS12:CS16,"P")</f>
        <v>0</v>
      </c>
      <c r="CT20" s="299"/>
      <c r="CU20" s="299">
        <f t="shared" ref="CU20" si="46">COUNTIF(CU12:CU16,"P")</f>
        <v>0</v>
      </c>
      <c r="CV20" s="299"/>
      <c r="CW20" s="299">
        <f t="shared" ref="CW20" si="47">COUNTIF(CW12:CW16,"P")</f>
        <v>0</v>
      </c>
      <c r="CX20" s="299"/>
      <c r="CY20" s="299">
        <f t="shared" ref="CY20" si="48">COUNTIF(CY12:CY16,"P")</f>
        <v>3</v>
      </c>
      <c r="CZ20" s="299"/>
      <c r="DA20" s="107">
        <f>SUM(I20:CZ20)</f>
        <v>26</v>
      </c>
      <c r="DB20" s="102"/>
      <c r="DC20" s="103"/>
      <c r="DD20" s="1"/>
      <c r="DE20" s="1"/>
    </row>
    <row r="21" spans="2:109" ht="12.75" customHeight="1" x14ac:dyDescent="0.2">
      <c r="B21" s="41"/>
      <c r="C21" s="6"/>
      <c r="D21" s="6"/>
      <c r="E21" s="6"/>
      <c r="F21" s="6"/>
      <c r="G21" s="6"/>
      <c r="H21" s="91" t="s">
        <v>19</v>
      </c>
      <c r="I21" s="299">
        <f>COUNTIF(J12:J16,"E")</f>
        <v>0</v>
      </c>
      <c r="J21" s="299"/>
      <c r="K21" s="299">
        <f t="shared" ref="K21" si="49">COUNTIF(L12:L16,"E")</f>
        <v>0</v>
      </c>
      <c r="L21" s="299"/>
      <c r="M21" s="299">
        <f t="shared" ref="M21" si="50">COUNTIF(N12:N16,"E")</f>
        <v>0</v>
      </c>
      <c r="N21" s="299"/>
      <c r="O21" s="235">
        <f>COUNTIF(P12:P16,"E")</f>
        <v>2</v>
      </c>
      <c r="P21" s="236"/>
      <c r="Q21" s="299">
        <f t="shared" ref="Q21" si="51">COUNTIF(R12:R16,"E")</f>
        <v>0</v>
      </c>
      <c r="R21" s="299"/>
      <c r="S21" s="299">
        <f t="shared" ref="S21" si="52">COUNTIF(T12:T16,"E")</f>
        <v>0</v>
      </c>
      <c r="T21" s="299"/>
      <c r="U21" s="299">
        <f t="shared" ref="U21" si="53">COUNTIF(V12:V16,"E")</f>
        <v>0</v>
      </c>
      <c r="V21" s="299"/>
      <c r="W21" s="299">
        <f t="shared" ref="W21" si="54">COUNTIF(X12:X16,"E")</f>
        <v>1</v>
      </c>
      <c r="X21" s="299"/>
      <c r="Y21" s="299">
        <f t="shared" ref="Y21" si="55">COUNTIF(Z12:Z16,"E")</f>
        <v>0</v>
      </c>
      <c r="Z21" s="299"/>
      <c r="AA21" s="299">
        <f t="shared" ref="AA21" si="56">COUNTIF(AB12:AB16,"E")</f>
        <v>0</v>
      </c>
      <c r="AB21" s="299"/>
      <c r="AC21" s="299">
        <f t="shared" ref="AC21" si="57">COUNTIF(AD12:AD16,"E")</f>
        <v>0</v>
      </c>
      <c r="AD21" s="299"/>
      <c r="AE21" s="299">
        <f t="shared" ref="AE21" si="58">COUNTIF(AF12:AF16,"E")</f>
        <v>2</v>
      </c>
      <c r="AF21" s="299"/>
      <c r="AG21" s="299">
        <f t="shared" ref="AG21" si="59">COUNTIF(AH12:AH16,"E")</f>
        <v>0</v>
      </c>
      <c r="AH21" s="299"/>
      <c r="AI21" s="299">
        <f t="shared" ref="AI21" si="60">COUNTIF(AJ12:AJ16,"E")</f>
        <v>0</v>
      </c>
      <c r="AJ21" s="299"/>
      <c r="AK21" s="299">
        <f t="shared" ref="AK21" si="61">COUNTIF(AL12:AL16,"E")</f>
        <v>0</v>
      </c>
      <c r="AL21" s="299"/>
      <c r="AM21" s="299">
        <f t="shared" ref="AM21" si="62">COUNTIF(AN12:AN16,"E")</f>
        <v>1</v>
      </c>
      <c r="AN21" s="299"/>
      <c r="AO21" s="299">
        <f t="shared" ref="AO21" si="63">COUNTIF(AP12:AP16,"E")</f>
        <v>0</v>
      </c>
      <c r="AP21" s="299"/>
      <c r="AQ21" s="299">
        <f t="shared" ref="AQ21" si="64">COUNTIF(AR12:AR16,"E")</f>
        <v>0</v>
      </c>
      <c r="AR21" s="299"/>
      <c r="AS21" s="299">
        <f t="shared" ref="AS21" si="65">COUNTIF(AT12:AT16,"E")</f>
        <v>0</v>
      </c>
      <c r="AT21" s="299"/>
      <c r="AU21" s="299">
        <f t="shared" ref="AU21" si="66">COUNTIF(AV12:AV16,"E")</f>
        <v>2</v>
      </c>
      <c r="AV21" s="299"/>
      <c r="AW21" s="299">
        <f t="shared" ref="AW21" si="67">COUNTIF(AX12:AX16,"E")</f>
        <v>0</v>
      </c>
      <c r="AX21" s="299"/>
      <c r="AY21" s="299">
        <f t="shared" ref="AY21" si="68">COUNTIF(AZ12:AZ16,"E")</f>
        <v>0</v>
      </c>
      <c r="AZ21" s="299"/>
      <c r="BA21" s="299">
        <f t="shared" ref="BA21" si="69">COUNTIF(BB12:BB16,"E")</f>
        <v>0</v>
      </c>
      <c r="BB21" s="299"/>
      <c r="BC21" s="299">
        <f t="shared" ref="BC21" si="70">COUNTIF(BD12:BD16,"E")</f>
        <v>3</v>
      </c>
      <c r="BD21" s="299"/>
      <c r="BE21" s="299">
        <f t="shared" ref="BE21" si="71">COUNTIF(BF12:BF16,"E")</f>
        <v>0</v>
      </c>
      <c r="BF21" s="299"/>
      <c r="BG21" s="299">
        <f t="shared" ref="BG21" si="72">COUNTIF(BH12:BH16,"E")</f>
        <v>1</v>
      </c>
      <c r="BH21" s="299"/>
      <c r="BI21" s="299">
        <f t="shared" ref="BI21" si="73">COUNTIF(BJ12:BJ16,"E")</f>
        <v>0</v>
      </c>
      <c r="BJ21" s="299"/>
      <c r="BK21" s="299">
        <f t="shared" ref="BK21" si="74">COUNTIF(BL12:BL16,"E")</f>
        <v>2</v>
      </c>
      <c r="BL21" s="299"/>
      <c r="BM21" s="299">
        <f t="shared" ref="BM21" si="75">COUNTIF(BN12:BN16,"E")</f>
        <v>0</v>
      </c>
      <c r="BN21" s="299"/>
      <c r="BO21" s="299">
        <f t="shared" ref="BO21" si="76">COUNTIF(BP12:BP16,"E")</f>
        <v>0</v>
      </c>
      <c r="BP21" s="299"/>
      <c r="BQ21" s="299">
        <f t="shared" ref="BQ21" si="77">COUNTIF(BR12:BR16,"E")</f>
        <v>0</v>
      </c>
      <c r="BR21" s="299"/>
      <c r="BS21" s="299">
        <f t="shared" ref="BS21" si="78">COUNTIF(BT12:BT16,"E")</f>
        <v>2</v>
      </c>
      <c r="BT21" s="299"/>
      <c r="BU21" s="299">
        <f t="shared" ref="BU21" si="79">COUNTIF(BV12:BV16,"E")</f>
        <v>0</v>
      </c>
      <c r="BV21" s="299"/>
      <c r="BW21" s="299">
        <f t="shared" ref="BW21" si="80">COUNTIF(BX12:BX16,"E")</f>
        <v>0</v>
      </c>
      <c r="BX21" s="299"/>
      <c r="BY21" s="299">
        <f t="shared" ref="BY21" si="81">COUNTIF(BZ12:BZ16,"E")</f>
        <v>0</v>
      </c>
      <c r="BZ21" s="299"/>
      <c r="CA21" s="299">
        <f t="shared" ref="CA21" si="82">COUNTIF(CB12:CB16,"E")</f>
        <v>3</v>
      </c>
      <c r="CB21" s="299"/>
      <c r="CC21" s="299">
        <f t="shared" ref="CC21" si="83">COUNTIF(CD12:CD16,"E")</f>
        <v>0</v>
      </c>
      <c r="CD21" s="299"/>
      <c r="CE21" s="299">
        <f t="shared" ref="CE21" si="84">COUNTIF(CF12:CF16,"E")</f>
        <v>0</v>
      </c>
      <c r="CF21" s="299"/>
      <c r="CG21" s="299">
        <f t="shared" ref="CG21" si="85">COUNTIF(CH12:CH16,"E")</f>
        <v>0</v>
      </c>
      <c r="CH21" s="299"/>
      <c r="CI21" s="299">
        <f t="shared" ref="CI21" si="86">COUNTIF(CJ12:CJ16,"E")</f>
        <v>2</v>
      </c>
      <c r="CJ21" s="299"/>
      <c r="CK21" s="299">
        <f t="shared" ref="CK21" si="87">COUNTIF(CL12:CL16,"E")</f>
        <v>0</v>
      </c>
      <c r="CL21" s="299"/>
      <c r="CM21" s="299">
        <f t="shared" ref="CM21" si="88">COUNTIF(CN12:CN16,"E")</f>
        <v>0</v>
      </c>
      <c r="CN21" s="299"/>
      <c r="CO21" s="299">
        <f t="shared" ref="CO21" si="89">COUNTIF(CP12:CP16,"E")</f>
        <v>0</v>
      </c>
      <c r="CP21" s="299"/>
      <c r="CQ21" s="299">
        <f t="shared" ref="CQ21" si="90">COUNTIF(CR12:CR16,"E")</f>
        <v>0</v>
      </c>
      <c r="CR21" s="299"/>
      <c r="CS21" s="299">
        <f t="shared" ref="CS21" si="91">COUNTIF(CT12:CT16,"E")</f>
        <v>0</v>
      </c>
      <c r="CT21" s="299"/>
      <c r="CU21" s="299">
        <f t="shared" ref="CU21" si="92">COUNTIF(CV12:CV16,"E")</f>
        <v>0</v>
      </c>
      <c r="CV21" s="299"/>
      <c r="CW21" s="299">
        <f t="shared" ref="CW21" si="93">COUNTIF(CX12:CX16,"E")</f>
        <v>0</v>
      </c>
      <c r="CX21" s="299"/>
      <c r="CY21" s="299">
        <f t="shared" ref="CY21" si="94">COUNTIF(CZ12:CZ16,"E")</f>
        <v>0</v>
      </c>
      <c r="CZ21" s="299"/>
      <c r="DA21" s="107">
        <f t="shared" ref="DA21" si="95">SUM(I21:CZ21)</f>
        <v>21</v>
      </c>
      <c r="DB21" s="102"/>
      <c r="DC21" s="103"/>
      <c r="DD21" s="1"/>
      <c r="DE21" s="1"/>
    </row>
    <row r="22" spans="2:109" ht="12.75" customHeight="1" x14ac:dyDescent="0.2">
      <c r="B22" s="41"/>
      <c r="C22" s="6"/>
      <c r="D22" s="6"/>
      <c r="E22" s="6"/>
      <c r="F22" s="6"/>
      <c r="G22" s="6"/>
      <c r="H22" s="91" t="s">
        <v>20</v>
      </c>
      <c r="I22" s="259">
        <v>0</v>
      </c>
      <c r="J22" s="259"/>
      <c r="K22" s="259">
        <v>0</v>
      </c>
      <c r="L22" s="259"/>
      <c r="M22" s="259">
        <v>0</v>
      </c>
      <c r="N22" s="259"/>
      <c r="O22" s="259">
        <v>0</v>
      </c>
      <c r="P22" s="259"/>
      <c r="Q22" s="259">
        <v>0</v>
      </c>
      <c r="R22" s="259"/>
      <c r="S22" s="259">
        <v>0</v>
      </c>
      <c r="T22" s="259"/>
      <c r="U22" s="259">
        <v>0</v>
      </c>
      <c r="V22" s="259"/>
      <c r="W22" s="259">
        <v>0</v>
      </c>
      <c r="X22" s="259"/>
      <c r="Y22" s="259">
        <v>0</v>
      </c>
      <c r="Z22" s="259"/>
      <c r="AA22" s="259">
        <v>0</v>
      </c>
      <c r="AB22" s="259"/>
      <c r="AC22" s="259">
        <v>0</v>
      </c>
      <c r="AD22" s="259"/>
      <c r="AE22" s="259">
        <f t="shared" ref="AE22" si="96">+AE21/AE20</f>
        <v>1</v>
      </c>
      <c r="AF22" s="259"/>
      <c r="AG22" s="259">
        <v>0</v>
      </c>
      <c r="AH22" s="259"/>
      <c r="AI22" s="259">
        <v>0</v>
      </c>
      <c r="AJ22" s="259"/>
      <c r="AK22" s="259">
        <v>0</v>
      </c>
      <c r="AL22" s="259"/>
      <c r="AM22" s="259">
        <f t="shared" ref="AM22" si="97">+AM21/AM20</f>
        <v>1</v>
      </c>
      <c r="AN22" s="259"/>
      <c r="AO22" s="259">
        <v>0</v>
      </c>
      <c r="AP22" s="259"/>
      <c r="AQ22" s="259">
        <v>0</v>
      </c>
      <c r="AR22" s="259"/>
      <c r="AS22" s="259">
        <v>0</v>
      </c>
      <c r="AT22" s="259"/>
      <c r="AU22" s="259">
        <f t="shared" ref="AU22" si="98">+AU21/AU20</f>
        <v>1</v>
      </c>
      <c r="AV22" s="259"/>
      <c r="AW22" s="259">
        <v>0</v>
      </c>
      <c r="AX22" s="259"/>
      <c r="AY22" s="259">
        <v>0</v>
      </c>
      <c r="AZ22" s="259"/>
      <c r="BA22" s="259">
        <v>0</v>
      </c>
      <c r="BB22" s="259"/>
      <c r="BC22" s="259">
        <f t="shared" ref="BC22" si="99">+BC21/BC20</f>
        <v>1</v>
      </c>
      <c r="BD22" s="259"/>
      <c r="BE22" s="259">
        <v>0</v>
      </c>
      <c r="BF22" s="259"/>
      <c r="BG22" s="259">
        <v>0</v>
      </c>
      <c r="BH22" s="259"/>
      <c r="BI22" s="259">
        <v>0</v>
      </c>
      <c r="BJ22" s="259"/>
      <c r="BK22" s="259">
        <f t="shared" ref="BK22" si="100">+BK21/BK20</f>
        <v>1</v>
      </c>
      <c r="BL22" s="259"/>
      <c r="BM22" s="259">
        <v>0</v>
      </c>
      <c r="BN22" s="259"/>
      <c r="BO22" s="259">
        <v>0</v>
      </c>
      <c r="BP22" s="259"/>
      <c r="BQ22" s="259">
        <v>0</v>
      </c>
      <c r="BR22" s="259"/>
      <c r="BS22" s="259">
        <f t="shared" ref="BS22" si="101">+BS21/BS20</f>
        <v>1</v>
      </c>
      <c r="BT22" s="259"/>
      <c r="BU22" s="259">
        <v>0</v>
      </c>
      <c r="BV22" s="259"/>
      <c r="BW22" s="259">
        <v>0</v>
      </c>
      <c r="BX22" s="259"/>
      <c r="BY22" s="259">
        <v>0</v>
      </c>
      <c r="BZ22" s="259"/>
      <c r="CA22" s="259">
        <f t="shared" ref="CA22" si="102">+CA21/CA20</f>
        <v>1</v>
      </c>
      <c r="CB22" s="259"/>
      <c r="CC22" s="259">
        <v>0</v>
      </c>
      <c r="CD22" s="259"/>
      <c r="CE22" s="259">
        <v>0</v>
      </c>
      <c r="CF22" s="259"/>
      <c r="CG22" s="259">
        <v>0</v>
      </c>
      <c r="CH22" s="259"/>
      <c r="CI22" s="259">
        <f t="shared" ref="CI22" si="103">+CI21/CI20</f>
        <v>1</v>
      </c>
      <c r="CJ22" s="259"/>
      <c r="CK22" s="259">
        <v>0</v>
      </c>
      <c r="CL22" s="259"/>
      <c r="CM22" s="259">
        <v>0</v>
      </c>
      <c r="CN22" s="259"/>
      <c r="CO22" s="259">
        <v>0</v>
      </c>
      <c r="CP22" s="259"/>
      <c r="CQ22" s="259">
        <f t="shared" ref="CQ22" si="104">+CQ21/CQ20</f>
        <v>0</v>
      </c>
      <c r="CR22" s="259"/>
      <c r="CS22" s="259">
        <v>0</v>
      </c>
      <c r="CT22" s="259"/>
      <c r="CU22" s="259">
        <v>0</v>
      </c>
      <c r="CV22" s="259"/>
      <c r="CW22" s="259">
        <v>0</v>
      </c>
      <c r="CX22" s="259"/>
      <c r="CY22" s="259">
        <f t="shared" ref="CY22" si="105">+CY21/CY20</f>
        <v>0</v>
      </c>
      <c r="CZ22" s="259"/>
      <c r="DA22" s="108">
        <f>+DA21/DA20</f>
        <v>0.80769230769230771</v>
      </c>
      <c r="DB22" s="102"/>
      <c r="DC22" s="103"/>
      <c r="DD22" s="1"/>
      <c r="DE22" s="1"/>
    </row>
    <row r="23" spans="2:109" ht="12.75" hidden="1" customHeight="1" x14ac:dyDescent="0.2">
      <c r="B23" s="41"/>
      <c r="C23" s="6"/>
      <c r="D23" s="6"/>
      <c r="E23" s="6"/>
      <c r="F23" s="6"/>
      <c r="G23" s="6"/>
      <c r="H23" s="91" t="s">
        <v>21</v>
      </c>
      <c r="I23" s="91"/>
      <c r="J23" s="91"/>
      <c r="K23" s="91"/>
      <c r="L23" s="91"/>
      <c r="M23" s="91"/>
      <c r="N23" s="91"/>
      <c r="O23" s="91"/>
      <c r="P23" s="91"/>
      <c r="Q23" s="254" t="e">
        <f>#REF!+Q20</f>
        <v>#REF!</v>
      </c>
      <c r="R23" s="254"/>
      <c r="S23" s="93"/>
      <c r="T23" s="93"/>
      <c r="U23" s="254" t="e">
        <f>Q23+U20</f>
        <v>#REF!</v>
      </c>
      <c r="V23" s="254"/>
      <c r="W23" s="255" t="e">
        <f>U23+W20</f>
        <v>#REF!</v>
      </c>
      <c r="X23" s="255"/>
      <c r="Y23" s="254" t="e">
        <f>W23+Y20</f>
        <v>#REF!</v>
      </c>
      <c r="Z23" s="254"/>
      <c r="AA23" s="93"/>
      <c r="AB23" s="93"/>
      <c r="AC23" s="254" t="e">
        <f>Y23+AC20</f>
        <v>#REF!</v>
      </c>
      <c r="AD23" s="254"/>
      <c r="AE23" s="255" t="e">
        <f>AC23+AE20</f>
        <v>#REF!</v>
      </c>
      <c r="AF23" s="255"/>
      <c r="AG23" s="254" t="e">
        <f>AE23+AG20</f>
        <v>#REF!</v>
      </c>
      <c r="AH23" s="254"/>
      <c r="AI23" s="93"/>
      <c r="AJ23" s="93"/>
      <c r="AK23" s="254" t="e">
        <f>AG23+AK20</f>
        <v>#REF!</v>
      </c>
      <c r="AL23" s="254"/>
      <c r="AM23" s="255" t="e">
        <f>AK23+AM20</f>
        <v>#REF!</v>
      </c>
      <c r="AN23" s="255"/>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254" t="e">
        <f>AM23+BU20</f>
        <v>#REF!</v>
      </c>
      <c r="BV23" s="254"/>
      <c r="BW23" s="93"/>
      <c r="BX23" s="93"/>
      <c r="BY23" s="254" t="e">
        <f>BU23+BY20</f>
        <v>#REF!</v>
      </c>
      <c r="BZ23" s="254"/>
      <c r="CA23" s="255" t="e">
        <f>BY23+CA20</f>
        <v>#REF!</v>
      </c>
      <c r="CB23" s="255"/>
      <c r="CC23" s="254" t="e">
        <f>CA23+CC20</f>
        <v>#REF!</v>
      </c>
      <c r="CD23" s="254"/>
      <c r="CE23" s="93"/>
      <c r="CF23" s="93"/>
      <c r="CG23" s="254" t="e">
        <f>CC23+CG20</f>
        <v>#REF!</v>
      </c>
      <c r="CH23" s="254"/>
      <c r="CI23" s="255" t="e">
        <f>CG23+CI20</f>
        <v>#REF!</v>
      </c>
      <c r="CJ23" s="255"/>
      <c r="CK23" s="254" t="e">
        <f>CI23+CK20</f>
        <v>#REF!</v>
      </c>
      <c r="CL23" s="254"/>
      <c r="CM23" s="93"/>
      <c r="CN23" s="93"/>
      <c r="CO23" s="254" t="e">
        <f>CK23+CO20</f>
        <v>#REF!</v>
      </c>
      <c r="CP23" s="254"/>
      <c r="CQ23" s="255" t="e">
        <f>CO23+CQ20</f>
        <v>#REF!</v>
      </c>
      <c r="CR23" s="255"/>
      <c r="CS23" s="254" t="e">
        <f>CQ23+CS20</f>
        <v>#REF!</v>
      </c>
      <c r="CT23" s="254"/>
      <c r="CU23" s="93"/>
      <c r="CV23" s="93"/>
      <c r="CW23" s="254" t="e">
        <f>CS23+CW20</f>
        <v>#REF!</v>
      </c>
      <c r="CX23" s="254"/>
      <c r="CY23" s="255" t="e">
        <f>CW23+CY20</f>
        <v>#REF!</v>
      </c>
      <c r="CZ23" s="255"/>
      <c r="DA23" s="101"/>
      <c r="DB23" s="102"/>
      <c r="DC23" s="103"/>
      <c r="DD23" s="1"/>
      <c r="DE23" s="1"/>
    </row>
    <row r="24" spans="2:109" ht="12.75" hidden="1" customHeight="1" x14ac:dyDescent="0.2">
      <c r="B24" s="41"/>
      <c r="C24" s="6"/>
      <c r="D24" s="6"/>
      <c r="E24" s="6"/>
      <c r="F24" s="6"/>
      <c r="G24" s="6"/>
      <c r="H24" s="91" t="s">
        <v>22</v>
      </c>
      <c r="I24" s="91"/>
      <c r="J24" s="91"/>
      <c r="K24" s="91"/>
      <c r="L24" s="91"/>
      <c r="M24" s="91"/>
      <c r="N24" s="91"/>
      <c r="O24" s="91"/>
      <c r="P24" s="91"/>
      <c r="Q24" s="254" t="e">
        <f>#REF!+Q21</f>
        <v>#REF!</v>
      </c>
      <c r="R24" s="254"/>
      <c r="S24" s="93"/>
      <c r="T24" s="93"/>
      <c r="U24" s="254" t="e">
        <f>Q24+U21</f>
        <v>#REF!</v>
      </c>
      <c r="V24" s="254"/>
      <c r="W24" s="255" t="e">
        <f>U24+W21</f>
        <v>#REF!</v>
      </c>
      <c r="X24" s="255"/>
      <c r="Y24" s="254" t="e">
        <f>W24+Y21</f>
        <v>#REF!</v>
      </c>
      <c r="Z24" s="254"/>
      <c r="AA24" s="93"/>
      <c r="AB24" s="93"/>
      <c r="AC24" s="254" t="e">
        <f>Y24+AC21</f>
        <v>#REF!</v>
      </c>
      <c r="AD24" s="254"/>
      <c r="AE24" s="255" t="e">
        <f>AC24+AE21</f>
        <v>#REF!</v>
      </c>
      <c r="AF24" s="255"/>
      <c r="AG24" s="254" t="e">
        <f>AE24+AG21</f>
        <v>#REF!</v>
      </c>
      <c r="AH24" s="254"/>
      <c r="AI24" s="93"/>
      <c r="AJ24" s="93"/>
      <c r="AK24" s="254" t="e">
        <f>AG24+AK21</f>
        <v>#REF!</v>
      </c>
      <c r="AL24" s="254"/>
      <c r="AM24" s="255" t="e">
        <f>AK24+AM21</f>
        <v>#REF!</v>
      </c>
      <c r="AN24" s="255"/>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254" t="e">
        <f>AM24+BU21</f>
        <v>#REF!</v>
      </c>
      <c r="BV24" s="254"/>
      <c r="BW24" s="93"/>
      <c r="BX24" s="93"/>
      <c r="BY24" s="254" t="e">
        <f>BU24+BY21</f>
        <v>#REF!</v>
      </c>
      <c r="BZ24" s="254"/>
      <c r="CA24" s="255" t="e">
        <f>BY24+CA21</f>
        <v>#REF!</v>
      </c>
      <c r="CB24" s="255"/>
      <c r="CC24" s="254" t="e">
        <f>CA24+CC21</f>
        <v>#REF!</v>
      </c>
      <c r="CD24" s="254"/>
      <c r="CE24" s="93"/>
      <c r="CF24" s="93"/>
      <c r="CG24" s="254" t="e">
        <f>CC24+CG21</f>
        <v>#REF!</v>
      </c>
      <c r="CH24" s="254"/>
      <c r="CI24" s="255" t="e">
        <f>CG24+CI21</f>
        <v>#REF!</v>
      </c>
      <c r="CJ24" s="255"/>
      <c r="CK24" s="254" t="e">
        <f>CI24+CK21</f>
        <v>#REF!</v>
      </c>
      <c r="CL24" s="254"/>
      <c r="CM24" s="93"/>
      <c r="CN24" s="93"/>
      <c r="CO24" s="254" t="e">
        <f>CK24+CO21</f>
        <v>#REF!</v>
      </c>
      <c r="CP24" s="254"/>
      <c r="CQ24" s="255" t="e">
        <f>CO24+CQ21</f>
        <v>#REF!</v>
      </c>
      <c r="CR24" s="255"/>
      <c r="CS24" s="254" t="e">
        <f>CQ24+CS21</f>
        <v>#REF!</v>
      </c>
      <c r="CT24" s="254"/>
      <c r="CU24" s="93"/>
      <c r="CV24" s="93"/>
      <c r="CW24" s="254" t="e">
        <f>CS24+CW21</f>
        <v>#REF!</v>
      </c>
      <c r="CX24" s="254"/>
      <c r="CY24" s="255" t="e">
        <f>CW24+CY21</f>
        <v>#REF!</v>
      </c>
      <c r="CZ24" s="255"/>
      <c r="DA24" s="101"/>
      <c r="DB24" s="102"/>
      <c r="DC24" s="103"/>
      <c r="DD24" s="1"/>
      <c r="DE24" s="1"/>
    </row>
    <row r="25" spans="2:109" ht="12.75" hidden="1" customHeight="1" x14ac:dyDescent="0.2">
      <c r="B25" s="41"/>
      <c r="C25" s="6"/>
      <c r="D25" s="6"/>
      <c r="E25" s="6"/>
      <c r="F25" s="6"/>
      <c r="G25" s="6"/>
      <c r="H25" s="91" t="s">
        <v>23</v>
      </c>
      <c r="I25" s="91"/>
      <c r="J25" s="91"/>
      <c r="K25" s="91"/>
      <c r="L25" s="91"/>
      <c r="M25" s="91"/>
      <c r="N25" s="91"/>
      <c r="O25" s="91"/>
      <c r="P25" s="91"/>
      <c r="Q25" s="259" t="e">
        <f>+Q24/Q23</f>
        <v>#REF!</v>
      </c>
      <c r="R25" s="260"/>
      <c r="S25" s="92"/>
      <c r="T25" s="92"/>
      <c r="U25" s="259" t="e">
        <f>+U24/U23</f>
        <v>#REF!</v>
      </c>
      <c r="V25" s="260"/>
      <c r="W25" s="259" t="e">
        <f>+W24/W23</f>
        <v>#REF!</v>
      </c>
      <c r="X25" s="260"/>
      <c r="Y25" s="259" t="e">
        <f>+Y24/Y23</f>
        <v>#REF!</v>
      </c>
      <c r="Z25" s="260"/>
      <c r="AA25" s="92"/>
      <c r="AB25" s="92"/>
      <c r="AC25" s="259" t="e">
        <f>+AC24/AC23</f>
        <v>#REF!</v>
      </c>
      <c r="AD25" s="260"/>
      <c r="AE25" s="259" t="e">
        <f>+AE24/AE23</f>
        <v>#REF!</v>
      </c>
      <c r="AF25" s="260"/>
      <c r="AG25" s="259" t="e">
        <f>+AG24/AG23</f>
        <v>#REF!</v>
      </c>
      <c r="AH25" s="260"/>
      <c r="AI25" s="92"/>
      <c r="AJ25" s="92"/>
      <c r="AK25" s="259" t="e">
        <f>+AK24/AK23</f>
        <v>#REF!</v>
      </c>
      <c r="AL25" s="260"/>
      <c r="AM25" s="259" t="e">
        <f>+AM24/AM23</f>
        <v>#REF!</v>
      </c>
      <c r="AN25" s="260"/>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259" t="e">
        <f>+BU24/BU23</f>
        <v>#REF!</v>
      </c>
      <c r="BV25" s="260"/>
      <c r="BW25" s="92"/>
      <c r="BX25" s="92"/>
      <c r="BY25" s="259" t="e">
        <f>+BY24/BY23</f>
        <v>#REF!</v>
      </c>
      <c r="BZ25" s="260"/>
      <c r="CA25" s="259" t="e">
        <f>+CA24/CA23</f>
        <v>#REF!</v>
      </c>
      <c r="CB25" s="260"/>
      <c r="CC25" s="259" t="e">
        <f>+CC24/CC23</f>
        <v>#REF!</v>
      </c>
      <c r="CD25" s="260"/>
      <c r="CE25" s="92"/>
      <c r="CF25" s="92"/>
      <c r="CG25" s="259" t="e">
        <f>+CG24/CG23</f>
        <v>#REF!</v>
      </c>
      <c r="CH25" s="260"/>
      <c r="CI25" s="259" t="e">
        <f>+CI24/CI23</f>
        <v>#REF!</v>
      </c>
      <c r="CJ25" s="260"/>
      <c r="CK25" s="259" t="e">
        <f>+CK24/CK23</f>
        <v>#REF!</v>
      </c>
      <c r="CL25" s="260"/>
      <c r="CM25" s="92"/>
      <c r="CN25" s="92"/>
      <c r="CO25" s="259" t="e">
        <f>+CO24/CO23</f>
        <v>#REF!</v>
      </c>
      <c r="CP25" s="260"/>
      <c r="CQ25" s="259" t="e">
        <f>+CQ24/CQ23</f>
        <v>#REF!</v>
      </c>
      <c r="CR25" s="260"/>
      <c r="CS25" s="259" t="e">
        <f>+CS24/CS23</f>
        <v>#REF!</v>
      </c>
      <c r="CT25" s="260"/>
      <c r="CU25" s="92"/>
      <c r="CV25" s="92"/>
      <c r="CW25" s="259" t="e">
        <f>+CW24/CW23</f>
        <v>#REF!</v>
      </c>
      <c r="CX25" s="260"/>
      <c r="CY25" s="259" t="e">
        <f>+CY24/CY23</f>
        <v>#REF!</v>
      </c>
      <c r="CZ25" s="260"/>
      <c r="DA25" s="104"/>
      <c r="DB25" s="105"/>
      <c r="DC25" s="106"/>
      <c r="DD25" s="1"/>
      <c r="DE25" s="1"/>
    </row>
    <row r="26" spans="2:109" ht="10.5" customHeight="1" x14ac:dyDescent="0.2">
      <c r="B26" s="261" t="s">
        <v>64</v>
      </c>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c r="BQ26" s="262"/>
      <c r="BR26" s="262"/>
      <c r="BS26" s="262"/>
      <c r="BT26" s="262"/>
      <c r="BU26" s="262"/>
      <c r="BV26" s="262"/>
      <c r="BW26" s="262"/>
      <c r="BX26" s="262"/>
      <c r="BY26" s="262"/>
      <c r="BZ26" s="262"/>
      <c r="CA26" s="262"/>
      <c r="CB26" s="262"/>
      <c r="CC26" s="262"/>
      <c r="CD26" s="262"/>
      <c r="CE26" s="262"/>
      <c r="CF26" s="262"/>
      <c r="CG26" s="262"/>
      <c r="CH26" s="262"/>
      <c r="CI26" s="262"/>
      <c r="CJ26" s="262"/>
      <c r="CK26" s="262"/>
      <c r="CL26" s="262"/>
      <c r="CM26" s="262"/>
      <c r="CN26" s="262"/>
      <c r="CO26" s="262"/>
      <c r="CP26" s="262"/>
      <c r="CQ26" s="262"/>
      <c r="CR26" s="262"/>
      <c r="CS26" s="262"/>
      <c r="CT26" s="262"/>
      <c r="CU26" s="262"/>
      <c r="CV26" s="262"/>
      <c r="CW26" s="262"/>
      <c r="CX26" s="262"/>
      <c r="CY26" s="262"/>
      <c r="CZ26" s="262"/>
      <c r="DA26" s="262"/>
      <c r="DB26" s="262"/>
      <c r="DC26" s="263"/>
      <c r="DD26" s="1"/>
      <c r="DE26" s="1"/>
    </row>
    <row r="28" spans="2:109" x14ac:dyDescent="0.2">
      <c r="H28" s="2" t="s">
        <v>64</v>
      </c>
      <c r="BM28" s="2" t="s">
        <v>77</v>
      </c>
      <c r="BN28" s="2">
        <f>+BM20+BO20+BQ20+BS20</f>
        <v>2</v>
      </c>
    </row>
    <row r="30" spans="2:109" x14ac:dyDescent="0.2">
      <c r="BM30" s="2" t="s">
        <v>135</v>
      </c>
      <c r="BN30" s="2">
        <f>+BM21+BO21+BQ21+BS21</f>
        <v>2</v>
      </c>
    </row>
  </sheetData>
  <sheetProtection formatCells="0" formatColumns="0"/>
  <mergeCells count="258">
    <mergeCell ref="CS25:CT25"/>
    <mergeCell ref="CW25:CX25"/>
    <mergeCell ref="CY25:CZ25"/>
    <mergeCell ref="B26:DC26"/>
    <mergeCell ref="CC25:CD25"/>
    <mergeCell ref="CG25:CH25"/>
    <mergeCell ref="CI25:CJ25"/>
    <mergeCell ref="CK25:CL25"/>
    <mergeCell ref="CO25:CP25"/>
    <mergeCell ref="CQ25:CR25"/>
    <mergeCell ref="AG25:AH25"/>
    <mergeCell ref="AK25:AL25"/>
    <mergeCell ref="AM25:AN25"/>
    <mergeCell ref="BU25:BV25"/>
    <mergeCell ref="BY25:BZ25"/>
    <mergeCell ref="CA25:CB25"/>
    <mergeCell ref="Q25:R25"/>
    <mergeCell ref="U25:V25"/>
    <mergeCell ref="W25:X25"/>
    <mergeCell ref="Y25:Z25"/>
    <mergeCell ref="AC25:AD25"/>
    <mergeCell ref="AE25:AF25"/>
    <mergeCell ref="CQ24:CR24"/>
    <mergeCell ref="CS24:CT24"/>
    <mergeCell ref="CW24:CX24"/>
    <mergeCell ref="CY24:CZ24"/>
    <mergeCell ref="BU24:BV24"/>
    <mergeCell ref="BY24:BZ24"/>
    <mergeCell ref="CA24:CB24"/>
    <mergeCell ref="CC24:CD24"/>
    <mergeCell ref="CG24:CH24"/>
    <mergeCell ref="CI24:CJ24"/>
    <mergeCell ref="CY23:CZ23"/>
    <mergeCell ref="Q24:R24"/>
    <mergeCell ref="U24:V24"/>
    <mergeCell ref="W24:X24"/>
    <mergeCell ref="Y24:Z24"/>
    <mergeCell ref="AC24:AD24"/>
    <mergeCell ref="AE24:AF24"/>
    <mergeCell ref="AG24:AH24"/>
    <mergeCell ref="AK24:AL24"/>
    <mergeCell ref="AM24:AN24"/>
    <mergeCell ref="CI23:CJ23"/>
    <mergeCell ref="CK23:CL23"/>
    <mergeCell ref="CO23:CP23"/>
    <mergeCell ref="CQ23:CR23"/>
    <mergeCell ref="CS23:CT23"/>
    <mergeCell ref="CW23:CX23"/>
    <mergeCell ref="AM23:AN23"/>
    <mergeCell ref="BU23:BV23"/>
    <mergeCell ref="BY23:BZ23"/>
    <mergeCell ref="CA23:CB23"/>
    <mergeCell ref="CC23:CD23"/>
    <mergeCell ref="CG23:CH23"/>
    <mergeCell ref="CK24:CL24"/>
    <mergeCell ref="CO24:CP24"/>
    <mergeCell ref="CO22:CP22"/>
    <mergeCell ref="CQ22:CR22"/>
    <mergeCell ref="CS22:CT22"/>
    <mergeCell ref="CU22:CV22"/>
    <mergeCell ref="BY22:BZ22"/>
    <mergeCell ref="CA22:CB22"/>
    <mergeCell ref="CC22:CD22"/>
    <mergeCell ref="CE22:CF22"/>
    <mergeCell ref="CG22:CH22"/>
    <mergeCell ref="CI22:CJ22"/>
    <mergeCell ref="Q23:R23"/>
    <mergeCell ref="U23:V23"/>
    <mergeCell ref="W23:X23"/>
    <mergeCell ref="Y23:Z23"/>
    <mergeCell ref="AC23:AD23"/>
    <mergeCell ref="AE23:AF23"/>
    <mergeCell ref="AG23:AH23"/>
    <mergeCell ref="AK23:AL23"/>
    <mergeCell ref="CK22:CL22"/>
    <mergeCell ref="AG22:AH22"/>
    <mergeCell ref="AI22:AJ22"/>
    <mergeCell ref="BU22:BV22"/>
    <mergeCell ref="BW22:BX22"/>
    <mergeCell ref="CY21:CZ21"/>
    <mergeCell ref="Q22:R22"/>
    <mergeCell ref="S22:T22"/>
    <mergeCell ref="U22:V22"/>
    <mergeCell ref="W22:X22"/>
    <mergeCell ref="Y22:Z22"/>
    <mergeCell ref="AA22:AB22"/>
    <mergeCell ref="AC22:AD22"/>
    <mergeCell ref="AE22:AF22"/>
    <mergeCell ref="CK21:CL21"/>
    <mergeCell ref="CM21:CN21"/>
    <mergeCell ref="CO21:CP21"/>
    <mergeCell ref="CQ21:CR21"/>
    <mergeCell ref="CS21:CT21"/>
    <mergeCell ref="CU21:CV21"/>
    <mergeCell ref="BY21:BZ21"/>
    <mergeCell ref="CA21:CB21"/>
    <mergeCell ref="CC21:CD21"/>
    <mergeCell ref="CE21:CF21"/>
    <mergeCell ref="CW22:CX22"/>
    <mergeCell ref="CY22:CZ22"/>
    <mergeCell ref="CG21:CH21"/>
    <mergeCell ref="CI21:CJ21"/>
    <mergeCell ref="CM22:CN22"/>
    <mergeCell ref="BU21:BV21"/>
    <mergeCell ref="BW21:BX21"/>
    <mergeCell ref="CW20:CX20"/>
    <mergeCell ref="AM20:AN20"/>
    <mergeCell ref="BU20:BV20"/>
    <mergeCell ref="BW20:BX20"/>
    <mergeCell ref="AO21:AP21"/>
    <mergeCell ref="AQ21:AR21"/>
    <mergeCell ref="AS21:AT21"/>
    <mergeCell ref="AU21:AV21"/>
    <mergeCell ref="AW21:AX21"/>
    <mergeCell ref="AY21:AZ21"/>
    <mergeCell ref="BA21:BB21"/>
    <mergeCell ref="BC21:BD21"/>
    <mergeCell ref="BE21:BF21"/>
    <mergeCell ref="BG21:BH21"/>
    <mergeCell ref="BI21:BJ21"/>
    <mergeCell ref="BK21:BL21"/>
    <mergeCell ref="CA20:CB20"/>
    <mergeCell ref="CC20:CD20"/>
    <mergeCell ref="CW21:CX21"/>
    <mergeCell ref="CE20:CF20"/>
    <mergeCell ref="CG20:CH20"/>
    <mergeCell ref="CI20:CJ20"/>
    <mergeCell ref="AG20:AH20"/>
    <mergeCell ref="AI20:AJ20"/>
    <mergeCell ref="AK20:AL20"/>
    <mergeCell ref="BI20:BJ20"/>
    <mergeCell ref="BK20:BL20"/>
    <mergeCell ref="BM20:BN20"/>
    <mergeCell ref="BO20:BP20"/>
    <mergeCell ref="BQ20:BR20"/>
    <mergeCell ref="BS20:BT20"/>
    <mergeCell ref="BG20:BH20"/>
    <mergeCell ref="AQ20:AR20"/>
    <mergeCell ref="AS20:AT20"/>
    <mergeCell ref="AU20:AV20"/>
    <mergeCell ref="AW20:AX20"/>
    <mergeCell ref="AY20:AZ20"/>
    <mergeCell ref="BA20:BB20"/>
    <mergeCell ref="BC20:BD20"/>
    <mergeCell ref="BE20:BF20"/>
    <mergeCell ref="B12:B14"/>
    <mergeCell ref="Q21:R21"/>
    <mergeCell ref="S21:T21"/>
    <mergeCell ref="U21:V21"/>
    <mergeCell ref="W21:X21"/>
    <mergeCell ref="Y21:Z21"/>
    <mergeCell ref="AA21:AB21"/>
    <mergeCell ref="AC21:AD21"/>
    <mergeCell ref="AE21:AF21"/>
    <mergeCell ref="Q20:R20"/>
    <mergeCell ref="S20:T20"/>
    <mergeCell ref="U20:V20"/>
    <mergeCell ref="W20:X20"/>
    <mergeCell ref="Y20:Z20"/>
    <mergeCell ref="AA20:AB20"/>
    <mergeCell ref="AC20:AD20"/>
    <mergeCell ref="AE20:AF20"/>
    <mergeCell ref="C12:G12"/>
    <mergeCell ref="C13:G13"/>
    <mergeCell ref="C14:G14"/>
    <mergeCell ref="Q19:X19"/>
    <mergeCell ref="Y19:AF19"/>
    <mergeCell ref="C17:CZ17"/>
    <mergeCell ref="AO19:AV19"/>
    <mergeCell ref="AW19:BD19"/>
    <mergeCell ref="BE19:BL19"/>
    <mergeCell ref="BM19:BT19"/>
    <mergeCell ref="AG19:AN19"/>
    <mergeCell ref="BU19:CB19"/>
    <mergeCell ref="CC19:CJ19"/>
    <mergeCell ref="C15:AN15"/>
    <mergeCell ref="CS19:CZ19"/>
    <mergeCell ref="CK20:CL20"/>
    <mergeCell ref="CK19:CR19"/>
    <mergeCell ref="I19:P19"/>
    <mergeCell ref="C16:G16"/>
    <mergeCell ref="I20:J20"/>
    <mergeCell ref="K20:L20"/>
    <mergeCell ref="M20:N20"/>
    <mergeCell ref="O20:P20"/>
    <mergeCell ref="CY20:CZ20"/>
    <mergeCell ref="CM20:CN20"/>
    <mergeCell ref="CO20:CP20"/>
    <mergeCell ref="CQ20:CR20"/>
    <mergeCell ref="CS20:CT20"/>
    <mergeCell ref="CU20:CV20"/>
    <mergeCell ref="AO20:AP20"/>
    <mergeCell ref="BY20:BZ20"/>
    <mergeCell ref="B6:DC7"/>
    <mergeCell ref="B8:DC8"/>
    <mergeCell ref="B10:G11"/>
    <mergeCell ref="H10:H11"/>
    <mergeCell ref="Q10:X10"/>
    <mergeCell ref="Y10:AF10"/>
    <mergeCell ref="AG10:AN10"/>
    <mergeCell ref="BU10:CB10"/>
    <mergeCell ref="AO10:AV10"/>
    <mergeCell ref="AW10:BD10"/>
    <mergeCell ref="BE10:BL10"/>
    <mergeCell ref="BM10:BT10"/>
    <mergeCell ref="CK10:CR10"/>
    <mergeCell ref="CS10:CZ10"/>
    <mergeCell ref="DA10:DC10"/>
    <mergeCell ref="CC10:CJ10"/>
    <mergeCell ref="I10:P10"/>
    <mergeCell ref="I9:CR9"/>
    <mergeCell ref="B4:Y4"/>
    <mergeCell ref="Z4:AF4"/>
    <mergeCell ref="AG4:BX4"/>
    <mergeCell ref="BY4:CH4"/>
    <mergeCell ref="CI4:CP4"/>
    <mergeCell ref="CQ4:DC4"/>
    <mergeCell ref="B1:DB1"/>
    <mergeCell ref="B3:Y3"/>
    <mergeCell ref="Z3:AF3"/>
    <mergeCell ref="AG3:BX3"/>
    <mergeCell ref="BY3:CH3"/>
    <mergeCell ref="CI3:CP3"/>
    <mergeCell ref="CQ3:DC3"/>
    <mergeCell ref="BO21:BP21"/>
    <mergeCell ref="BQ21:BR21"/>
    <mergeCell ref="BS21:BT21"/>
    <mergeCell ref="AO22:AP22"/>
    <mergeCell ref="AQ22:AR22"/>
    <mergeCell ref="AS22:AT22"/>
    <mergeCell ref="AU22:AV22"/>
    <mergeCell ref="AW22:AX22"/>
    <mergeCell ref="AY22:AZ22"/>
    <mergeCell ref="BA22:BB22"/>
    <mergeCell ref="BC22:BD22"/>
    <mergeCell ref="BE22:BF22"/>
    <mergeCell ref="BG22:BH22"/>
    <mergeCell ref="BI22:BJ22"/>
    <mergeCell ref="BK22:BL22"/>
    <mergeCell ref="BM22:BN22"/>
    <mergeCell ref="BO22:BP22"/>
    <mergeCell ref="BQ22:BR22"/>
    <mergeCell ref="BS22:BT22"/>
    <mergeCell ref="I21:J21"/>
    <mergeCell ref="K21:L21"/>
    <mergeCell ref="M21:N21"/>
    <mergeCell ref="O21:P21"/>
    <mergeCell ref="I22:J22"/>
    <mergeCell ref="K22:L22"/>
    <mergeCell ref="M22:N22"/>
    <mergeCell ref="O22:P22"/>
    <mergeCell ref="BM21:BN21"/>
    <mergeCell ref="AK22:AL22"/>
    <mergeCell ref="AM22:AN22"/>
    <mergeCell ref="AG21:AH21"/>
    <mergeCell ref="AI21:AJ21"/>
    <mergeCell ref="AK21:AL21"/>
    <mergeCell ref="AM21:AN21"/>
  </mergeCells>
  <conditionalFormatting sqref="U11 Q11 AM11 DA11 AK11 AG11 AE11 AC11 Y11 W11 CA11 BY11 BU11 CI11 CG11 CC11 CQ11 CO11 CK11 CY11 CW11 CS11 AU11 BC11 BK11 BS11 AS11 BA11 BI11 BQ11 AO11 AW11 BE11 BM11">
    <cfRule type="cellIs" dxfId="2" priority="32" stopIfTrue="1" operator="equal">
      <formula>"""P"""</formula>
    </cfRule>
  </conditionalFormatting>
  <conditionalFormatting sqref="Q17:CZ17 I16:CZ16 I12:CZ14">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7"/>
  <sheetViews>
    <sheetView tabSelected="1" zoomScale="90" zoomScaleNormal="90" workbookViewId="0">
      <selection activeCell="E11" sqref="E11"/>
    </sheetView>
  </sheetViews>
  <sheetFormatPr baseColWidth="10" defaultRowHeight="12.75" x14ac:dyDescent="0.2"/>
  <cols>
    <col min="2" max="2" width="22.140625" customWidth="1"/>
    <col min="5" max="5" width="17" customWidth="1"/>
  </cols>
  <sheetData>
    <row r="2" spans="2:13" ht="54.75" customHeight="1" x14ac:dyDescent="0.2"/>
    <row r="3" spans="2:13" x14ac:dyDescent="0.2">
      <c r="B3" s="361" t="s">
        <v>114</v>
      </c>
      <c r="C3" s="361"/>
      <c r="D3" s="361"/>
      <c r="E3" s="361"/>
    </row>
    <row r="5" spans="2:13" x14ac:dyDescent="0.2">
      <c r="B5" s="200" t="s">
        <v>115</v>
      </c>
      <c r="C5" s="200" t="s">
        <v>116</v>
      </c>
      <c r="D5" s="200" t="s">
        <v>117</v>
      </c>
      <c r="E5" s="200" t="s">
        <v>118</v>
      </c>
      <c r="F5" s="208"/>
      <c r="H5" s="209"/>
    </row>
    <row r="6" spans="2:13" x14ac:dyDescent="0.2">
      <c r="B6" s="201" t="s">
        <v>119</v>
      </c>
      <c r="C6" s="202">
        <f>+Agua!DA24</f>
        <v>21</v>
      </c>
      <c r="D6" s="202">
        <f>+Agua!DA25</f>
        <v>17</v>
      </c>
      <c r="E6" s="203">
        <f>D6/C6</f>
        <v>0.80952380952380953</v>
      </c>
      <c r="F6" s="208"/>
    </row>
    <row r="7" spans="2:13" x14ac:dyDescent="0.2">
      <c r="B7" s="201" t="s">
        <v>120</v>
      </c>
      <c r="C7" s="202">
        <f>+Energía!DA22</f>
        <v>30</v>
      </c>
      <c r="D7" s="202">
        <f>+Energía!DA23</f>
        <v>25</v>
      </c>
      <c r="E7" s="203">
        <f>D7/C7</f>
        <v>0.83333333333333337</v>
      </c>
      <c r="F7" s="208" t="s">
        <v>64</v>
      </c>
    </row>
    <row r="8" spans="2:13" x14ac:dyDescent="0.2">
      <c r="B8" s="201" t="s">
        <v>121</v>
      </c>
      <c r="C8" s="202">
        <f>+Residuos!DA27</f>
        <v>90</v>
      </c>
      <c r="D8" s="202">
        <f>+Residuos!DA28</f>
        <v>69</v>
      </c>
      <c r="E8" s="203">
        <f>D8/C8</f>
        <v>0.76666666666666672</v>
      </c>
      <c r="F8" s="208"/>
    </row>
    <row r="9" spans="2:13" x14ac:dyDescent="0.2">
      <c r="B9" s="201" t="s">
        <v>122</v>
      </c>
      <c r="C9" s="202">
        <f>+'Cero Papel'!DA23</f>
        <v>23</v>
      </c>
      <c r="D9" s="202">
        <f>+'Cero Papel'!DA24</f>
        <v>12</v>
      </c>
      <c r="E9" s="203">
        <f t="shared" ref="E9:E10" si="0">D9/C9</f>
        <v>0.52173913043478259</v>
      </c>
      <c r="F9" s="208"/>
    </row>
    <row r="10" spans="2:13" x14ac:dyDescent="0.2">
      <c r="B10" s="201" t="s">
        <v>123</v>
      </c>
      <c r="C10" s="202">
        <f>+'Buenas Practicas'!DA20</f>
        <v>26</v>
      </c>
      <c r="D10" s="202">
        <f>+'Buenas Practicas'!DA21</f>
        <v>21</v>
      </c>
      <c r="E10" s="203">
        <f t="shared" si="0"/>
        <v>0.80769230769230771</v>
      </c>
      <c r="F10" s="208"/>
    </row>
    <row r="11" spans="2:13" x14ac:dyDescent="0.2">
      <c r="B11" s="204" t="s">
        <v>124</v>
      </c>
      <c r="C11" s="205">
        <f>SUM(C6:C10)</f>
        <v>190</v>
      </c>
      <c r="D11" s="205">
        <f>SUM(D6:D10)</f>
        <v>144</v>
      </c>
      <c r="E11" s="206">
        <f>AVERAGE(E6:E10)</f>
        <v>0.74779104953017994</v>
      </c>
      <c r="F11" s="208"/>
    </row>
    <row r="13" spans="2:13" x14ac:dyDescent="0.2">
      <c r="C13" t="s">
        <v>64</v>
      </c>
      <c r="E13" s="216" t="s">
        <v>64</v>
      </c>
      <c r="F13" t="s">
        <v>64</v>
      </c>
      <c r="G13" s="216" t="s">
        <v>64</v>
      </c>
    </row>
    <row r="14" spans="2:13" x14ac:dyDescent="0.2">
      <c r="C14" s="207" t="s">
        <v>64</v>
      </c>
      <c r="D14" s="208"/>
      <c r="E14" s="223"/>
      <c r="F14" s="208" t="s">
        <v>64</v>
      </c>
      <c r="G14" s="223"/>
      <c r="H14" s="223"/>
      <c r="I14" s="223"/>
      <c r="J14" s="223"/>
      <c r="K14" s="223"/>
      <c r="L14" s="223"/>
      <c r="M14" s="223"/>
    </row>
    <row r="15" spans="2:13" x14ac:dyDescent="0.2">
      <c r="B15" s="211" t="s">
        <v>125</v>
      </c>
      <c r="C15" s="212">
        <f>+C11</f>
        <v>190</v>
      </c>
      <c r="D15" s="215" t="s">
        <v>141</v>
      </c>
      <c r="E15" s="212" t="s">
        <v>140</v>
      </c>
      <c r="F15" s="223"/>
      <c r="G15" s="223"/>
      <c r="H15" s="223"/>
      <c r="I15" s="223"/>
      <c r="J15" s="223"/>
      <c r="K15" s="223"/>
      <c r="L15" s="223"/>
      <c r="M15" s="223"/>
    </row>
    <row r="16" spans="2:13" x14ac:dyDescent="0.2">
      <c r="B16" s="213" t="s">
        <v>126</v>
      </c>
      <c r="C16" s="214">
        <f>0+2+3+2</f>
        <v>7</v>
      </c>
      <c r="D16" s="228">
        <f>+C16/C15</f>
        <v>3.6842105263157891E-2</v>
      </c>
      <c r="E16" s="226">
        <f>+D16</f>
        <v>3.6842105263157891E-2</v>
      </c>
      <c r="F16" s="208"/>
      <c r="G16" s="223"/>
      <c r="H16" s="223"/>
      <c r="I16" s="223"/>
      <c r="J16" s="223"/>
      <c r="K16" s="223"/>
      <c r="L16" s="223"/>
      <c r="M16" s="223"/>
    </row>
    <row r="17" spans="2:13" x14ac:dyDescent="0.2">
      <c r="B17" s="213" t="s">
        <v>127</v>
      </c>
      <c r="C17" s="212">
        <f>3+3+4+2+1</f>
        <v>13</v>
      </c>
      <c r="D17" s="228">
        <f>+C17/C15</f>
        <v>6.8421052631578952E-2</v>
      </c>
      <c r="E17" s="226">
        <f>+D16+D17</f>
        <v>0.10526315789473684</v>
      </c>
      <c r="F17" s="208"/>
      <c r="G17" s="223"/>
      <c r="H17" s="223"/>
      <c r="I17" s="223"/>
      <c r="J17" s="223"/>
      <c r="K17" s="223"/>
      <c r="L17" s="223"/>
      <c r="M17" s="223"/>
    </row>
    <row r="18" spans="2:13" x14ac:dyDescent="0.2">
      <c r="B18" s="213" t="s">
        <v>128</v>
      </c>
      <c r="C18" s="212">
        <f>2+2+6+1+2</f>
        <v>13</v>
      </c>
      <c r="D18" s="228">
        <f>+C18/C15</f>
        <v>6.8421052631578952E-2</v>
      </c>
      <c r="E18" s="226">
        <f>+E17+D18</f>
        <v>0.17368421052631577</v>
      </c>
      <c r="F18" s="208"/>
      <c r="G18" s="223"/>
      <c r="H18" s="223"/>
      <c r="I18" s="223"/>
      <c r="J18" s="223"/>
      <c r="K18" s="223"/>
      <c r="L18" s="223"/>
      <c r="M18" s="223"/>
    </row>
    <row r="19" spans="2:13" x14ac:dyDescent="0.2">
      <c r="B19" s="213" t="s">
        <v>129</v>
      </c>
      <c r="C19" s="212">
        <f>0+4+5+1+1</f>
        <v>11</v>
      </c>
      <c r="D19" s="228">
        <f>+C19/C15</f>
        <v>5.7894736842105263E-2</v>
      </c>
      <c r="E19" s="226">
        <f t="shared" ref="E19:E23" si="1">+E18+D19</f>
        <v>0.23157894736842105</v>
      </c>
      <c r="F19" s="208"/>
      <c r="G19" s="223"/>
      <c r="H19" s="223"/>
      <c r="I19" s="223"/>
      <c r="J19" s="223"/>
      <c r="K19" s="223"/>
      <c r="L19" s="223"/>
      <c r="M19" s="223"/>
    </row>
    <row r="20" spans="2:13" x14ac:dyDescent="0.2">
      <c r="B20" s="213" t="s">
        <v>130</v>
      </c>
      <c r="C20" s="212">
        <f>3+2+6+1+2</f>
        <v>14</v>
      </c>
      <c r="D20" s="228">
        <f>+C20/$C$15</f>
        <v>7.3684210526315783E-2</v>
      </c>
      <c r="E20" s="226">
        <f t="shared" si="1"/>
        <v>0.30526315789473685</v>
      </c>
      <c r="F20" s="208"/>
      <c r="G20" s="223"/>
      <c r="H20" s="223"/>
      <c r="I20" s="223"/>
      <c r="J20" s="223"/>
      <c r="K20" s="223"/>
      <c r="L20" s="223"/>
      <c r="M20" s="223"/>
    </row>
    <row r="21" spans="2:13" x14ac:dyDescent="0.2">
      <c r="B21" s="213" t="s">
        <v>131</v>
      </c>
      <c r="C21" s="212">
        <f>1+3+9+0+3</f>
        <v>16</v>
      </c>
      <c r="D21" s="228">
        <f>+C21/$C$15</f>
        <v>8.4210526315789472E-2</v>
      </c>
      <c r="E21" s="226">
        <f t="shared" si="1"/>
        <v>0.38947368421052631</v>
      </c>
      <c r="F21" s="208"/>
      <c r="G21" s="223"/>
      <c r="H21" s="223"/>
      <c r="I21" s="223"/>
      <c r="J21" s="223"/>
      <c r="K21" s="223"/>
      <c r="L21" s="223"/>
      <c r="M21" s="223"/>
    </row>
    <row r="22" spans="2:13" x14ac:dyDescent="0.2">
      <c r="B22" s="213" t="s">
        <v>132</v>
      </c>
      <c r="C22" s="212">
        <f>3+2+8+2+3</f>
        <v>18</v>
      </c>
      <c r="D22" s="228">
        <f>+C22/$C$15</f>
        <v>9.4736842105263161E-2</v>
      </c>
      <c r="E22" s="226">
        <f t="shared" si="1"/>
        <v>0.48421052631578948</v>
      </c>
      <c r="F22" s="208"/>
      <c r="G22" s="223"/>
      <c r="H22" s="223"/>
      <c r="I22" s="223"/>
      <c r="J22" s="223"/>
      <c r="K22" s="223"/>
      <c r="L22" s="223"/>
      <c r="M22" s="223"/>
    </row>
    <row r="23" spans="2:13" x14ac:dyDescent="0.2">
      <c r="B23" s="213" t="s">
        <v>134</v>
      </c>
      <c r="C23" s="221">
        <f>0+2+7+2+2</f>
        <v>13</v>
      </c>
      <c r="D23" s="228">
        <f>+C23/$C$15</f>
        <v>6.8421052631578952E-2</v>
      </c>
      <c r="E23" s="227">
        <f t="shared" si="1"/>
        <v>0.55263157894736847</v>
      </c>
      <c r="F23" s="208"/>
      <c r="G23" s="223"/>
      <c r="H23" s="223"/>
      <c r="I23" s="223"/>
      <c r="J23" s="223"/>
      <c r="K23" s="223"/>
      <c r="L23" s="223"/>
      <c r="M23" s="223"/>
    </row>
    <row r="24" spans="2:13" x14ac:dyDescent="0.2">
      <c r="B24" s="213" t="s">
        <v>136</v>
      </c>
      <c r="C24" s="221">
        <f>2+2+5+3+3</f>
        <v>15</v>
      </c>
      <c r="D24" s="228">
        <f>+C24/$C$15</f>
        <v>7.8947368421052627E-2</v>
      </c>
      <c r="E24" s="227">
        <f>+E23+D24</f>
        <v>0.63157894736842113</v>
      </c>
      <c r="F24" s="223"/>
      <c r="G24" s="223"/>
      <c r="H24" s="223"/>
      <c r="I24" s="223"/>
      <c r="J24" s="223"/>
      <c r="K24" s="223"/>
      <c r="L24" s="223"/>
      <c r="M24" s="223"/>
    </row>
    <row r="25" spans="2:13" x14ac:dyDescent="0.2">
      <c r="B25" s="213" t="s">
        <v>137</v>
      </c>
      <c r="C25" s="221">
        <f>1+3+10+2+2</f>
        <v>18</v>
      </c>
      <c r="D25" s="228">
        <f>+C25/$C$15</f>
        <v>9.4736842105263161E-2</v>
      </c>
      <c r="E25" s="227">
        <f>+E24+D25</f>
        <v>0.72631578947368425</v>
      </c>
      <c r="F25" s="223"/>
      <c r="G25" s="223"/>
      <c r="H25" s="223"/>
      <c r="I25" s="223"/>
      <c r="J25" s="223"/>
      <c r="K25" s="223"/>
      <c r="L25" s="223"/>
      <c r="M25" s="223"/>
    </row>
    <row r="26" spans="2:13" x14ac:dyDescent="0.2">
      <c r="B26" s="213" t="s">
        <v>138</v>
      </c>
      <c r="C26" s="213"/>
      <c r="D26" s="224"/>
      <c r="E26" s="225"/>
      <c r="F26" s="223"/>
      <c r="G26" s="223"/>
      <c r="H26" s="223"/>
      <c r="I26" s="223"/>
      <c r="J26" s="223"/>
      <c r="K26" s="223"/>
      <c r="L26" s="223"/>
      <c r="M26" s="223"/>
    </row>
    <row r="27" spans="2:13" x14ac:dyDescent="0.2">
      <c r="B27" s="213" t="s">
        <v>139</v>
      </c>
      <c r="C27" s="213"/>
      <c r="D27" s="224"/>
      <c r="E27" s="225"/>
      <c r="F27" s="223"/>
      <c r="G27" s="223"/>
      <c r="H27" s="223"/>
      <c r="I27" s="223"/>
      <c r="J27" s="223"/>
      <c r="K27" s="223"/>
      <c r="L27" s="223"/>
      <c r="M27" s="223"/>
    </row>
    <row r="28" spans="2:13" x14ac:dyDescent="0.2">
      <c r="E28" s="223"/>
      <c r="F28" s="223"/>
      <c r="G28" s="223"/>
      <c r="H28" s="223"/>
      <c r="I28" s="223"/>
      <c r="J28" s="223"/>
      <c r="K28" s="223"/>
      <c r="L28" s="223"/>
      <c r="M28" s="223"/>
    </row>
    <row r="29" spans="2:13" x14ac:dyDescent="0.2">
      <c r="E29" s="223"/>
      <c r="F29" s="223"/>
      <c r="G29" s="223"/>
      <c r="H29" s="223"/>
      <c r="I29" s="223"/>
      <c r="J29" s="223"/>
      <c r="K29" s="223"/>
      <c r="L29" s="223"/>
      <c r="M29" s="223"/>
    </row>
    <row r="30" spans="2:13" x14ac:dyDescent="0.2">
      <c r="E30" s="223"/>
      <c r="F30" s="223"/>
      <c r="G30" s="223"/>
      <c r="H30" s="223"/>
      <c r="I30" s="223"/>
      <c r="J30" s="223"/>
      <c r="K30" s="223"/>
      <c r="L30" s="223"/>
      <c r="M30" s="223"/>
    </row>
    <row r="31" spans="2:13" x14ac:dyDescent="0.2">
      <c r="B31" s="223"/>
      <c r="C31" s="223"/>
      <c r="D31" s="223"/>
      <c r="E31" s="223"/>
      <c r="F31" s="223"/>
      <c r="G31" s="223"/>
      <c r="H31" s="223"/>
      <c r="I31" s="223"/>
      <c r="J31" s="223"/>
      <c r="K31" s="223"/>
      <c r="L31" s="223"/>
      <c r="M31" s="223"/>
    </row>
    <row r="32" spans="2:13" x14ac:dyDescent="0.2">
      <c r="B32" s="223"/>
      <c r="C32" s="223"/>
      <c r="D32" s="223"/>
      <c r="E32" s="223"/>
      <c r="F32" s="223"/>
      <c r="G32" s="223"/>
      <c r="H32" s="223"/>
      <c r="I32" s="223"/>
      <c r="J32" s="223"/>
      <c r="K32" s="223"/>
      <c r="L32" s="223"/>
      <c r="M32" s="223"/>
    </row>
    <row r="33" spans="2:13" x14ac:dyDescent="0.2">
      <c r="B33" s="223"/>
      <c r="C33" s="223"/>
      <c r="D33" s="223"/>
      <c r="E33" s="223"/>
      <c r="F33" s="223"/>
      <c r="G33" s="223"/>
      <c r="H33" s="223"/>
      <c r="I33" s="223"/>
      <c r="J33" s="223"/>
      <c r="K33" s="223"/>
      <c r="L33" s="223"/>
      <c r="M33" s="223"/>
    </row>
    <row r="34" spans="2:13" x14ac:dyDescent="0.2">
      <c r="B34" s="223"/>
      <c r="C34" s="223"/>
      <c r="D34" s="223"/>
      <c r="E34" s="223"/>
      <c r="F34" s="223"/>
      <c r="G34" s="223"/>
      <c r="H34" s="223"/>
      <c r="I34" s="223"/>
      <c r="J34" s="223"/>
      <c r="K34" s="223"/>
      <c r="L34" s="223"/>
      <c r="M34" s="223"/>
    </row>
    <row r="35" spans="2:13" x14ac:dyDescent="0.2">
      <c r="B35" s="223"/>
      <c r="C35" s="223"/>
      <c r="D35" s="223"/>
      <c r="E35" s="223"/>
      <c r="F35" s="223"/>
      <c r="G35" s="223"/>
      <c r="H35" s="223"/>
      <c r="I35" s="223"/>
      <c r="J35" s="223"/>
      <c r="K35" s="223"/>
      <c r="L35" s="223"/>
      <c r="M35" s="223"/>
    </row>
    <row r="36" spans="2:13" x14ac:dyDescent="0.2">
      <c r="B36" s="223"/>
      <c r="C36" s="223"/>
      <c r="D36" s="223"/>
      <c r="E36" s="223"/>
      <c r="F36" s="223"/>
      <c r="G36" s="223"/>
      <c r="H36" s="223"/>
      <c r="I36" s="223"/>
      <c r="J36" s="223"/>
      <c r="K36" s="223"/>
      <c r="L36" s="223"/>
      <c r="M36" s="223"/>
    </row>
    <row r="37" spans="2:13" x14ac:dyDescent="0.2">
      <c r="B37" s="223"/>
      <c r="C37" s="223"/>
      <c r="D37" s="223"/>
      <c r="E37" s="223"/>
      <c r="F37" s="223"/>
      <c r="G37" s="223"/>
      <c r="H37" s="223"/>
      <c r="I37" s="223"/>
      <c r="J37" s="223"/>
      <c r="K37" s="223"/>
      <c r="L37" s="223"/>
    </row>
    <row r="38" spans="2:13" x14ac:dyDescent="0.2">
      <c r="B38" s="223"/>
      <c r="C38" s="223"/>
      <c r="D38" s="223"/>
      <c r="E38" s="223"/>
      <c r="F38" s="223"/>
      <c r="G38" s="223"/>
      <c r="H38" s="223"/>
      <c r="I38" s="223"/>
      <c r="J38" s="223"/>
      <c r="K38" s="223"/>
      <c r="L38" s="223"/>
    </row>
    <row r="39" spans="2:13" x14ac:dyDescent="0.2">
      <c r="B39" s="223"/>
      <c r="C39" s="223"/>
      <c r="D39" s="223"/>
      <c r="E39" s="223"/>
      <c r="F39" s="223"/>
      <c r="G39" s="223"/>
      <c r="H39" s="223"/>
      <c r="I39" s="223"/>
      <c r="J39" s="223"/>
      <c r="K39" s="223"/>
      <c r="L39" s="223"/>
    </row>
    <row r="40" spans="2:13" x14ac:dyDescent="0.2">
      <c r="B40" s="223"/>
      <c r="C40" s="223"/>
      <c r="D40" s="223"/>
      <c r="E40" s="223"/>
      <c r="F40" s="223"/>
      <c r="G40" s="223"/>
      <c r="H40" s="223"/>
      <c r="I40" s="223"/>
      <c r="J40" s="223"/>
      <c r="K40" s="223"/>
      <c r="L40" s="223"/>
    </row>
    <row r="41" spans="2:13" x14ac:dyDescent="0.2">
      <c r="B41" s="223"/>
      <c r="C41" s="223"/>
      <c r="D41" s="223"/>
      <c r="E41" s="223"/>
      <c r="F41" s="223"/>
      <c r="G41" s="223"/>
      <c r="H41" s="223"/>
      <c r="I41" s="223"/>
      <c r="J41" s="223"/>
      <c r="K41" s="223"/>
      <c r="L41" s="223"/>
    </row>
    <row r="42" spans="2:13" x14ac:dyDescent="0.2">
      <c r="B42" s="223"/>
      <c r="C42" s="223"/>
      <c r="D42" s="223"/>
      <c r="E42" s="223"/>
      <c r="F42" s="223"/>
      <c r="G42" s="223"/>
      <c r="H42" s="223"/>
      <c r="I42" s="223"/>
      <c r="J42" s="223"/>
      <c r="K42" s="223"/>
      <c r="L42" s="223"/>
    </row>
    <row r="43" spans="2:13" x14ac:dyDescent="0.2">
      <c r="B43" s="223"/>
      <c r="C43" s="223"/>
      <c r="D43" s="223"/>
      <c r="E43" s="223"/>
      <c r="F43" s="223"/>
      <c r="G43" s="223"/>
      <c r="H43" s="223"/>
      <c r="I43" s="223"/>
      <c r="J43" s="223"/>
      <c r="K43" s="223"/>
      <c r="L43" s="223"/>
    </row>
    <row r="44" spans="2:13" x14ac:dyDescent="0.2">
      <c r="B44" s="223"/>
      <c r="C44" s="223"/>
      <c r="D44" s="223"/>
      <c r="E44" s="223"/>
      <c r="F44" s="223"/>
      <c r="G44" s="223"/>
      <c r="H44" s="223"/>
      <c r="I44" s="223"/>
      <c r="J44" s="223"/>
      <c r="K44" s="223"/>
      <c r="L44" s="223"/>
    </row>
    <row r="45" spans="2:13" x14ac:dyDescent="0.2">
      <c r="B45" s="223"/>
      <c r="C45" s="223"/>
      <c r="D45" s="223"/>
      <c r="E45" s="223"/>
      <c r="F45" s="223"/>
      <c r="G45" s="223"/>
      <c r="H45" s="223"/>
      <c r="I45" s="223"/>
      <c r="J45" s="223"/>
      <c r="K45" s="223"/>
      <c r="L45" s="223"/>
    </row>
    <row r="46" spans="2:13" x14ac:dyDescent="0.2">
      <c r="B46" s="223"/>
      <c r="C46" s="223"/>
      <c r="D46" s="223"/>
      <c r="E46" s="223"/>
      <c r="F46" s="223"/>
      <c r="G46" s="223"/>
      <c r="H46" s="223"/>
      <c r="I46" s="223"/>
      <c r="J46" s="223"/>
      <c r="K46" s="223"/>
      <c r="L46" s="223"/>
    </row>
    <row r="47" spans="2:13" x14ac:dyDescent="0.2">
      <c r="B47" s="223"/>
      <c r="C47" s="223"/>
      <c r="D47" s="223"/>
      <c r="E47" s="223"/>
      <c r="F47" s="223"/>
      <c r="G47" s="223"/>
      <c r="H47" s="223"/>
      <c r="I47" s="223"/>
      <c r="J47" s="223"/>
      <c r="K47" s="223"/>
      <c r="L47" s="223"/>
    </row>
  </sheetData>
  <mergeCells count="1">
    <mergeCell ref="B3:E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Agua</vt:lpstr>
      <vt:lpstr>Energía</vt:lpstr>
      <vt:lpstr>Residuos</vt:lpstr>
      <vt:lpstr>Cero Papel</vt:lpstr>
      <vt:lpstr>Buenas Practicas</vt:lpstr>
      <vt:lpstr>Consolidado</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Sandra Liliana Ucros Velasquez</cp:lastModifiedBy>
  <cp:lastPrinted>2018-05-22T16:12:56Z</cp:lastPrinted>
  <dcterms:created xsi:type="dcterms:W3CDTF">2015-11-20T13:47:27Z</dcterms:created>
  <dcterms:modified xsi:type="dcterms:W3CDTF">2018-11-07T18:03:26Z</dcterms:modified>
</cp:coreProperties>
</file>