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53222"/>
  <mc:AlternateContent xmlns:mc="http://schemas.openxmlformats.org/markup-compatibility/2006">
    <mc:Choice Requires="x15">
      <x15ac:absPath xmlns:x15ac="http://schemas.microsoft.com/office/spreadsheetml/2010/11/ac" url="Z:\PLANEACION-2018\400 39 PLANEACION INSTITUCIONAL  MODELO INTEGRADO DE PLANEACION Y GESTION\400 39 04 PLAN OPERATIVO ANUAL POA\Integración\"/>
    </mc:Choice>
  </mc:AlternateContent>
  <bookViews>
    <workbookView xWindow="0" yWindow="0" windowWidth="20490" windowHeight="6150" tabRatio="818"/>
  </bookViews>
  <sheets>
    <sheet name="PAI 2018" sheetId="1" r:id="rId1"/>
    <sheet name="Hoja1" sheetId="2" r:id="rId2"/>
  </sheets>
  <externalReferences>
    <externalReference r:id="rId3"/>
  </externalReferences>
  <definedNames>
    <definedName name="_xlnm._FilterDatabase" localSheetId="0" hidden="1">'PAI 2018'!$A$6:$AK$301</definedName>
    <definedName name="_xlnm.Print_Area" localSheetId="0">'PAI 2018'!$A$1:$AK$87</definedName>
    <definedName name="Z_3D0646D8_A760_40E3_8411_B8F21A51D4AC_.wvu.Cols" localSheetId="0" hidden="1">'PAI 2018'!$AD:$AK</definedName>
    <definedName name="Z_3D0646D8_A760_40E3_8411_B8F21A51D4AC_.wvu.FilterData" localSheetId="0" hidden="1">'PAI 2018'!$A$6:$AK$87</definedName>
    <definedName name="Z_3D0646D8_A760_40E3_8411_B8F21A51D4AC_.wvu.PrintArea" localSheetId="0" hidden="1">'PAI 2018'!$L$6:$T$78</definedName>
  </definedNames>
  <calcPr calcId="152511"/>
  <customWorkbookViews>
    <customWorkbookView name="dianaherrera - Vista personalizada" guid="{3D0646D8-A760-40E3-8411-B8F21A51D4AC}" mergeInterval="0" personalView="1" maximized="1" xWindow="1" yWindow="1" windowWidth="1366" windowHeight="496" tabRatio="818" activeSheetId="1"/>
  </customWorkbookViews>
</workbook>
</file>

<file path=xl/calcChain.xml><?xml version="1.0" encoding="utf-8"?>
<calcChain xmlns="http://schemas.openxmlformats.org/spreadsheetml/2006/main">
  <c r="Z158" i="1" l="1"/>
  <c r="V158" i="1"/>
  <c r="U158" i="1"/>
  <c r="R158" i="1"/>
  <c r="W158" i="1" l="1"/>
  <c r="Z252" i="1"/>
  <c r="R220" i="1" l="1"/>
  <c r="AC231" i="1" l="1"/>
  <c r="AC230" i="1"/>
  <c r="AC229" i="1"/>
  <c r="AC228" i="1"/>
  <c r="AC227" i="1"/>
  <c r="AC226" i="1"/>
  <c r="AC225" i="1"/>
  <c r="AC224" i="1"/>
  <c r="AC223" i="1"/>
  <c r="AC222" i="1"/>
  <c r="AC221" i="1"/>
  <c r="AC144" i="1"/>
  <c r="AC143" i="1"/>
  <c r="AC142" i="1"/>
  <c r="AC141" i="1"/>
  <c r="AC140" i="1"/>
  <c r="AC139" i="1"/>
  <c r="AC138" i="1"/>
  <c r="AC137" i="1"/>
  <c r="AC136" i="1"/>
  <c r="AC135" i="1"/>
  <c r="AC201" i="1"/>
  <c r="AC220" i="1"/>
  <c r="AC74" i="1"/>
  <c r="AC73" i="1"/>
  <c r="AC72" i="1"/>
  <c r="AC268" i="1"/>
  <c r="AC219" i="1"/>
  <c r="AC218" i="1"/>
  <c r="AC200" i="1"/>
  <c r="AC217" i="1"/>
  <c r="AC47" i="1"/>
  <c r="AC28" i="1"/>
  <c r="AC37" i="1"/>
  <c r="AC199" i="1"/>
  <c r="AC152" i="1"/>
  <c r="AC71" i="1"/>
  <c r="AC167" i="1"/>
  <c r="AC166" i="1"/>
  <c r="AC165" i="1"/>
  <c r="AC70" i="1"/>
  <c r="AC198" i="1"/>
  <c r="AC151" i="1"/>
  <c r="AC197" i="1"/>
  <c r="AC146" i="1"/>
  <c r="AC150" i="1"/>
  <c r="AC196" i="1"/>
  <c r="AC149" i="1"/>
  <c r="AC69" i="1"/>
  <c r="AC148" i="1"/>
  <c r="AC195" i="1"/>
  <c r="AC194" i="1"/>
  <c r="AC193" i="1"/>
  <c r="AC68" i="1"/>
  <c r="AC192" i="1"/>
  <c r="AC107" i="1"/>
  <c r="AC67" i="1"/>
  <c r="AC191" i="1"/>
  <c r="AC106" i="1"/>
  <c r="AC190" i="1"/>
  <c r="AC105" i="1"/>
  <c r="AC66" i="1"/>
  <c r="AC189" i="1"/>
  <c r="AC16" i="1"/>
  <c r="AC104" i="1"/>
  <c r="AC188" i="1"/>
  <c r="AC38" i="1"/>
  <c r="AC46" i="1"/>
  <c r="AC27" i="1"/>
  <c r="AC36" i="1"/>
  <c r="AC187" i="1"/>
  <c r="AC103" i="1"/>
  <c r="AC45" i="1"/>
  <c r="AC26" i="1"/>
  <c r="AC35" i="1"/>
  <c r="AC186" i="1"/>
  <c r="AC102" i="1"/>
  <c r="AC185" i="1"/>
  <c r="AC101" i="1"/>
  <c r="AC184" i="1"/>
  <c r="AC48" i="1"/>
  <c r="AC65" i="1"/>
  <c r="AC42" i="1"/>
  <c r="AC23" i="1"/>
  <c r="AC32" i="1"/>
  <c r="AC15" i="1"/>
  <c r="AC216" i="1"/>
  <c r="AC183" i="1"/>
  <c r="AC41" i="1"/>
  <c r="AC22" i="1"/>
  <c r="AC31" i="1"/>
  <c r="AC182" i="1"/>
  <c r="AC40" i="1"/>
  <c r="AC21" i="1"/>
  <c r="AC30" i="1"/>
  <c r="AC181" i="1"/>
  <c r="AC154" i="1"/>
  <c r="AC180" i="1"/>
  <c r="AC39" i="1"/>
  <c r="AC20" i="1"/>
  <c r="AC29" i="1"/>
  <c r="AC161" i="1"/>
  <c r="AC215" i="1"/>
  <c r="AC164" i="1"/>
  <c r="AC163" i="1"/>
  <c r="AC162" i="1"/>
  <c r="AC179" i="1"/>
  <c r="AC160" i="1"/>
  <c r="AC214" i="1"/>
  <c r="AC95" i="1"/>
  <c r="AC178" i="1"/>
  <c r="AC116" i="1"/>
  <c r="AC115" i="1"/>
  <c r="AC114" i="1"/>
  <c r="AC99" i="1"/>
  <c r="AC98" i="1"/>
  <c r="AC97" i="1"/>
  <c r="AC96" i="1"/>
  <c r="AC213" i="1"/>
  <c r="AC212" i="1"/>
  <c r="AC211" i="1"/>
  <c r="AC177" i="1"/>
  <c r="AC89" i="1"/>
  <c r="AC19" i="1"/>
  <c r="AC18" i="1"/>
  <c r="AC17" i="1"/>
  <c r="AC153" i="1"/>
  <c r="AC203" i="1"/>
  <c r="AC240" i="1"/>
  <c r="AC259" i="1"/>
  <c r="AC247" i="1"/>
  <c r="AC127" i="1"/>
  <c r="AC85" i="1"/>
  <c r="AC210" i="1"/>
  <c r="AC88" i="1"/>
  <c r="AC8" i="1"/>
  <c r="AC176" i="1"/>
  <c r="AC175" i="1"/>
  <c r="AC174" i="1"/>
  <c r="AC173" i="1"/>
  <c r="AC172" i="1"/>
  <c r="AC206" i="1"/>
  <c r="AC14" i="1"/>
  <c r="AC13" i="1"/>
  <c r="AC12" i="1"/>
  <c r="AC11" i="1"/>
  <c r="AC7" i="1"/>
  <c r="AC10" i="1"/>
  <c r="AC9" i="1"/>
  <c r="AC134" i="1"/>
  <c r="AC147" i="1"/>
  <c r="AC133" i="1"/>
  <c r="AC132" i="1"/>
  <c r="AC131" i="1"/>
  <c r="AC145" i="1"/>
  <c r="AC130" i="1"/>
  <c r="AC129" i="1"/>
  <c r="AC128" i="1"/>
  <c r="AC60" i="1"/>
  <c r="AC59" i="1"/>
  <c r="AC58" i="1"/>
  <c r="AC57" i="1"/>
  <c r="AC113" i="1"/>
  <c r="AC93" i="1"/>
  <c r="AC90" i="1"/>
  <c r="AC91" i="1"/>
  <c r="AC94" i="1"/>
  <c r="AC92" i="1"/>
  <c r="AC56" i="1"/>
  <c r="AC208" i="1"/>
  <c r="AC62" i="1"/>
  <c r="AC209" i="1"/>
  <c r="AC63" i="1"/>
  <c r="AC207" i="1"/>
  <c r="AC246" i="1"/>
  <c r="AC53" i="1"/>
  <c r="AC157" i="1"/>
  <c r="AC241" i="1"/>
  <c r="AC205" i="1"/>
  <c r="AC253" i="1"/>
  <c r="AC171" i="1"/>
  <c r="AC83" i="1"/>
  <c r="AC267" i="1"/>
  <c r="AC54" i="1"/>
  <c r="AC158" i="1"/>
  <c r="AC245" i="1"/>
  <c r="AC252" i="1"/>
  <c r="AC108" i="1"/>
  <c r="AC170" i="1"/>
  <c r="AC82" i="1"/>
  <c r="AC266" i="1"/>
  <c r="AC265" i="1"/>
  <c r="AC264" i="1"/>
  <c r="AC263" i="1"/>
  <c r="AC80" i="1"/>
  <c r="AC79" i="1"/>
  <c r="AC78" i="1"/>
  <c r="AC77" i="1"/>
  <c r="AC76" i="1"/>
  <c r="AC75" i="1"/>
  <c r="AC258" i="1"/>
  <c r="AC257" i="1"/>
  <c r="AC256" i="1"/>
  <c r="AC255" i="1"/>
  <c r="AC251" i="1"/>
  <c r="AC250" i="1"/>
  <c r="AC249" i="1"/>
  <c r="AC248" i="1"/>
  <c r="AC52" i="1"/>
  <c r="AC125" i="1"/>
  <c r="AC124" i="1"/>
  <c r="AC51" i="1"/>
  <c r="AC262" i="1"/>
  <c r="AC261" i="1"/>
  <c r="AC169" i="1"/>
  <c r="AC260" i="1"/>
  <c r="AC244" i="1"/>
  <c r="AC243" i="1"/>
  <c r="AC242" i="1"/>
  <c r="AC87" i="1"/>
  <c r="AC84" i="1"/>
  <c r="AC238" i="1"/>
  <c r="AC86" i="1"/>
  <c r="AC237" i="1"/>
  <c r="AC168" i="1"/>
  <c r="AC234" i="1"/>
  <c r="AC233" i="1"/>
  <c r="AC232" i="1"/>
  <c r="AC126" i="1"/>
  <c r="AC204" i="1"/>
  <c r="AC156" i="1"/>
  <c r="AC155" i="1"/>
  <c r="AC159" i="1"/>
  <c r="AC61" i="1"/>
  <c r="AC50" i="1"/>
  <c r="AC55" i="1"/>
  <c r="AC49" i="1"/>
  <c r="AC123" i="1"/>
  <c r="AC122" i="1"/>
  <c r="AC112" i="1"/>
  <c r="AC121" i="1"/>
  <c r="AC111" i="1"/>
  <c r="AC236" i="1"/>
  <c r="AC235" i="1"/>
  <c r="AC120" i="1"/>
  <c r="AC119" i="1"/>
  <c r="AC118" i="1"/>
  <c r="AC117" i="1"/>
  <c r="Z231" i="1"/>
  <c r="Z230" i="1"/>
  <c r="Z229" i="1"/>
  <c r="Z228" i="1"/>
  <c r="Z227" i="1"/>
  <c r="Z226" i="1"/>
  <c r="Z225" i="1"/>
  <c r="Z224" i="1"/>
  <c r="Z223" i="1"/>
  <c r="Z222" i="1"/>
  <c r="Z221" i="1"/>
  <c r="Z144" i="1"/>
  <c r="Z143" i="1"/>
  <c r="Z142" i="1"/>
  <c r="Z141" i="1"/>
  <c r="Z140" i="1"/>
  <c r="Z139" i="1"/>
  <c r="Z138" i="1"/>
  <c r="Z137" i="1"/>
  <c r="Z136" i="1"/>
  <c r="Z135" i="1"/>
  <c r="Z201" i="1"/>
  <c r="Z220" i="1"/>
  <c r="Z74" i="1"/>
  <c r="Z73" i="1"/>
  <c r="Z72" i="1"/>
  <c r="Z268" i="1"/>
  <c r="Z219" i="1"/>
  <c r="Z218" i="1"/>
  <c r="Z200" i="1"/>
  <c r="Z217" i="1"/>
  <c r="Z47" i="1"/>
  <c r="Z28" i="1"/>
  <c r="Z37" i="1"/>
  <c r="Z199" i="1"/>
  <c r="Z152" i="1"/>
  <c r="Z71" i="1"/>
  <c r="Z167" i="1"/>
  <c r="Z166" i="1"/>
  <c r="Z165" i="1"/>
  <c r="Z70" i="1"/>
  <c r="Z198" i="1"/>
  <c r="Z151" i="1"/>
  <c r="Z197" i="1"/>
  <c r="Z146" i="1"/>
  <c r="Z150" i="1"/>
  <c r="Z196" i="1"/>
  <c r="Z149" i="1"/>
  <c r="Z69" i="1"/>
  <c r="Z148" i="1"/>
  <c r="Z195" i="1"/>
  <c r="Z194" i="1"/>
  <c r="Z193" i="1"/>
  <c r="Z68" i="1"/>
  <c r="Z192" i="1"/>
  <c r="Z107" i="1"/>
  <c r="Z67" i="1"/>
  <c r="Z191" i="1"/>
  <c r="Z106" i="1"/>
  <c r="Z190" i="1"/>
  <c r="Z105" i="1"/>
  <c r="Z66" i="1"/>
  <c r="Z189" i="1"/>
  <c r="Z16" i="1"/>
  <c r="Z104" i="1"/>
  <c r="Z188" i="1"/>
  <c r="Z38" i="1"/>
  <c r="Z46" i="1"/>
  <c r="Z27" i="1"/>
  <c r="Z36" i="1"/>
  <c r="Z187" i="1"/>
  <c r="Z103" i="1"/>
  <c r="Z45" i="1"/>
  <c r="Z26" i="1"/>
  <c r="Z35" i="1"/>
  <c r="Z186" i="1"/>
  <c r="Z102" i="1"/>
  <c r="Z185" i="1"/>
  <c r="Z101" i="1"/>
  <c r="Z184" i="1"/>
  <c r="Z100" i="1"/>
  <c r="Z44" i="1"/>
  <c r="Z25" i="1"/>
  <c r="Z34" i="1"/>
  <c r="Z64" i="1"/>
  <c r="Z43" i="1"/>
  <c r="Z24" i="1"/>
  <c r="Z33" i="1"/>
  <c r="Z48" i="1"/>
  <c r="Z65" i="1"/>
  <c r="Z42" i="1"/>
  <c r="Z23" i="1"/>
  <c r="Z32" i="1"/>
  <c r="Z15" i="1"/>
  <c r="Z216" i="1"/>
  <c r="Z183" i="1"/>
  <c r="Z41" i="1"/>
  <c r="Z22" i="1"/>
  <c r="Z31" i="1"/>
  <c r="Z182" i="1"/>
  <c r="Z40" i="1"/>
  <c r="Z21" i="1"/>
  <c r="Z30" i="1"/>
  <c r="Z181" i="1"/>
  <c r="Z154" i="1"/>
  <c r="Z180" i="1"/>
  <c r="Z39" i="1"/>
  <c r="Z20" i="1"/>
  <c r="Z29" i="1"/>
  <c r="Z161" i="1"/>
  <c r="Z215" i="1"/>
  <c r="Z164" i="1"/>
  <c r="Z163" i="1"/>
  <c r="Z162" i="1"/>
  <c r="Z179" i="1"/>
  <c r="Z160" i="1"/>
  <c r="Z214" i="1"/>
  <c r="Z95" i="1"/>
  <c r="Z178" i="1"/>
  <c r="Z116" i="1"/>
  <c r="Z115" i="1"/>
  <c r="Z114" i="1"/>
  <c r="Z99" i="1"/>
  <c r="Z98" i="1"/>
  <c r="Z97" i="1"/>
  <c r="Z96" i="1"/>
  <c r="Z213" i="1"/>
  <c r="Z212" i="1"/>
  <c r="Z211" i="1"/>
  <c r="Z177" i="1"/>
  <c r="Z89" i="1"/>
  <c r="Z19" i="1"/>
  <c r="Z18" i="1"/>
  <c r="Z17" i="1"/>
  <c r="Z153" i="1"/>
  <c r="Z203" i="1"/>
  <c r="Z240" i="1"/>
  <c r="Z259" i="1"/>
  <c r="Z247" i="1"/>
  <c r="Z127" i="1"/>
  <c r="Z85" i="1"/>
  <c r="Z210" i="1"/>
  <c r="Z88" i="1"/>
  <c r="Z8" i="1"/>
  <c r="Z176" i="1"/>
  <c r="Z175" i="1"/>
  <c r="Z174" i="1"/>
  <c r="Z173" i="1"/>
  <c r="Z172" i="1"/>
  <c r="Z206" i="1"/>
  <c r="Z14" i="1"/>
  <c r="Z13" i="1"/>
  <c r="Z12" i="1"/>
  <c r="Z11" i="1"/>
  <c r="Z7" i="1"/>
  <c r="Z10" i="1"/>
  <c r="Z9" i="1"/>
  <c r="Z134" i="1"/>
  <c r="Z147" i="1"/>
  <c r="Z133" i="1"/>
  <c r="Z132" i="1"/>
  <c r="Z131" i="1"/>
  <c r="Z145" i="1"/>
  <c r="Z130" i="1"/>
  <c r="Z129" i="1"/>
  <c r="Z128" i="1"/>
  <c r="Z60" i="1"/>
  <c r="Z59" i="1"/>
  <c r="Z58" i="1"/>
  <c r="Z57" i="1"/>
  <c r="Z113" i="1"/>
  <c r="Z93" i="1"/>
  <c r="Z90" i="1"/>
  <c r="Z91" i="1"/>
  <c r="Z94" i="1"/>
  <c r="Z92" i="1"/>
  <c r="Z56" i="1"/>
  <c r="Z208" i="1"/>
  <c r="Z62" i="1"/>
  <c r="Z209" i="1"/>
  <c r="Z63" i="1"/>
  <c r="Z207" i="1"/>
  <c r="Z246" i="1"/>
  <c r="Z53" i="1"/>
  <c r="Z157" i="1"/>
  <c r="Z241" i="1"/>
  <c r="Z205" i="1"/>
  <c r="Z253" i="1"/>
  <c r="Z171" i="1"/>
  <c r="Z83" i="1"/>
  <c r="Z267" i="1"/>
  <c r="Z54" i="1"/>
  <c r="Z245" i="1"/>
  <c r="Z108" i="1"/>
  <c r="Z170" i="1"/>
  <c r="Z82" i="1"/>
  <c r="Z266" i="1"/>
  <c r="Z265" i="1"/>
  <c r="Z264" i="1"/>
  <c r="Z263" i="1"/>
  <c r="Z80" i="1"/>
  <c r="Z79" i="1"/>
  <c r="Z78" i="1"/>
  <c r="Z77" i="1"/>
  <c r="Z76" i="1"/>
  <c r="Z75" i="1"/>
  <c r="Z258" i="1"/>
  <c r="Z257" i="1"/>
  <c r="Z256" i="1"/>
  <c r="Z255" i="1"/>
  <c r="Z251" i="1"/>
  <c r="Z250" i="1"/>
  <c r="Z249" i="1"/>
  <c r="Z248" i="1"/>
  <c r="Z52" i="1"/>
  <c r="Z125" i="1"/>
  <c r="Z124" i="1"/>
  <c r="Z51" i="1"/>
  <c r="Z262" i="1"/>
  <c r="Z261" i="1"/>
  <c r="Z169" i="1"/>
  <c r="Z260" i="1"/>
  <c r="Z244" i="1"/>
  <c r="Z243" i="1"/>
  <c r="Z242" i="1"/>
  <c r="Z87" i="1"/>
  <c r="Z84" i="1"/>
  <c r="Z238" i="1"/>
  <c r="Z86" i="1"/>
  <c r="Z237" i="1"/>
  <c r="Z168" i="1"/>
  <c r="Z234" i="1"/>
  <c r="Z233" i="1"/>
  <c r="Z232" i="1"/>
  <c r="Z126" i="1"/>
  <c r="Z204" i="1"/>
  <c r="Z156" i="1"/>
  <c r="Z155" i="1"/>
  <c r="Z159" i="1"/>
  <c r="Z61" i="1"/>
  <c r="Z50" i="1"/>
  <c r="Z55" i="1"/>
  <c r="Z49" i="1"/>
  <c r="Z123" i="1"/>
  <c r="Z122" i="1"/>
  <c r="Z112" i="1"/>
  <c r="Z121" i="1"/>
  <c r="Z111" i="1"/>
  <c r="Z236" i="1"/>
  <c r="Z235" i="1"/>
  <c r="Z120" i="1"/>
  <c r="Z119" i="1"/>
  <c r="Z118" i="1"/>
  <c r="Z81" i="1"/>
  <c r="W142" i="1" l="1"/>
  <c r="W139" i="1"/>
  <c r="W138" i="1"/>
  <c r="W136" i="1"/>
  <c r="W135" i="1"/>
  <c r="W220" i="1"/>
  <c r="W74" i="1"/>
  <c r="W73" i="1"/>
  <c r="W72" i="1"/>
  <c r="W268" i="1"/>
  <c r="W219" i="1"/>
  <c r="W218" i="1"/>
  <c r="W217" i="1"/>
  <c r="W47" i="1"/>
  <c r="W28" i="1"/>
  <c r="W37" i="1"/>
  <c r="W199" i="1"/>
  <c r="W152" i="1"/>
  <c r="W71" i="1"/>
  <c r="W167" i="1"/>
  <c r="W166" i="1"/>
  <c r="W165" i="1"/>
  <c r="W151" i="1"/>
  <c r="W197" i="1"/>
  <c r="W146" i="1"/>
  <c r="W150" i="1"/>
  <c r="W69" i="1"/>
  <c r="W148" i="1"/>
  <c r="W195" i="1"/>
  <c r="W68" i="1"/>
  <c r="W192" i="1"/>
  <c r="W107" i="1"/>
  <c r="W67" i="1"/>
  <c r="W191" i="1"/>
  <c r="W106" i="1"/>
  <c r="W190" i="1"/>
  <c r="W105" i="1"/>
  <c r="W16" i="1"/>
  <c r="W104" i="1"/>
  <c r="W188" i="1"/>
  <c r="W38" i="1"/>
  <c r="W46" i="1"/>
  <c r="W27" i="1"/>
  <c r="W36" i="1"/>
  <c r="W187" i="1"/>
  <c r="W103" i="1"/>
  <c r="W45" i="1"/>
  <c r="W26" i="1"/>
  <c r="W35" i="1"/>
  <c r="W186" i="1"/>
  <c r="W102" i="1"/>
  <c r="W100" i="1"/>
  <c r="W44" i="1"/>
  <c r="W25" i="1"/>
  <c r="W34" i="1"/>
  <c r="W64" i="1"/>
  <c r="W43" i="1"/>
  <c r="W24" i="1"/>
  <c r="W33" i="1"/>
  <c r="W48" i="1"/>
  <c r="W154" i="1"/>
  <c r="W39" i="1"/>
  <c r="W20" i="1"/>
  <c r="W29" i="1"/>
  <c r="W161" i="1"/>
  <c r="W215" i="1"/>
  <c r="W164" i="1"/>
  <c r="W163" i="1"/>
  <c r="W162" i="1"/>
  <c r="W160" i="1"/>
  <c r="W214" i="1"/>
  <c r="W95" i="1"/>
  <c r="W178" i="1"/>
  <c r="W116" i="1"/>
  <c r="W115" i="1"/>
  <c r="W114" i="1"/>
  <c r="W99" i="1"/>
  <c r="W98" i="1"/>
  <c r="W97" i="1"/>
  <c r="W96" i="1"/>
  <c r="W213" i="1"/>
  <c r="W212" i="1"/>
  <c r="W211" i="1"/>
  <c r="W89" i="1"/>
  <c r="W19" i="1"/>
  <c r="W18" i="1"/>
  <c r="W17" i="1"/>
  <c r="W153" i="1"/>
  <c r="W203" i="1"/>
  <c r="W240" i="1"/>
  <c r="W259" i="1"/>
  <c r="W247" i="1"/>
  <c r="W127" i="1"/>
  <c r="W85" i="1"/>
  <c r="W210" i="1"/>
  <c r="W88" i="1"/>
  <c r="W8" i="1"/>
  <c r="W251" i="1"/>
  <c r="W248" i="1"/>
  <c r="W50" i="1"/>
  <c r="W49" i="1"/>
  <c r="V231" i="1"/>
  <c r="V230" i="1"/>
  <c r="V229" i="1"/>
  <c r="V228" i="1"/>
  <c r="V227" i="1"/>
  <c r="V226" i="1"/>
  <c r="V225" i="1"/>
  <c r="V224" i="1"/>
  <c r="V223" i="1"/>
  <c r="V222" i="1"/>
  <c r="V221" i="1"/>
  <c r="V144" i="1"/>
  <c r="V143" i="1"/>
  <c r="V142" i="1"/>
  <c r="V141" i="1"/>
  <c r="V140" i="1"/>
  <c r="V139" i="1"/>
  <c r="V138" i="1"/>
  <c r="V137" i="1"/>
  <c r="V136" i="1"/>
  <c r="V135" i="1"/>
  <c r="V201" i="1"/>
  <c r="V220" i="1"/>
  <c r="V74" i="1"/>
  <c r="V73" i="1"/>
  <c r="V72" i="1"/>
  <c r="V268" i="1"/>
  <c r="V219" i="1"/>
  <c r="V218" i="1"/>
  <c r="V200" i="1"/>
  <c r="V217" i="1"/>
  <c r="V47" i="1"/>
  <c r="V28" i="1"/>
  <c r="V37" i="1"/>
  <c r="V199" i="1"/>
  <c r="V152" i="1"/>
  <c r="V71" i="1"/>
  <c r="V167" i="1"/>
  <c r="V166" i="1"/>
  <c r="V165" i="1"/>
  <c r="V70" i="1"/>
  <c r="V198" i="1"/>
  <c r="V151" i="1"/>
  <c r="V197" i="1"/>
  <c r="V146" i="1"/>
  <c r="V150" i="1"/>
  <c r="V196" i="1"/>
  <c r="V149" i="1"/>
  <c r="V69" i="1"/>
  <c r="V148" i="1"/>
  <c r="V195" i="1"/>
  <c r="V194" i="1"/>
  <c r="V193" i="1"/>
  <c r="V68" i="1"/>
  <c r="V192" i="1"/>
  <c r="V107" i="1"/>
  <c r="V67" i="1"/>
  <c r="V191" i="1"/>
  <c r="V106" i="1"/>
  <c r="V190" i="1"/>
  <c r="V105" i="1"/>
  <c r="V66" i="1"/>
  <c r="V189" i="1"/>
  <c r="V16" i="1"/>
  <c r="V104" i="1"/>
  <c r="V188" i="1"/>
  <c r="V38" i="1"/>
  <c r="V46" i="1"/>
  <c r="V27" i="1"/>
  <c r="V36" i="1"/>
  <c r="V187" i="1"/>
  <c r="V103" i="1"/>
  <c r="V45" i="1"/>
  <c r="V26" i="1"/>
  <c r="V35" i="1"/>
  <c r="V186" i="1"/>
  <c r="V102" i="1"/>
  <c r="V185" i="1"/>
  <c r="V101" i="1"/>
  <c r="V184" i="1"/>
  <c r="V100" i="1"/>
  <c r="V44" i="1"/>
  <c r="V25" i="1"/>
  <c r="V34" i="1"/>
  <c r="V64" i="1"/>
  <c r="V43" i="1"/>
  <c r="V24" i="1"/>
  <c r="V33" i="1"/>
  <c r="V48" i="1"/>
  <c r="V65" i="1"/>
  <c r="V42" i="1"/>
  <c r="V23" i="1"/>
  <c r="V32" i="1"/>
  <c r="V15" i="1"/>
  <c r="V216" i="1"/>
  <c r="V183" i="1"/>
  <c r="V41" i="1"/>
  <c r="V22" i="1"/>
  <c r="V31" i="1"/>
  <c r="V182" i="1"/>
  <c r="V40" i="1"/>
  <c r="V21" i="1"/>
  <c r="V30" i="1"/>
  <c r="V181" i="1"/>
  <c r="V154" i="1"/>
  <c r="V180" i="1"/>
  <c r="V39" i="1"/>
  <c r="V20" i="1"/>
  <c r="V29" i="1"/>
  <c r="V161" i="1"/>
  <c r="V215" i="1"/>
  <c r="V164" i="1"/>
  <c r="V163" i="1"/>
  <c r="V162" i="1"/>
  <c r="V179" i="1"/>
  <c r="V160" i="1"/>
  <c r="V214" i="1"/>
  <c r="V95" i="1"/>
  <c r="V178" i="1"/>
  <c r="V116" i="1"/>
  <c r="V115" i="1"/>
  <c r="V114" i="1"/>
  <c r="V99" i="1"/>
  <c r="V98" i="1"/>
  <c r="V97" i="1"/>
  <c r="V96" i="1"/>
  <c r="V213" i="1"/>
  <c r="V212" i="1"/>
  <c r="V211" i="1"/>
  <c r="V177" i="1"/>
  <c r="V89" i="1"/>
  <c r="V19" i="1"/>
  <c r="V18" i="1"/>
  <c r="V17" i="1"/>
  <c r="V153" i="1"/>
  <c r="V203" i="1"/>
  <c r="V240" i="1"/>
  <c r="V259" i="1"/>
  <c r="V247" i="1"/>
  <c r="V127" i="1"/>
  <c r="V85" i="1"/>
  <c r="V210" i="1"/>
  <c r="V88" i="1"/>
  <c r="V8" i="1"/>
  <c r="V176" i="1"/>
  <c r="V175" i="1"/>
  <c r="V174" i="1"/>
  <c r="V173" i="1"/>
  <c r="V172" i="1"/>
  <c r="V206" i="1"/>
  <c r="V14" i="1"/>
  <c r="V13" i="1"/>
  <c r="V12" i="1"/>
  <c r="V11" i="1"/>
  <c r="V7" i="1"/>
  <c r="V10" i="1"/>
  <c r="V9" i="1"/>
  <c r="V134" i="1"/>
  <c r="V147" i="1"/>
  <c r="V133" i="1"/>
  <c r="V132" i="1"/>
  <c r="V131" i="1"/>
  <c r="V145" i="1"/>
  <c r="V130" i="1"/>
  <c r="V129" i="1"/>
  <c r="V128" i="1"/>
  <c r="V60" i="1"/>
  <c r="V59" i="1"/>
  <c r="V58" i="1"/>
  <c r="V57" i="1"/>
  <c r="V113" i="1"/>
  <c r="V93" i="1"/>
  <c r="V90" i="1"/>
  <c r="V91" i="1"/>
  <c r="V94" i="1"/>
  <c r="V92" i="1"/>
  <c r="V56" i="1"/>
  <c r="V208" i="1"/>
  <c r="V62" i="1"/>
  <c r="V209" i="1"/>
  <c r="V63" i="1"/>
  <c r="V207" i="1"/>
  <c r="V246" i="1"/>
  <c r="V254" i="1"/>
  <c r="V53" i="1"/>
  <c r="V157" i="1"/>
  <c r="V241" i="1"/>
  <c r="V205" i="1"/>
  <c r="V253" i="1"/>
  <c r="V171" i="1"/>
  <c r="V83" i="1"/>
  <c r="V267" i="1"/>
  <c r="V54" i="1"/>
  <c r="V245" i="1"/>
  <c r="V252" i="1"/>
  <c r="V108" i="1"/>
  <c r="V170" i="1"/>
  <c r="V82" i="1"/>
  <c r="V266" i="1"/>
  <c r="V265" i="1"/>
  <c r="V264" i="1"/>
  <c r="V263" i="1"/>
  <c r="V80" i="1"/>
  <c r="V79" i="1"/>
  <c r="V78" i="1"/>
  <c r="V77" i="1"/>
  <c r="V76" i="1"/>
  <c r="V75" i="1"/>
  <c r="V258" i="1"/>
  <c r="V257" i="1"/>
  <c r="V256" i="1"/>
  <c r="V255" i="1"/>
  <c r="V251" i="1"/>
  <c r="V250" i="1"/>
  <c r="V249" i="1"/>
  <c r="V248" i="1"/>
  <c r="V52" i="1"/>
  <c r="V125" i="1"/>
  <c r="V124" i="1"/>
  <c r="V51" i="1"/>
  <c r="V262" i="1"/>
  <c r="V261" i="1"/>
  <c r="V169" i="1"/>
  <c r="V260" i="1"/>
  <c r="V244" i="1"/>
  <c r="V243" i="1"/>
  <c r="V242" i="1"/>
  <c r="V87" i="1"/>
  <c r="V84" i="1"/>
  <c r="V238" i="1"/>
  <c r="V86" i="1"/>
  <c r="V237" i="1"/>
  <c r="V168" i="1"/>
  <c r="V234" i="1"/>
  <c r="V233" i="1"/>
  <c r="V232" i="1"/>
  <c r="V126" i="1"/>
  <c r="V204" i="1"/>
  <c r="V156" i="1"/>
  <c r="V155" i="1"/>
  <c r="V159" i="1"/>
  <c r="V61" i="1"/>
  <c r="V50" i="1"/>
  <c r="V55" i="1"/>
  <c r="V49" i="1"/>
  <c r="V123" i="1"/>
  <c r="V122" i="1"/>
  <c r="V112" i="1"/>
  <c r="V121" i="1"/>
  <c r="V111" i="1"/>
  <c r="V236" i="1"/>
  <c r="V235" i="1"/>
  <c r="V120" i="1"/>
  <c r="V119" i="1"/>
  <c r="V118" i="1"/>
  <c r="V117" i="1"/>
  <c r="U230" i="1"/>
  <c r="W230" i="1" s="1"/>
  <c r="U229" i="1"/>
  <c r="W229" i="1" s="1"/>
  <c r="U228" i="1"/>
  <c r="W228" i="1" s="1"/>
  <c r="U227" i="1"/>
  <c r="U226" i="1"/>
  <c r="W226" i="1" s="1"/>
  <c r="U225" i="1"/>
  <c r="W225" i="1" s="1"/>
  <c r="U224" i="1"/>
  <c r="U222" i="1"/>
  <c r="W222" i="1" s="1"/>
  <c r="U221" i="1"/>
  <c r="W221" i="1" s="1"/>
  <c r="U144" i="1"/>
  <c r="U143" i="1"/>
  <c r="U141" i="1"/>
  <c r="U140" i="1"/>
  <c r="U137" i="1"/>
  <c r="W137" i="1" s="1"/>
  <c r="U201" i="1"/>
  <c r="U200" i="1"/>
  <c r="U70" i="1"/>
  <c r="W70" i="1" s="1"/>
  <c r="U198" i="1"/>
  <c r="W198" i="1" s="1"/>
  <c r="U196" i="1"/>
  <c r="U149" i="1"/>
  <c r="U193" i="1"/>
  <c r="U185" i="1"/>
  <c r="W185" i="1" s="1"/>
  <c r="U184" i="1"/>
  <c r="W184" i="1" s="1"/>
  <c r="U65" i="1"/>
  <c r="U42" i="1"/>
  <c r="U23" i="1"/>
  <c r="U32" i="1"/>
  <c r="U15" i="1"/>
  <c r="U216" i="1"/>
  <c r="U183" i="1"/>
  <c r="U41" i="1"/>
  <c r="W41" i="1" s="1"/>
  <c r="U22" i="1"/>
  <c r="W22" i="1" s="1"/>
  <c r="U31" i="1"/>
  <c r="W31" i="1" s="1"/>
  <c r="U182" i="1"/>
  <c r="W182" i="1" s="1"/>
  <c r="U40" i="1"/>
  <c r="W40" i="1" s="1"/>
  <c r="U21" i="1"/>
  <c r="W21" i="1" s="1"/>
  <c r="U30" i="1"/>
  <c r="W30" i="1" s="1"/>
  <c r="U181" i="1"/>
  <c r="W181" i="1" s="1"/>
  <c r="U180" i="1"/>
  <c r="U179" i="1"/>
  <c r="W179" i="1" s="1"/>
  <c r="U176" i="1"/>
  <c r="W176" i="1" s="1"/>
  <c r="U175" i="1"/>
  <c r="U174" i="1"/>
  <c r="U173" i="1"/>
  <c r="U172" i="1"/>
  <c r="W172" i="1" s="1"/>
  <c r="U14" i="1"/>
  <c r="U13" i="1"/>
  <c r="U12" i="1"/>
  <c r="U11" i="1"/>
  <c r="U7" i="1"/>
  <c r="U10" i="1"/>
  <c r="U9" i="1"/>
  <c r="U134" i="1"/>
  <c r="U147" i="1"/>
  <c r="U133" i="1"/>
  <c r="U132" i="1"/>
  <c r="U131" i="1"/>
  <c r="U145" i="1"/>
  <c r="U130" i="1"/>
  <c r="U129" i="1"/>
  <c r="U128" i="1"/>
  <c r="U59" i="1"/>
  <c r="U113" i="1"/>
  <c r="U93" i="1"/>
  <c r="U90" i="1"/>
  <c r="U91" i="1"/>
  <c r="W91" i="1" s="1"/>
  <c r="U94" i="1"/>
  <c r="U92" i="1"/>
  <c r="U56" i="1"/>
  <c r="U208" i="1"/>
  <c r="U62" i="1"/>
  <c r="W62" i="1" s="1"/>
  <c r="U209" i="1"/>
  <c r="U63" i="1"/>
  <c r="W63" i="1" s="1"/>
  <c r="U207" i="1"/>
  <c r="U246" i="1"/>
  <c r="U53" i="1"/>
  <c r="W53" i="1" s="1"/>
  <c r="U157" i="1"/>
  <c r="U241" i="1"/>
  <c r="U205" i="1"/>
  <c r="U171" i="1"/>
  <c r="U83" i="1"/>
  <c r="U267" i="1"/>
  <c r="U54" i="1"/>
  <c r="U245" i="1"/>
  <c r="U252" i="1"/>
  <c r="U170" i="1"/>
  <c r="U82" i="1"/>
  <c r="U266" i="1"/>
  <c r="U265" i="1"/>
  <c r="U264" i="1"/>
  <c r="U263" i="1"/>
  <c r="U80" i="1"/>
  <c r="U79" i="1"/>
  <c r="U78" i="1"/>
  <c r="U77" i="1"/>
  <c r="U76" i="1"/>
  <c r="U75" i="1"/>
  <c r="U258" i="1"/>
  <c r="U257" i="1"/>
  <c r="U256" i="1"/>
  <c r="U255" i="1"/>
  <c r="U250" i="1"/>
  <c r="U249" i="1"/>
  <c r="U52" i="1"/>
  <c r="U125" i="1"/>
  <c r="W125" i="1" s="1"/>
  <c r="U124" i="1"/>
  <c r="U51" i="1"/>
  <c r="W51" i="1" s="1"/>
  <c r="U262" i="1"/>
  <c r="U261" i="1"/>
  <c r="U169" i="1"/>
  <c r="U260" i="1"/>
  <c r="U244" i="1"/>
  <c r="U242" i="1"/>
  <c r="U87" i="1"/>
  <c r="U84" i="1"/>
  <c r="U238" i="1"/>
  <c r="U86" i="1"/>
  <c r="U237" i="1"/>
  <c r="U168" i="1"/>
  <c r="U234" i="1"/>
  <c r="W234" i="1" s="1"/>
  <c r="U233" i="1"/>
  <c r="W233" i="1" s="1"/>
  <c r="U232" i="1"/>
  <c r="U126" i="1"/>
  <c r="U204" i="1"/>
  <c r="U156" i="1"/>
  <c r="W155" i="1"/>
  <c r="U159" i="1"/>
  <c r="U61" i="1"/>
  <c r="U123" i="1"/>
  <c r="W123" i="1" s="1"/>
  <c r="U122" i="1"/>
  <c r="U112" i="1"/>
  <c r="U111" i="1"/>
  <c r="U236" i="1"/>
  <c r="U235" i="1"/>
  <c r="U120" i="1"/>
  <c r="U119" i="1"/>
  <c r="U118" i="1"/>
  <c r="U117" i="1"/>
  <c r="R231" i="1"/>
  <c r="W231" i="1" s="1"/>
  <c r="R227" i="1"/>
  <c r="R224" i="1"/>
  <c r="R223" i="1"/>
  <c r="W223" i="1" s="1"/>
  <c r="R144" i="1"/>
  <c r="R143" i="1"/>
  <c r="R141" i="1"/>
  <c r="R140" i="1"/>
  <c r="R201" i="1"/>
  <c r="R200" i="1"/>
  <c r="R196" i="1"/>
  <c r="R149" i="1"/>
  <c r="R194" i="1"/>
  <c r="W194" i="1" s="1"/>
  <c r="R193" i="1"/>
  <c r="R66" i="1"/>
  <c r="W66" i="1" s="1"/>
  <c r="R189" i="1"/>
  <c r="W189" i="1" s="1"/>
  <c r="R65" i="1"/>
  <c r="R42" i="1"/>
  <c r="R23" i="1"/>
  <c r="R32" i="1"/>
  <c r="R15" i="1"/>
  <c r="R216" i="1"/>
  <c r="R183" i="1"/>
  <c r="R180" i="1"/>
  <c r="R177" i="1"/>
  <c r="W177" i="1" s="1"/>
  <c r="R175" i="1"/>
  <c r="R174" i="1"/>
  <c r="R173" i="1"/>
  <c r="R206" i="1"/>
  <c r="W206" i="1" s="1"/>
  <c r="R14" i="1"/>
  <c r="R13" i="1"/>
  <c r="R12" i="1"/>
  <c r="R11" i="1"/>
  <c r="R7" i="1"/>
  <c r="R10" i="1"/>
  <c r="R9" i="1"/>
  <c r="R134" i="1"/>
  <c r="R147" i="1"/>
  <c r="R133" i="1"/>
  <c r="R132" i="1"/>
  <c r="R131" i="1"/>
  <c r="R145" i="1"/>
  <c r="R130" i="1"/>
  <c r="R129" i="1"/>
  <c r="R128" i="1"/>
  <c r="R60" i="1"/>
  <c r="W60" i="1" s="1"/>
  <c r="R59" i="1"/>
  <c r="R58" i="1"/>
  <c r="W58" i="1" s="1"/>
  <c r="R57" i="1"/>
  <c r="W57" i="1" s="1"/>
  <c r="R113" i="1"/>
  <c r="R93" i="1"/>
  <c r="R90" i="1"/>
  <c r="R94" i="1"/>
  <c r="R92" i="1"/>
  <c r="R56" i="1"/>
  <c r="R208" i="1"/>
  <c r="R209" i="1"/>
  <c r="R207" i="1"/>
  <c r="R246" i="1"/>
  <c r="R157" i="1"/>
  <c r="R241" i="1"/>
  <c r="R205" i="1"/>
  <c r="R253" i="1"/>
  <c r="W253" i="1" s="1"/>
  <c r="R171" i="1"/>
  <c r="R83" i="1"/>
  <c r="R267" i="1"/>
  <c r="R54" i="1"/>
  <c r="R245" i="1"/>
  <c r="R252" i="1"/>
  <c r="R108" i="1"/>
  <c r="W108" i="1" s="1"/>
  <c r="R170" i="1"/>
  <c r="R82" i="1"/>
  <c r="R266" i="1"/>
  <c r="R265" i="1"/>
  <c r="R264" i="1"/>
  <c r="R263" i="1"/>
  <c r="R80" i="1"/>
  <c r="R79" i="1"/>
  <c r="R78" i="1"/>
  <c r="R77" i="1"/>
  <c r="R76" i="1"/>
  <c r="R75" i="1"/>
  <c r="R258" i="1"/>
  <c r="R257" i="1"/>
  <c r="R256" i="1"/>
  <c r="R255" i="1"/>
  <c r="R250" i="1"/>
  <c r="R249" i="1"/>
  <c r="R52" i="1"/>
  <c r="R124" i="1"/>
  <c r="R262" i="1"/>
  <c r="R261" i="1"/>
  <c r="R169" i="1"/>
  <c r="R260" i="1"/>
  <c r="R244" i="1"/>
  <c r="R243" i="1"/>
  <c r="W243" i="1" s="1"/>
  <c r="R242" i="1"/>
  <c r="R87" i="1"/>
  <c r="R84" i="1"/>
  <c r="R238" i="1"/>
  <c r="R86" i="1"/>
  <c r="R237" i="1"/>
  <c r="R168" i="1"/>
  <c r="R232" i="1"/>
  <c r="R126" i="1"/>
  <c r="R204" i="1"/>
  <c r="R156" i="1"/>
  <c r="R159" i="1"/>
  <c r="R61" i="1"/>
  <c r="R55" i="1"/>
  <c r="W55" i="1" s="1"/>
  <c r="R122" i="1"/>
  <c r="R112" i="1"/>
  <c r="R121" i="1"/>
  <c r="R111" i="1"/>
  <c r="R236" i="1"/>
  <c r="R235" i="1"/>
  <c r="R120" i="1"/>
  <c r="R119" i="1"/>
  <c r="R118" i="1"/>
  <c r="R117" i="1"/>
  <c r="W255" i="1" l="1"/>
  <c r="W79" i="1"/>
  <c r="W112" i="1"/>
  <c r="W83" i="1"/>
  <c r="W90" i="1"/>
  <c r="W75" i="1"/>
  <c r="W265" i="1"/>
  <c r="W140" i="1"/>
  <c r="W238" i="1"/>
  <c r="W245" i="1"/>
  <c r="W260" i="1"/>
  <c r="W261" i="1"/>
  <c r="W119" i="1"/>
  <c r="W111" i="1"/>
  <c r="W204" i="1"/>
  <c r="W42" i="1"/>
  <c r="W257" i="1"/>
  <c r="W77" i="1"/>
  <c r="W263" i="1"/>
  <c r="W82" i="1"/>
  <c r="W241" i="1"/>
  <c r="W117" i="1"/>
  <c r="W235" i="1"/>
  <c r="W232" i="1"/>
  <c r="W237" i="1"/>
  <c r="W87" i="1"/>
  <c r="W124" i="1"/>
  <c r="W54" i="1"/>
  <c r="W113" i="1"/>
  <c r="W32" i="1"/>
  <c r="W216" i="1"/>
  <c r="W61" i="1"/>
  <c r="W52" i="1"/>
  <c r="W122" i="1"/>
  <c r="W244" i="1"/>
  <c r="W169" i="1"/>
  <c r="W262" i="1"/>
  <c r="W250" i="1"/>
  <c r="W256" i="1"/>
  <c r="W258" i="1"/>
  <c r="W76" i="1"/>
  <c r="W78" i="1"/>
  <c r="W80" i="1"/>
  <c r="W264" i="1"/>
  <c r="W266" i="1"/>
  <c r="W170" i="1"/>
  <c r="W205" i="1"/>
  <c r="W157" i="1"/>
  <c r="W180" i="1"/>
  <c r="W193" i="1"/>
  <c r="W143" i="1"/>
  <c r="W246" i="1"/>
  <c r="W56" i="1"/>
  <c r="W94" i="1"/>
  <c r="W174" i="1"/>
  <c r="W201" i="1"/>
  <c r="W224" i="1"/>
  <c r="W118" i="1"/>
  <c r="W120" i="1"/>
  <c r="W236" i="1"/>
  <c r="W159" i="1"/>
  <c r="W249" i="1"/>
  <c r="W207" i="1"/>
  <c r="W208" i="1"/>
  <c r="W92" i="1"/>
  <c r="W129" i="1"/>
  <c r="W145" i="1"/>
  <c r="W132" i="1"/>
  <c r="W147" i="1"/>
  <c r="W9" i="1"/>
  <c r="W7" i="1"/>
  <c r="W12" i="1"/>
  <c r="W14" i="1"/>
  <c r="W173" i="1"/>
  <c r="W175" i="1"/>
  <c r="W149" i="1"/>
  <c r="W200" i="1"/>
  <c r="W227" i="1"/>
  <c r="W209" i="1"/>
  <c r="W93" i="1"/>
  <c r="W59" i="1"/>
  <c r="W183" i="1"/>
  <c r="W15" i="1"/>
  <c r="W23" i="1"/>
  <c r="W65" i="1"/>
  <c r="W141" i="1"/>
  <c r="W144" i="1"/>
  <c r="W156" i="1"/>
  <c r="W126" i="1"/>
  <c r="W168" i="1"/>
  <c r="W86" i="1"/>
  <c r="W84" i="1"/>
  <c r="W242" i="1"/>
  <c r="W252" i="1"/>
  <c r="W267" i="1"/>
  <c r="W171" i="1"/>
  <c r="W128" i="1"/>
  <c r="W130" i="1"/>
  <c r="W131" i="1"/>
  <c r="W133" i="1"/>
  <c r="W134" i="1"/>
  <c r="W10" i="1"/>
  <c r="W11" i="1"/>
  <c r="W13" i="1"/>
  <c r="W196" i="1"/>
  <c r="U81" i="1" l="1"/>
  <c r="AK258" i="1" l="1"/>
  <c r="O254" i="1"/>
  <c r="P254" i="1" s="1"/>
  <c r="R254" i="1" s="1"/>
  <c r="AK253" i="1"/>
  <c r="AJ253" i="1"/>
  <c r="AK252" i="1"/>
  <c r="AJ252" i="1"/>
  <c r="AK257" i="1"/>
  <c r="AJ257" i="1"/>
  <c r="AK256" i="1"/>
  <c r="AJ256" i="1"/>
  <c r="AK255" i="1"/>
  <c r="AJ255" i="1"/>
  <c r="AK251" i="1"/>
  <c r="AJ251" i="1"/>
  <c r="AK250" i="1"/>
  <c r="AJ250" i="1"/>
  <c r="AK249" i="1"/>
  <c r="AJ249" i="1"/>
  <c r="AK248" i="1"/>
  <c r="AJ248" i="1"/>
  <c r="V81" i="1"/>
  <c r="S121" i="1"/>
  <c r="U121" i="1" s="1"/>
  <c r="W121" i="1" s="1"/>
  <c r="AC81" i="1"/>
  <c r="Z117" i="1"/>
  <c r="R81" i="1"/>
  <c r="W81" i="1" s="1"/>
  <c r="S254" i="1" l="1"/>
  <c r="U254" i="1" s="1"/>
  <c r="W254" i="1" s="1"/>
  <c r="AJ254" i="1"/>
  <c r="AA254" i="1"/>
  <c r="AC254" i="1" s="1"/>
  <c r="X254" i="1"/>
  <c r="Z254" i="1" s="1"/>
  <c r="AK254" i="1"/>
  <c r="AC64" i="1"/>
  <c r="AA64" i="1"/>
  <c r="AC33" i="1"/>
  <c r="AA33" i="1"/>
  <c r="AC44" i="1"/>
  <c r="AA44" i="1"/>
  <c r="AC24" i="1"/>
  <c r="AA24" i="1"/>
  <c r="AA43" i="1"/>
  <c r="AC43" i="1"/>
  <c r="AC34" i="1"/>
  <c r="AA34" i="1"/>
  <c r="AC25" i="1"/>
  <c r="AA25" i="1"/>
  <c r="AA100" i="1"/>
  <c r="AC100" i="1"/>
</calcChain>
</file>

<file path=xl/comments1.xml><?xml version="1.0" encoding="utf-8"?>
<comments xmlns="http://schemas.openxmlformats.org/spreadsheetml/2006/main">
  <authors>
    <author>Luz Angela Maria Mora Cubillos</author>
    <author>Dilsa Lucia Bermudez Betancourt</author>
  </authors>
  <commentList>
    <comment ref="C6" authorId="0" shapeId="0">
      <text>
        <r>
          <rPr>
            <sz val="9"/>
            <color indexed="81"/>
            <rFont val="Tahoma"/>
            <family val="2"/>
          </rPr>
          <t>Seleccionar una de las opciones tomadas de Mipg</t>
        </r>
      </text>
    </comment>
    <comment ref="D6" authorId="0" shapeId="0">
      <text>
        <r>
          <rPr>
            <sz val="9"/>
            <color indexed="81"/>
            <rFont val="Tahoma"/>
            <family val="2"/>
          </rPr>
          <t xml:space="preserve">Seleccionar una de las opciones tomadas de Mipg
</t>
        </r>
      </text>
    </comment>
    <comment ref="E6" authorId="0" shapeId="0">
      <text>
        <r>
          <rPr>
            <sz val="9"/>
            <color indexed="81"/>
            <rFont val="Tahoma"/>
            <family val="2"/>
          </rPr>
          <t xml:space="preserve">Seleccionar una de las opciones tomadas del Decreto 612 de 2018
</t>
        </r>
      </text>
    </comment>
    <comment ref="P90" authorId="1" shapeId="0">
      <text>
        <r>
          <rPr>
            <b/>
            <sz val="9"/>
            <color indexed="81"/>
            <rFont val="Tahoma"/>
            <family val="2"/>
          </rPr>
          <t xml:space="preserve">Proceso documental de comunicaciones: (10 al mes) y 1 entrega de FUID= 31. </t>
        </r>
      </text>
    </comment>
    <comment ref="X90" authorId="1" shapeId="0">
      <text>
        <r>
          <rPr>
            <b/>
            <sz val="9"/>
            <color indexed="81"/>
            <rFont val="Tahoma"/>
            <family val="2"/>
          </rPr>
          <t xml:space="preserve">Proceso documental de comunicaciones: (10 al mes) y 1 entrega de FUID= 31. </t>
        </r>
      </text>
    </comment>
    <comment ref="AA90" authorId="1" shapeId="0">
      <text>
        <r>
          <rPr>
            <b/>
            <sz val="9"/>
            <color indexed="81"/>
            <rFont val="Tahoma"/>
            <family val="2"/>
          </rPr>
          <t xml:space="preserve">Proceso documental de comunicaciones: (10 al mes) y 1 entrega de FUID= 31. </t>
        </r>
      </text>
    </comment>
    <comment ref="P91" authorId="1" shapeId="0">
      <text>
        <r>
          <rPr>
            <b/>
            <sz val="9"/>
            <color indexed="81"/>
            <rFont val="Tahoma"/>
            <family val="2"/>
          </rPr>
          <t>Una nota de fomento al control publicada por mes.</t>
        </r>
      </text>
    </comment>
    <comment ref="S91" authorId="1" shapeId="0">
      <text>
        <r>
          <rPr>
            <b/>
            <sz val="9"/>
            <color indexed="81"/>
            <rFont val="Tahoma"/>
            <family val="2"/>
          </rPr>
          <t>Una nota de fomento al control publicada por mes.</t>
        </r>
      </text>
    </comment>
    <comment ref="X91" authorId="1" shapeId="0">
      <text>
        <r>
          <rPr>
            <b/>
            <sz val="9"/>
            <color indexed="81"/>
            <rFont val="Tahoma"/>
            <family val="2"/>
          </rPr>
          <t>Una nota de fomento al control publicada por mes.</t>
        </r>
      </text>
    </comment>
    <comment ref="AA91" authorId="1" shapeId="0">
      <text>
        <r>
          <rPr>
            <b/>
            <sz val="9"/>
            <color indexed="81"/>
            <rFont val="Tahoma"/>
            <family val="2"/>
          </rPr>
          <t>Una nota de fomento al control publicada por mes.</t>
        </r>
      </text>
    </comment>
  </commentList>
</comments>
</file>

<file path=xl/sharedStrings.xml><?xml version="1.0" encoding="utf-8"?>
<sst xmlns="http://schemas.openxmlformats.org/spreadsheetml/2006/main" count="3949" uniqueCount="1199">
  <si>
    <t xml:space="preserve">SEMAFORO </t>
  </si>
  <si>
    <t>DEL</t>
  </si>
  <si>
    <t>AL</t>
  </si>
  <si>
    <t>ESTADO</t>
  </si>
  <si>
    <t>ROJO</t>
  </si>
  <si>
    <t>AMARILLO</t>
  </si>
  <si>
    <t>VERDE</t>
  </si>
  <si>
    <t>1. OBJETIVOS ESTRATEGICOS</t>
  </si>
  <si>
    <t>6. Superintendencia Delegada de Puertos</t>
  </si>
  <si>
    <t>22. Vigilancia e Inspección</t>
  </si>
  <si>
    <t>8. Superintendencia Delegada de Transito y Transporte</t>
  </si>
  <si>
    <t xml:space="preserve">Realizar campañas posicionamiento Regionales </t>
  </si>
  <si>
    <t>1. Despacho Superintendencia</t>
  </si>
  <si>
    <t>6. Despacho</t>
  </si>
  <si>
    <t>Desarrollar acciones de divulgación a los supervisados en temas especificos que coadyuven a la mejor prestación del servicio (Foros, Circulares, Skype, otros medios)</t>
  </si>
  <si>
    <t xml:space="preserve">7. Superintendencia Delegada de Concesiones e Infraestructura </t>
  </si>
  <si>
    <t>% Actividades de divulgación a supervisados realizadas</t>
  </si>
  <si>
    <t># de actividades de divulgación realizadas /# de actividades de divulgación planeadas</t>
  </si>
  <si>
    <t>Revisar el cumplimiento de la información financiera anual de los supervisados.</t>
  </si>
  <si>
    <t>% de supervisados con información financiera revisada, analizada y retroalimentada</t>
  </si>
  <si>
    <t>Total de análisis de información financiera realizados/Total de planeados</t>
  </si>
  <si>
    <t>2. Oficina de Control Interno</t>
  </si>
  <si>
    <t>4. Control Interno</t>
  </si>
  <si>
    <t>Programar visitas de inspeccion ocasionales con base en el analisis de informacion CEMAT</t>
  </si>
  <si>
    <t>% de acciones de supervision ocasionales realizadas con base en el análisis de información CEMAT</t>
  </si>
  <si>
    <t># acciones de supervision ocasionales realizadas con base en el análisis de informacion CEMAT / # acciones de supervision ocasionales programadas con base en el análisis de informacion CEMAT</t>
  </si>
  <si>
    <t>4. Oficina Asesora de Planeación</t>
  </si>
  <si>
    <t>18. Planeacion</t>
  </si>
  <si>
    <t>Mantenimiento módulos de VIGIA implementados</t>
  </si>
  <si>
    <t xml:space="preserve">Supervisores contrato Vigia  </t>
  </si>
  <si>
    <t>% Plan de Mantenimiento VIGIA ejecutado</t>
  </si>
  <si>
    <t># de Actividades Plan de Mantenimiento VIGIA ejecutadas /# de Actividades Plan de Mantenimiento VIGIA planeadas</t>
  </si>
  <si>
    <t>Emitir resolución implementación VIGIA, por modulos</t>
  </si>
  <si>
    <t>Resolución implementación VIGIA emitida</t>
  </si>
  <si>
    <t>Modulos de Vigia implementados por Resolución/ Modulos a implementar.</t>
  </si>
  <si>
    <t>Proponer y garantizar la ejecución de acciones para facilitar el registro y actualización de los supervisados en el sistema VIGIA</t>
  </si>
  <si>
    <t>BD Vigia actualizado con la línea base real de supervisados</t>
  </si>
  <si>
    <t>23. Vigilancia e Inspección (Registro)</t>
  </si>
  <si>
    <t>Superintendente Delegado de Transito</t>
  </si>
  <si>
    <t>Identificar Universo de prestadores informales</t>
  </si>
  <si>
    <t>Prestadores informales identificados</t>
  </si>
  <si>
    <t>Ejecutar acciones de supervisión sobre los organismos de tránsito y autoridades locales garantizando el cumplimiento de las normas de transporte para combatir la informalidad</t>
  </si>
  <si>
    <t># circulares emitidas solicitando informe sobre las acciones adelantadas para combatir la informalidad</t>
  </si>
  <si>
    <t>Construir y formalizar la política de supervisión</t>
  </si>
  <si>
    <t>7. Despacho del Delegado</t>
  </si>
  <si>
    <t>%Formalización Politica de Supervisión</t>
  </si>
  <si>
    <t># etapas ejecutadas para formalizar la politica de supervisión / # etapas programadas para formalizar la politica de supervisión</t>
  </si>
  <si>
    <t>Proponer modificación a normas reglamentarias conjuntamente con el MinTransporte y la Oficina Jurídica</t>
  </si>
  <si>
    <t>% Propuestas de modificación a normas reglamentarias presentadas</t>
  </si>
  <si>
    <t>Propuestas de modificación a normas reglamentarias presentadas / Propuestas de modificación a normas reglamentarias planeadas por presentar</t>
  </si>
  <si>
    <t>5. Secretaria General</t>
  </si>
  <si>
    <t>2. Atención al Ciudadano</t>
  </si>
  <si>
    <t>% de campañas</t>
  </si>
  <si>
    <t>Campañas realizadas/Campañas programadas.</t>
  </si>
  <si>
    <t>17. Notificaciones</t>
  </si>
  <si>
    <t xml:space="preserve">Acompañar a la DITRA en los operativos  de control en las infracciones de tránsito </t>
  </si>
  <si>
    <t>Cantidad de operativos DITRA realizados con acompañamiento de la SPT</t>
  </si>
  <si>
    <t># de operativos DITRA realizados con acompañamiento de la SPT / #de operativos DITRA planeados con acompañamiento de la SPT</t>
  </si>
  <si>
    <t>Coordinador Grupo Estadistica e Informatica / Asesor supervisor contrato VIGIA</t>
  </si>
  <si>
    <t>Implementar Políticas de Seguridad</t>
  </si>
  <si>
    <t>% Políticas de seguridad implementadas</t>
  </si>
  <si>
    <t># Políticas de seguridad implementadas / # Políticas de seguridad definidas</t>
  </si>
  <si>
    <t>Definir Protocolo (archivos planos, web service, etc.)</t>
  </si>
  <si>
    <t>Protocolo definido</t>
  </si>
  <si>
    <t>Modelo de continuidad de negocio implementado</t>
  </si>
  <si>
    <t>Efectuar seguimiento a la Planeación Institucional.</t>
  </si>
  <si>
    <t>Indice ejecución planeación Institucional</t>
  </si>
  <si>
    <t>Ejecutar plan de pruebas e implementar nuevas funcionalidades en ambiente productivo</t>
  </si>
  <si>
    <t>% Módulos VIGIA implementados</t>
  </si>
  <si>
    <t># de módulos VIGIA implementados / # de módulos VIGIA planeados para implementación</t>
  </si>
  <si>
    <t>Adelantar actividades orientadas a la prevención de faltas disciplinarias</t>
  </si>
  <si>
    <t>5. Control Interno Disciplinario</t>
  </si>
  <si>
    <t>Coordinador Control Interno Disciplinario</t>
  </si>
  <si>
    <t>% Actividades realizadas orientadas a la prevención de faltas disciplinarias</t>
  </si>
  <si>
    <t xml:space="preserve">Actividades realizadas orientadas a la prevención de faltas disciplinarias / Actividades programadas orientadas a la prevención de faltas disciplinarias </t>
  </si>
  <si>
    <t>Elaborar y ejecutar Plan de Capacitación VIGIA</t>
  </si>
  <si>
    <t>% Plan de Capacitación VIGIA ejecutado</t>
  </si>
  <si>
    <t># de actividades Plan de Capacitación VIGIA ejecutadas / # Actividades Plan de Capacitación VIGIA planeadas</t>
  </si>
  <si>
    <t>%Proceso de control disciplinario asegurado</t>
  </si>
  <si>
    <t># actividades  aseguradas a la nueva cadena de valor/ #actividades por asegurar</t>
  </si>
  <si>
    <t>11. Gestión Documental</t>
  </si>
  <si>
    <t>1. Administrativa</t>
  </si>
  <si>
    <t>Realizar jornadas de sensibilización sobre la importancia del proceso de gestión documental a las dependencias de la Entidad</t>
  </si>
  <si>
    <t>% Jornadas de sensibilización realizadas</t>
  </si>
  <si>
    <t># Jornadas de sensibilización realizadas / # Jornadas de sensibilización planeadas</t>
  </si>
  <si>
    <t>Efectuar visitas de seguimiento a la implementacion del PGD y a la organización de los archivos de gestión de las dependencias con mayores debilidades.</t>
  </si>
  <si>
    <t>% Dependencias con acompañamiento realizado</t>
  </si>
  <si>
    <t># Dependencias con acompañamiento realizado / # Dependencias con acompañamiento planeado</t>
  </si>
  <si>
    <t>Administrar y actualizar los inventarios de la entidad</t>
  </si>
  <si>
    <t>% Cumplimiento actividades cronograma inventario físico</t>
  </si>
  <si>
    <t>Gestionar el cobro coactivo de la entidad</t>
  </si>
  <si>
    <t>% acciones de cobro coactivo</t>
  </si>
  <si>
    <t># acciones de cobro coactivo ejecutadas / # acciones de cobro coactivo programadas</t>
  </si>
  <si>
    <t>Efectuar seguimiento a proyectos de inversión</t>
  </si>
  <si>
    <t>Indice de ejecución presupuestal</t>
  </si>
  <si>
    <t>10. Financiera</t>
  </si>
  <si>
    <t>Desarrollar instructivos en gestion contractual</t>
  </si>
  <si>
    <t>Contratista Contratación</t>
  </si>
  <si>
    <t>instructivos eleborados</t>
  </si>
  <si>
    <t>Adelantar el trámite tendiente a la contratación de los bienes y servicios que según del plan de adquisiciones sean competencia de este grupo.</t>
  </si>
  <si>
    <t>% Cumplimiento actividades cronograma de adquisición de bienes y servicios</t>
  </si>
  <si>
    <t># Actividades cronograma de adquisición de bienes y servicios ejecutadas / # Actividades cronograma de adquisición de bienes y servicios planeadas</t>
  </si>
  <si>
    <t>14. Investigaciones y Control (Fallos)</t>
  </si>
  <si>
    <t>Expedir resoluciones de fallo a recursos de apelación y queja de competencia del Despacho del Superintendente</t>
  </si>
  <si>
    <t>% resoluciones expedidas</t>
  </si>
  <si>
    <t>Expedir actos administrativos de gestión del Centro de Conciliación</t>
  </si>
  <si>
    <t>% actos administrativos expedidos</t>
  </si>
  <si>
    <t>Gestionar la defensa judicial de la entidad</t>
  </si>
  <si>
    <t># acciones de defensa judicial ejecutadas / # acciones de defensa judicial programadas</t>
  </si>
  <si>
    <t>Gestionar el sometimiento a control de la entidad</t>
  </si>
  <si>
    <t>% acciones de sometimiento a control</t>
  </si>
  <si>
    <t># acciones de sometimiento a control ejecutadas / # acciones de sometimiento a control programadas</t>
  </si>
  <si>
    <t>Proponer los reportes que permitan a la Supertransporte tomar decisiones</t>
  </si>
  <si>
    <t># de reportes</t>
  </si>
  <si>
    <t># de reportes implementados/# de reportes propuestos</t>
  </si>
  <si>
    <t>Impulsar que el 100% de los supervisados esten registrados en el sistema VIGIA</t>
  </si>
  <si>
    <t># de supervisados registrados en VIGIA</t>
  </si>
  <si>
    <t># de supervisados registrados en VIGIA/# de supervisados activos</t>
  </si>
  <si>
    <t xml:space="preserve">Divulgar la circular 094/2016 modelos de buenas practicas expedido para 5 tipos de vigilados de la Delegada de Concesiones a que aplican </t>
  </si>
  <si>
    <t># de de acciones de divulgación</t>
  </si>
  <si>
    <t>Coordinador Financiero</t>
  </si>
  <si>
    <t>25. Secretaria General</t>
  </si>
  <si>
    <t>Recuperar cartera contribución especial y multas (cobro persuasivo)</t>
  </si>
  <si>
    <t>Valor cartera recuperada al final de la vigencia / Valor cartera identificada al inicio de la vigencia</t>
  </si>
  <si>
    <t>Realizar Comité de sostenibilidad integral (Objetivos: 1. Identificar la cartera y gestionar su baja o remisibilidad, 2. Identificar y depurar activos a dar de baja)</t>
  </si>
  <si>
    <t># Comites de sostenibilidad realizados / # Comites de sostenibilidad planeados</t>
  </si>
  <si>
    <t>Gestionar información contable, financiera y presupuestal a entes externos</t>
  </si>
  <si>
    <t># Estados financieros generados / # Estados financieros planeados</t>
  </si>
  <si>
    <t># Reportes de información contable generados a entes externos dentro del plazo establecido / # Reportes de información contable generados a entes externos</t>
  </si>
  <si>
    <t>Controlar la ejecución presupuestal</t>
  </si>
  <si>
    <t>Valor presupuesto ejecutado (excluyendo rubro Transferencias) / Valor presupuesto apropiado (excluyendo rubro Transferencias)</t>
  </si>
  <si>
    <t>Gestionar oportunamente los pagos.  (Monitoreo y control de pagos)</t>
  </si>
  <si>
    <t>% Cumplimiento de los requerimientos realizados</t>
  </si>
  <si>
    <t xml:space="preserve">(No.Solicitudes atendidas / No. solicitudes recibidas) *100%      </t>
  </si>
  <si>
    <t xml:space="preserve">Desarrollar actividades en apoyo a la gestión: Tramite documental, Organizar archivo de gestión conforme a la TRD, diligenciamiento del FUID, transferencias documentales, atención de clientes internos y externos de manera presencial y telefónica, programación de actividades y  seguimiento a compromisos. </t>
  </si>
  <si>
    <t>Asegurar los procedimientos que conformar el proceso de Gestión Documental.</t>
  </si>
  <si>
    <t>% de actividades realizadas</t>
  </si>
  <si>
    <t># de actividades ejecutadas / # de actividades demandadas</t>
  </si>
  <si>
    <t xml:space="preserve">Secretario General </t>
  </si>
  <si>
    <t>Jimmy Montes</t>
  </si>
  <si>
    <t>Urias Romero</t>
  </si>
  <si>
    <t>Miguel Eduardo Latiff Gomez e Ingrid Johana Castillo Cruz</t>
  </si>
  <si>
    <t>Diana Carolina Garcia Bocanegra y Hector Fabio Velez Duque</t>
  </si>
  <si>
    <t xml:space="preserve"> Angela María Mora</t>
  </si>
  <si>
    <t xml:space="preserve"> Miguel Eduardo Latiff Gomez e Ingrid Johana Castillo Cruz</t>
  </si>
  <si>
    <t>Rebeca Mejia y Heidy Viviana Bello Carrillo</t>
  </si>
  <si>
    <t>Cristian Javier Pareja Pulido y Miriam Sierra</t>
  </si>
  <si>
    <t>Gloria Yanuba, Leonel López, Luz Marina Varón, Gloria Astrid Martin Cruz y Sonia Janeth Barreto Guzman</t>
  </si>
  <si>
    <t>Jhon Riascos y Cristian Javier Pareja Pulido</t>
  </si>
  <si>
    <t>Cristian Javier Pareja Pulido</t>
  </si>
  <si>
    <t>María Constanza Serrano Gonzalez</t>
  </si>
  <si>
    <t>Angelica María León Nieto</t>
  </si>
  <si>
    <t xml:space="preserve"> Ingrid Johana Castillo Cruz</t>
  </si>
  <si>
    <t>Rebeca Mejía Sierra, Gloria Yanuba y Cristian Javier Pareja.</t>
  </si>
  <si>
    <t xml:space="preserve"> Nidia Alejandra Torres </t>
  </si>
  <si>
    <t>Carmen Camargo, Enrique Pacheco Tafur, Fredy Alexander Torres Baquero, Ever Javier Ortiz Garcia, Luis Carlos Martinez Melo y Lina María Galeano Padilla.</t>
  </si>
  <si>
    <t xml:space="preserve">Superintendente Delegado de Concesiones y  Coordinador de Vigilancia e Inspección </t>
  </si>
  <si>
    <t>Yolanda Cortes Diaz, Arturo de Jesús Martinez Vergara, Jaime Suarez Cucaita, Martha Consuelo Leal Rincón y Claudia María Orozco Sanchez.</t>
  </si>
  <si>
    <t>Superintendente Delegado de Puertos</t>
  </si>
  <si>
    <t>Superintendente Delegado de Concesiones</t>
  </si>
  <si>
    <t xml:space="preserve">Coordinador Financiero </t>
  </si>
  <si>
    <t xml:space="preserve">Coordinador de Atención al Ciudadano, Coordinador de Grupo Informatica y Estadistica </t>
  </si>
  <si>
    <t>Coordinador de Atención al Ciudadano</t>
  </si>
  <si>
    <t>Coordinador de Notificaciones</t>
  </si>
  <si>
    <t>Superintendente Delegado de Transito y Coordinador de Vigilancia e Inspección</t>
  </si>
  <si>
    <t>Ledys Maria Rodriguez y María Alejandra Bustamante</t>
  </si>
  <si>
    <t>Superintendente</t>
  </si>
  <si>
    <t xml:space="preserve">Superintendente </t>
  </si>
  <si>
    <t xml:space="preserve">Coordinador de Atención al Ciudadano </t>
  </si>
  <si>
    <t xml:space="preserve">Superintendente Delegado de Concesiones </t>
  </si>
  <si>
    <t xml:space="preserve"> Jimmy Montes</t>
  </si>
  <si>
    <t>funcionarios  y contratistas</t>
  </si>
  <si>
    <t xml:space="preserve">Fallar las investigaciones administrativas </t>
  </si>
  <si>
    <t>Indice disminución de sanciones</t>
  </si>
  <si>
    <t># de fallos realizados/# de fallos propuestos</t>
  </si>
  <si>
    <t>Superintendente Delegado de Tránsito y Coordinador Grupo de Investigaciones y Control</t>
  </si>
  <si>
    <t>fernando Alfredo perez Alarcón, Pilar banquez Gomez, Cecilia Concepción Castillo Bueno, Carlos Andres Alvarez Meñetón, Jhon Javier triaña Sanchez, Jenny Alexandra Hernandez Ariza, Luz Miriam Gil Hernandez, Karen Julieth Torres Ariza e Ivan Eduardo Bohorquez Godoy</t>
  </si>
  <si>
    <t>16.1 Evidencia avance</t>
  </si>
  <si>
    <t>16.2 Analisis cualitativo</t>
  </si>
  <si>
    <t>|</t>
  </si>
  <si>
    <t>Programado Trimestre I</t>
  </si>
  <si>
    <t>% Cumplimiento Trimestre I</t>
  </si>
  <si>
    <t>Programado Triemestre II</t>
  </si>
  <si>
    <t>Ejecutado Trimestre II</t>
  </si>
  <si>
    <t>% Cumplimiento Trimestre II</t>
  </si>
  <si>
    <t>Programado Trimestre III</t>
  </si>
  <si>
    <t xml:space="preserve"> Ejecutado Trimestre III</t>
  </si>
  <si>
    <t>% Cumplimiento Trimestre III</t>
  </si>
  <si>
    <t>Programado Triemestre IV</t>
  </si>
  <si>
    <t>Ejecutado Trimestre IV</t>
  </si>
  <si>
    <t>% Cumplimiento Trimestre IV</t>
  </si>
  <si>
    <t>16. Avance cualitativo 1er. Trimestre</t>
  </si>
  <si>
    <t>16. Avance cualitativo 3er. Trimestre</t>
  </si>
  <si>
    <t>16. Avance cualitativo 4to. Trimestre</t>
  </si>
  <si>
    <t>Karol Andrea Leal Guataquira, Carlos David Mateus y Alejandra Torres</t>
  </si>
  <si>
    <t xml:space="preserve"> </t>
  </si>
  <si>
    <t>Liliana Yaneth Bohorquez Avendaño</t>
  </si>
  <si>
    <t>Carolina Marcela Ramirez Toca</t>
  </si>
  <si>
    <t># de compromisos cumplidos / # de compromisos asignados</t>
  </si>
  <si>
    <t>%  de seguimiento y acciones</t>
  </si>
  <si>
    <t># seguimientos y acciones realizados / # seguimientos y acciones programados</t>
  </si>
  <si>
    <t xml:space="preserve">(No.de actividades realizadas / No. de actividades planificadas) *100%      </t>
  </si>
  <si>
    <t xml:space="preserve">Andrea Torres </t>
  </si>
  <si>
    <t>resoluciones notificadas/ resoluciones devueltas</t>
  </si>
  <si>
    <t>% Cumplimiento de las actividades propuestas</t>
  </si>
  <si>
    <t>Lucy Nieto
Claudia Sepulveda</t>
  </si>
  <si>
    <t xml:space="preserve">% cumplimiento de compromisos </t>
  </si>
  <si>
    <t>Efectuar seguimiento a la agenda, correos institucionales y a los compromisos de funcionarios y contratistas de la Entidad y a los adquiridos con entidades externas, acordados con el Superintendente; Informando, designando y gestionando solicitudes de información del Ministerio de Transporte y/o otras entidades y estando en permanente comunicación con las secretarias privadas de las entidades del Sector para coordinar los asuntos pertinentes</t>
  </si>
  <si>
    <t>Planear y gestionar las actividades necesarias para dar cumplimiento a las tematicas asignadas por el señor Superintendente</t>
  </si>
  <si>
    <t xml:space="preserve"># actividades realizadas / # actividades programadas  *100%      </t>
  </si>
  <si>
    <t xml:space="preserve">(No.Solicitudes gestionadas/ No. solicitudes recibidas) *100%      </t>
  </si>
  <si>
    <t xml:space="preserve">100% Implementación campaña de posicionamiento </t>
  </si>
  <si>
    <t># de campañas adelantadas /# de campañas programadas</t>
  </si>
  <si>
    <t>Diana Patricia Hernandez Hernandez</t>
  </si>
  <si>
    <t># de de acciones de divulgación /# de acciones de divulgación programadas</t>
  </si>
  <si>
    <t>Cumplimiento semestral</t>
  </si>
  <si>
    <t>% CumplimientSemestral</t>
  </si>
  <si>
    <t>Diana Bocanegra</t>
  </si>
  <si>
    <t>Diana Forero</t>
  </si>
  <si>
    <t>7. Despacho del delegado</t>
  </si>
  <si>
    <t xml:space="preserve">Superintendente Delegado de Transito </t>
  </si>
  <si>
    <t xml:space="preserve">13. Grupo Estadistica e Informatica </t>
  </si>
  <si>
    <t>Coordinador Grupo Estadistica e Informatica</t>
  </si>
  <si>
    <t xml:space="preserve"> Coordinador Control Interno Disciplinario/ Contratista Planeación</t>
  </si>
  <si>
    <t>Jefe Oficina Jurídica</t>
  </si>
  <si>
    <t>Jefe Oficina Planeación</t>
  </si>
  <si>
    <t>Coordinador Administrativo</t>
  </si>
  <si>
    <t>Coordinador Gestión Documental</t>
  </si>
  <si>
    <t xml:space="preserve">Jefe Oficina de Control Interno </t>
  </si>
  <si>
    <t>Jefe Oficina de Control Interno</t>
  </si>
  <si>
    <t xml:space="preserve">Coordinador Gestión Documental </t>
  </si>
  <si>
    <t>Leidy Natalie</t>
  </si>
  <si>
    <t>Jesus Arturo Martinez y Ihovanna León</t>
  </si>
  <si>
    <t>1. Despacho</t>
  </si>
  <si>
    <t>3. Oficina Jurídica</t>
  </si>
  <si>
    <t>7. Superintendecia Delegada de Concesiones e Infraestructura</t>
  </si>
  <si>
    <t>Oscar Gonzalez</t>
  </si>
  <si>
    <t>Milena</t>
  </si>
  <si>
    <t xml:space="preserve">Natalia Arias </t>
  </si>
  <si>
    <t>Donaldo Negrette
Urias Romero</t>
  </si>
  <si>
    <t xml:space="preserve">Promover la mejora continua y cultura de servicio al interior de la SPT </t>
  </si>
  <si>
    <t>Rafael  Garrido</t>
  </si>
  <si>
    <t>Funcionario Encargado</t>
  </si>
  <si>
    <t>Garantizar la satisfacción de clientes internos y externos, el cumplimiento de los compromisos adquiridos por los funcionarios y dar cumplimiento del sistema de gestión documental</t>
  </si>
  <si>
    <t>Realizar seguimiento del Sistema Integrado de Gestión de Calidad: Actualización de procesos, procedimientos y normograma, seguimiento a riesgos, planes y medición de indicadores.</t>
  </si>
  <si>
    <t>Donaldo Negrette
Rafael  Garrido</t>
  </si>
  <si>
    <t xml:space="preserve">Controlar el recaudo de la contribución especial </t>
  </si>
  <si>
    <t>Diana Paola Suarez, Daniel Nieto y Sergio Felipe Suarez</t>
  </si>
  <si>
    <t>Luz Elena Caicedo y Yury Johana Vargas</t>
  </si>
  <si>
    <t xml:space="preserve"> Comites de sostenibilidad realizados</t>
  </si>
  <si>
    <t xml:space="preserve"> Luz Elena Caicedo y Yury Johana Vargas</t>
  </si>
  <si>
    <t>Estados financieros generados</t>
  </si>
  <si>
    <t>Luz Elena Caicedo Caicedo</t>
  </si>
  <si>
    <t>Reportes de información contable generados a entes externos dentro del plazo establecido</t>
  </si>
  <si>
    <t xml:space="preserve">Jairo Ramirez y Daniel Prieto Herrera </t>
  </si>
  <si>
    <t>Ejecución presupuestal (excluyendo rubro Transferencias)</t>
  </si>
  <si>
    <t xml:space="preserve">Fernanda Herrera </t>
  </si>
  <si>
    <t>Obligaciones presupuestales pagadas a tiempo</t>
  </si>
  <si>
    <t># Obligaciones presupuestales pagadas a tiempo / # Obligaciones presupuestales generadas</t>
  </si>
  <si>
    <t xml:space="preserve"> Luz Elena Caicedo, Yury Johanna Vargas , Flor Prada Corso</t>
  </si>
  <si>
    <t>% Desarrollo de las politicas contables establecidas bajo NICSP.</t>
  </si>
  <si>
    <t># Politicas contables ejecutadas bajo NICSP / # Politicas Contables Implementadas bajo NICSP</t>
  </si>
  <si>
    <t xml:space="preserve"> Sergio Suarez, Sandra Macias y Yury Johann Vargas </t>
  </si>
  <si>
    <t xml:space="preserve">Luis Corzo,  Rusbi Jair Orduz </t>
  </si>
  <si>
    <t>Cumplimiento de los requerimientos realizados</t>
  </si>
  <si>
    <t xml:space="preserve">(No.Solicitudes atendidas / No. solicitudes recibidas)       </t>
  </si>
  <si>
    <t>Luz Elena Caicedo</t>
  </si>
  <si>
    <t xml:space="preserve">(No.Solicitudes atendidas / No. solicitudes recibidas)      </t>
  </si>
  <si>
    <t xml:space="preserve"> Sergio Suarez y Karen Priscila Serrato Lozada</t>
  </si>
  <si>
    <t>Recuperación de cartera</t>
  </si>
  <si>
    <t>Radicar documento técnico ante el Archivo General de la Nación para la convalidación de las TRD de la Entidad.</t>
  </si>
  <si>
    <t>Lucy Nieto Suza
Claudia Sepulveda
Yisel Lorena Falla</t>
  </si>
  <si>
    <t xml:space="preserve">% de actividades realizadas para el procedimiento de la radicación de solicitud de convalidación de las TRD ante el AGN </t>
  </si>
  <si>
    <t># Actividades realizadas para la radicación de solicitud de convalidación de las TRD ante el AGN / # Actividades programadas para la radicación de solicitud de convalidación de las TRD ante el AGN</t>
  </si>
  <si>
    <t>Lucy Nieto Suza
Claudia Sepulveda</t>
  </si>
  <si>
    <t>Coordinador Administrativa</t>
  </si>
  <si>
    <t># Actividades ejecutadas / # Actividades planeadas</t>
  </si>
  <si>
    <t># instructivos elabrorados y socializados  / # instructivos programados</t>
  </si>
  <si>
    <t xml:space="preserve"> Contratista - Contratación Yenny Sofia Solano
Deisy Valenzuela</t>
  </si>
  <si>
    <t xml:space="preserve">Atender y verificar cumplimiento de GLPI </t>
  </si>
  <si>
    <t xml:space="preserve"> Rocio Oviedo</t>
  </si>
  <si>
    <t>Dirigir y controlar los  consumos y mantenimientos</t>
  </si>
  <si>
    <t>Sandra Ucrós
Angie Duque
Rocio Oviedo
Wanda Caicedo
Stella Mayorga
Karen Sarmiento
Yenny Solano</t>
  </si>
  <si>
    <t xml:space="preserve">(No. Informes presentados/ No. Informes programados) *100%      </t>
  </si>
  <si>
    <t>Hacer seguimiento al Plan Institucional de Gestion Ambiental</t>
  </si>
  <si>
    <t>Stella Mayorga</t>
  </si>
  <si>
    <t>informes presentados</t>
  </si>
  <si>
    <t>Angie Milena Duque
Karen Sarmiento</t>
  </si>
  <si>
    <t>Implementar el Sistema Integrado de Gestión de Calidad: Actualización de procesos, procedimientos y normograma, seguimiento a riesgos y planes de mejoramiento y medición de indicadores.</t>
  </si>
  <si>
    <t>Wanda Caicedo
Karen Sarmiento
Sandra Ucrós</t>
  </si>
  <si>
    <t xml:space="preserve">Utilizar de manera optima las herramientas tecnologicas que intervienen en el proceso de Atención al Ciudadano </t>
  </si>
  <si>
    <t>Brindar orientación previa a los usuarios del CIAC, en la asignación de turnos para Atención al Ciudadano con el fin de optimizar los tiempos de la atención por parte de los funcionarios.</t>
  </si>
  <si>
    <t xml:space="preserve"> # de actos administrativos notificados/# de actos administrativos tramitados </t>
  </si>
  <si>
    <t>Asegurar el procedimiento de notificaciones desplegado en la nueva versión de la cadena de valor, notificando con oportunidad y calidad el 100% de actos administrativos susceptibles de notificación.</t>
  </si>
  <si>
    <t>Actos administrativos notificados</t>
  </si>
  <si>
    <t xml:space="preserve"> Coordinador Notificaciones
Karol Andrea Leal Guataquira, Carlos David Mateus y Alejandra Torres</t>
  </si>
  <si>
    <t>1 informe de Obligaciones de cobro de contribución especial de la vigencia 2018 identificadas .</t>
  </si>
  <si>
    <t>Un informe que contiene: # Obligaciones de cobro identificadas  max. 30 dias después del cierre de la fecha limite del segundo pago / # total de cupones emitidos  para la vigencia</t>
  </si>
  <si>
    <t>Partidas Depuradas</t>
  </si>
  <si>
    <t>Someter a recomendación del Comité de cartera la depuracion de la cartera los valores inferiores a medio salario minimo legal vigente</t>
  </si>
  <si>
    <t>Valor de Partidas de cartera menores a medio salario minimo legal vigente depuradas / Valor total de obligaciones menores a medio salario minimo legal vigente suceptibles de depuracion</t>
  </si>
  <si>
    <t>Informes de seguimiento</t>
  </si>
  <si>
    <t xml:space="preserve">Edgar Andres Gamboa
Jhon Gerardo Aldana
Wanda Perez 
</t>
  </si>
  <si>
    <t>Mantener y ajustar modelo de continuidad de negocio</t>
  </si>
  <si>
    <t>Asesor Informatica y estadistica</t>
  </si>
  <si>
    <t>Promover la  formalización administración infraestructura aeroportuaria a cargo de entes territoriales.</t>
  </si>
  <si>
    <t>Jeraldine Mendoza Rodriguez, German Aldana, Daniel Amado, Marcos Parra Jhon Cobo</t>
  </si>
  <si>
    <t># de accciones de socializacion a entes territorriales relaizadas para promover la formalizacion de la Administración infraestructura aeroportuaria a cargo de entes territoriales.</t>
  </si>
  <si>
    <t># de entes territorriales con acciones realizadas / # de Entes Territoriales que tiene a cargo la Administración infraestructura aeroportuaria identificados que no se encuentran formalizados</t>
  </si>
  <si>
    <t>Ihovanna Leon.</t>
  </si>
  <si>
    <t>Fallar las investigaciones administrativas</t>
  </si>
  <si>
    <t>Superintendente Delegado de Concesiones, Grupo de Investigaciones y Control</t>
  </si>
  <si>
    <t>Grupo de Investigaciones y Control</t>
  </si>
  <si>
    <t>Fallos realizados</t>
  </si>
  <si>
    <t>Realizar interlocución y seguimiento a requerimientos de entes externos de control. Según solicitudes.</t>
  </si>
  <si>
    <t>Jefe Oficina de Control Interno.</t>
  </si>
  <si>
    <t>Todos los funcionarios de la Oficina.</t>
  </si>
  <si>
    <t xml:space="preserve">% Cumplimiento de acompañamientos y monitoreos </t>
  </si>
  <si>
    <t xml:space="preserve">No. de  acompañamientos y monitoreos realizados / 
No. de  acompañamientos y monitoreos programados en el período. </t>
  </si>
  <si>
    <t>Realizar las auditorías internas del Sistema de Control Interno según selectivo, que generen valor para toma de decisiones y cumplimiento de la misión y objetivos institucionales.</t>
  </si>
  <si>
    <t xml:space="preserve">Jefe Oficina de Control Interno. </t>
  </si>
  <si>
    <t>% Cumplimiento de auditorias.</t>
  </si>
  <si>
    <t>(No. de auditorías realizadas /
No. de auditorías  programadas,  en el período)*100%.</t>
  </si>
  <si>
    <t>Realizar dos (2) estrategias para fomento del "Enfoque Hacia la Prevención - Cultura del Control".</t>
  </si>
  <si>
    <t>Daniela Stefanny Durán Vargas.</t>
  </si>
  <si>
    <t>% Cumplimiento de estrategias.</t>
  </si>
  <si>
    <t>(No. de Estrategias realizadas/
No. de Estrategias programadas, en el período)*100%</t>
  </si>
  <si>
    <t>Desarrollar actividades de seguimiento a la gestión documental de las dependencias  según selectivo y ejecutar en la OCI la gestión documental.</t>
  </si>
  <si>
    <t>Daniela Steffany Durán Vargas y Dilsa Lucia Bermudez Betancourt.</t>
  </si>
  <si>
    <t>% Cumplimiento de actividades de seguimiento y ejecución.</t>
  </si>
  <si>
    <t>(No. de actividades de seguimiento y ejecución realizadas / 
No. de actividades de seguimiento y ejecución programadas, en el período) *100%.</t>
  </si>
  <si>
    <t>Implementar el Sistema Integrado de Gestión de Calidad de la OCI: Actualización del proceso, procedimientos y normograma, riesgos y planes de mejoramiento y medición de indicadores.</t>
  </si>
  <si>
    <t>Daniela Stefanny Durán Vargas y Dilsa Lucia Bermudez Betancourt.</t>
  </si>
  <si>
    <t>% Cumplimiento de solicitudes.</t>
  </si>
  <si>
    <t>Elaborar plan de trabajo implementación de NICSP y definir en coordinación con la Contaduría General de la Nación las actividades a ejecutar en la vigencia 2018</t>
  </si>
  <si>
    <t xml:space="preserve">Superintendente Delegado de Puertos y  Coordinador de Vigilancia e Inspección </t>
  </si>
  <si>
    <t xml:space="preserve">Walter Wilmer Bravo, Contratistas para el efecto. </t>
  </si>
  <si>
    <t xml:space="preserve">Walter Wilmer Bravo, Eva Becerra, Nestor Rios, Miguel Lattif, Anny Sampayo, Contratistas para el efecto. </t>
  </si>
  <si>
    <t>Walter Wilmer Bravo, Eva Becerra, Nestor Rios, Miguel Lattif.</t>
  </si>
  <si>
    <t>Edsa Yohana Ramirez
Sandra Valbuena
Contratistas para el efecto</t>
  </si>
  <si>
    <t>Respuestas acciones ordinarias y tutelas</t>
  </si>
  <si>
    <t>21. Talento Humano</t>
  </si>
  <si>
    <t xml:space="preserve">Coordinador Talento Humano </t>
  </si>
  <si>
    <t xml:space="preserve">Coordinador de Talento Humano </t>
  </si>
  <si>
    <t xml:space="preserve"> Helena Moncada</t>
  </si>
  <si>
    <t># capacitaciones ejecutadas / # Total de capacitaciones programadas</t>
  </si>
  <si>
    <t>Actividades realizadas / Actividades programadas</t>
  </si>
  <si>
    <t>Actividades de bienestar social.</t>
  </si>
  <si>
    <t>Cumplimiento</t>
  </si>
  <si>
    <t>Ivon Calderón</t>
  </si>
  <si>
    <t>Actualización aplicativo</t>
  </si>
  <si>
    <t>Actualizaciones realizadas/Funcionarios activos</t>
  </si>
  <si>
    <t>Luis Rincón</t>
  </si>
  <si>
    <t>Análisis y mejoramiento del clima organizacional.</t>
  </si>
  <si>
    <t>Mejor clima</t>
  </si>
  <si>
    <t>Luz Neyda Triviño</t>
  </si>
  <si>
    <t xml:space="preserve"> Funcionarios con renovación.</t>
  </si>
  <si>
    <t>#  Funcionarios con renovación / # de funcionarios en provisionalidad + encargados</t>
  </si>
  <si>
    <t xml:space="preserve"> Claudia Patricia Guzman Roa</t>
  </si>
  <si>
    <t>Jefe de Proceso y Coordinador</t>
  </si>
  <si>
    <t xml:space="preserve">Ivone Calderón - Fadid Pineda - Helena Moncada -
Andrés Vargas </t>
  </si>
  <si>
    <t>% de ejecución de procedimiento</t>
  </si>
  <si>
    <t># Actividades ejecutadas del procedimiento/ # Actividades establecidas en el procedimiento</t>
  </si>
  <si>
    <r>
      <t>Formatos para informes</t>
    </r>
    <r>
      <rPr>
        <b/>
        <sz val="9"/>
        <color theme="1"/>
        <rFont val="Arial"/>
        <family val="2"/>
      </rPr>
      <t xml:space="preserve">
</t>
    </r>
    <r>
      <rPr>
        <sz val="9"/>
        <color theme="1"/>
        <rFont val="Arial"/>
        <family val="2"/>
      </rPr>
      <t xml:space="preserve">Procesos
Procedimientos.
Indicadores de gestión  
Mapa de Riesgos.  
</t>
    </r>
  </si>
  <si>
    <t>Coordinador Grupo de Conciliación y Estudios</t>
  </si>
  <si>
    <t>Promover la formalizacion de la prestación del servicio de los Terminal de Transporte Terrestre automotor</t>
  </si>
  <si>
    <t>Oscar Montoya</t>
  </si>
  <si>
    <t>PEI, POA, PGS y presentaciones</t>
  </si>
  <si>
    <t>Una vez consolidada la información, se diligenciaron las retroalimentaciones por dependencia. Durante el trimestre se desarrollaron los instructivos de diligenciamiento del PEI y POA, lo que contribuye a la estandarizacion y normalización de la metodología.</t>
  </si>
  <si>
    <t>Actas de reunión, presentación trimestral y registro del seguimiento a través del SPI- DNP, sistema de información dispuesto para tal fin.</t>
  </si>
  <si>
    <t>Se revisaron las ejecuciones presupuestales ( a través del CEN de compromisos y obligaciones), con relación a la base de contratación de la entidad de cada periodo, a efectos de verificar la información financiera soportada en el SIIF.</t>
  </si>
  <si>
    <t>Orfeo,correo de la oficina,vigia,diligenciar FUID</t>
  </si>
  <si>
    <t>Recibo y asignación de correspondencia
Revisión de correos institucionales
Envío de información a través de correo institucional
Seguimiento al Orfeo
Gestión de Archivo de la OAP
Preparación de información para contratos</t>
  </si>
  <si>
    <t>Cadena de valor V22</t>
  </si>
  <si>
    <t>Actualización de la Cadena de Valor con la siguiente información:
*Actualización del Mapa de Riesgos y creación de indicadores para el proceso Gestión Estratégica de la Información
*Actualización del mapa de Riesgos y el normograma del proceso Gestión de Talento humano.
*Creación del Subproceso Ejecutar sanciones y de un indicador para el proceso Control Disciplinario.
* Incorporación del instructivo y el formato para la publicación de información en página web. proceso gestión de TICS.
* Actualización de los subprocesos Tesoreria y Presupuesto del proceso Gestión financiera.
* Actualización de viso control para el año 2018.
* Actualización del proceso Direccionamiento estratégico
Se encuentra pendiente su publicación en la intranet de la Entidad.</t>
  </si>
  <si>
    <t>Monitoreo y seguimiento a la respuesta de dos requerimientos recibidos en el trimestre:
1. Se recibió solicitud del requerimiento No. 20185600133382, del 06 de febrero de 2018 de la CGR para la Superintendencia Delegada de Tránsito y  Transporte Terrestre Automotor, se tramitó respuesta el 22 de febrero de 2018.
 2. Se recibió el requerimiento No. 20185603196322, del 08 de marzo de 2018 de la Cámara de Representantes para la Secretaria General, se tramitó respuesta el 16 de marzo de 2018.</t>
  </si>
  <si>
    <t xml:space="preserve">
1.  Del  requerimiento No. 20185600133382, del 06 de febrero de 2018, el cual se dio respuesta mediante radicado No.  20188000179061 de 22 de febrero 2018, por parte de la Superintendencia Delegada de Tránsito y Terrestre Automotor.
2. Del requerimiento No. 20185603196322 de la Cámara de Representantes radicada el 08 de marzo 2018, el cual se dio respuesta con radicado No.  20185400277501 de 16 de marzo 2018, por parte de Secretaría General.</t>
  </si>
  <si>
    <t>Se realizaron 15 informes (verificación) incluidos en el plan anual de auditorías de la vigencia 2018, acorde con lo planeado.</t>
  </si>
  <si>
    <t>Esta actividad se programó para ejecutarla en el segundo trimestre de 2018.</t>
  </si>
  <si>
    <t>Segundo trimestre de 2018.</t>
  </si>
  <si>
    <t xml:space="preserve"> -  Memorando No. 20182000027023, de 13 de febrero 2018 y Lista de asistencia de Reunión de Seguimiento al Plan de Mejoramiento Archivístico 2017, 19 de febrero 2018.
-  Correo enviado al Grupo de Gestión Documental con el FUID, el 02 de abril 2018.
-  Archivo Excel con la relación de oficios y memorando generados por la OCI y archivados en los expedientes correspondientes.</t>
  </si>
  <si>
    <t xml:space="preserve">Comité Institucional de Coordinación de Control Interno, de 13 de marzo de 2018, Acta No. 1.
- Estatuto de Auditoría
-Código de Ética del Auditor Interno
-Carta de Representación o Salvaguarda y
- Plan Anual de Auditorías vigencia 2018.
</t>
  </si>
  <si>
    <t xml:space="preserve">Para actualizar el proceso "Gestionar el Mejoramiento Contínuo" se elaboraron y se aprobaron en el Comité Institucional de Coordinación de Control Interno, de 13 de marzo de 2018, Acta No. 1, los siguientes documentos:
- Estatuto de Auditoría,
-Código de Ética del Auditor Interno,y
-Carta de Salvaguarda y
- Plan Anual de Auditorías vigencia 2018.
</t>
  </si>
  <si>
    <t xml:space="preserve">C:\Users\deisyortiz\Documents\32. COMISIONES
Z:\Despacho(\\172.16.1.140)Seguimiento ORFEO Y VIGIA 2018
C:\Users\deisyortiz\Documents\FUID
</t>
  </si>
  <si>
    <t>*Comisiones Superintendente y Asesores del despacho.
* Documentos Entregados por libro manual
* Orfeos reasignados y archivados
* Fuid entregado a gestión documental</t>
  </si>
  <si>
    <t># Seguimientos realizados / # seguimientos programados</t>
  </si>
  <si>
    <t># Seguimientos realizados / # programados</t>
  </si>
  <si>
    <t>Documento enviado por correo electrónico al Secretario General el 23 de marzo</t>
  </si>
  <si>
    <t>Se elaboró publicación sobre clases de sanciones disciplinarias, enviada por correo electrónico al Secretario General el 23 de marzo</t>
  </si>
  <si>
    <t>Documentos aprobados, entregados para publicación en cadena de valor.</t>
  </si>
  <si>
    <t>* Se elaboró y aprobó el procedimiento de ejecución de sanciones disciplinarias.
* Se realizó la medición de los indicadores correspondientes.</t>
  </si>
  <si>
    <t>Expedientes conformados de los procesos disciplinarios</t>
  </si>
  <si>
    <t>Matriz de tareas asignadas, calendario y correo institucional, matriz de seguimiento indicador sinergia, matriz de seguimiento proyectos de inversión, matriz de seguimiento atención alcaldes y gobernadores, matriz de seguimiento compromisos Viceministro, archivo digital de firmas Superintendente, documentos referentes a los eventos de revolución de la infraestructura en las 5 regiones del país</t>
  </si>
  <si>
    <t>Para el archivo digital de firmas del Superintendente,  se tiene una cifra parcial,  lo anterior, en razón a que la digitalización en Orfeo depende de la notificación del acto administrativo.</t>
  </si>
  <si>
    <t>Se recibieron las quejas externas y de oficio (internas) y se les dió el trámite pertinente, dentro de los términos legales. Se organizaron los expedientes de los procesos disciplinarios, conforme a los lineamientos de Gestión documental, estando en un total de 315 expedientes que se encuentran vigentes, sin embargo gestionados en el primer trimestre de 2018, se encuentran 50.</t>
  </si>
  <si>
    <t>Mensualización y seguimiento a POA</t>
  </si>
  <si>
    <t>Publicación de las solicitudes de Cadena de Valor</t>
  </si>
  <si>
    <t>Andrés Montañes</t>
  </si>
  <si>
    <t>Carlos Hernandez</t>
  </si>
  <si>
    <t>Vigia</t>
  </si>
  <si>
    <t>Se liberó la versión No.5 de los 28 modulos con las mejoras e incidencias reportadas con corte a Febrero 28 y en el mes de marzo se liberó la versión incluyendo todos estos ajustes.</t>
  </si>
  <si>
    <t>LAS EVIDENCIAS DE LAS ACTIVIDADES SE ENCUENTRAN EN EL ARCHIVO DE  GESTION DEL GRUPO DE COBRO COACTIVO.</t>
  </si>
  <si>
    <t>EL AUMENTO DE LA META SE DA EN RAZÓN A QUE  EN EL PROCESO DE COBRO COACTIVO SE  ADELANTAN ACTIVIDADES  DE MANERA MASIVA COMO MANDAMIENTOS DE PAGO Y ADEMAS SIMULTÁNEOS CON LA MEDIDA CAUTELAR, LO CUAL INCREMENTA EL NÚMERO REPORTADO.</t>
  </si>
  <si>
    <t>LAS EVIDENCIAS DE LOS ACTOS ADMINISTRATIVOS UNA VEZ FIRMADOS SE REMITEN A NOTIFICACIONES. SURTIDO EL TRAMITE DE NOTIFICACIÓN EL ACTO ADMNISTRATIVO REGRESA A JURIDICA, SE INCORPORA EN EL EXPEDIENTE Y SE DEVUELVE A LA DELEGADA CORRESPONDIENTE PARA QUE REPOSE EN SU ARCHIVO DE GESTIÓN.</t>
  </si>
  <si>
    <t>LA META FUE SUPERADA EN RAZÓN A QUE SE ORGANIZARON EXPEDIENTES POR LA MISMA FALTA Y LOS FUNDAMENTOS JURÍDICOS UNIFICADOS, LO CUAL HIZO QUE SE  PRODUJERA MAYOR NÚMERO DE RESOLUCIONES. DE IGUAL MANERA LA FUNDAMENTACIÓN JURÍDICA CONOCIDA Y CONSTRUIDA POR TODOS LOS ABOGADOS HIZO QUE SE AGILIZARA SU EXPEDICIÓN.</t>
  </si>
  <si>
    <t>LAS EVIDENCIAS CORRESPONDEN A ACTAS DE AUDIENCIAS TERMINADAS Y REPOSAN EN EL ARCHIVO DE GESTIÓN DEL CENTRO DE CONCILIACIÓN DE LA SUPERINTENDENCIA</t>
  </si>
  <si>
    <t>LAS DILIGENCIAS REPORTADAS INCLUYEN LAS AUDIENCIAS REALIZADAS, A PAESAR DE QUE SE REALIZARON 42 DILIGENCIAS.</t>
  </si>
  <si>
    <t>LAS EVIDENCIAS SE ENCUENTRAN EN LOS EXPEDIENTES DE TUTELAS, DE PROCESOS JUDICIALES Y  ARCHIVO DEL COMITÉ CONCILIACIÓN Y EXPEDIENTES DE CONCILIACIONES PREJUDICIALES, ARCHIVO QUE REPOSA EN LA OAJ .</t>
  </si>
  <si>
    <t xml:space="preserve">LA META SE SUPERA DADO QUE EL PORCENTAJE DE SOLICITUDES DE CONCILIACIÓN PREJUDICIAL ES SUPERIOR AL ESPERADO POR LAS DECISIONES DE APELACIONES QUE HAN PUESTO FIN AL PROCESO ADMINISTRATIVO Y LA CONCILIACIÓN ES PRERREQUISITO PARA DEMANDAR. EN CONCORDANCIA CON LO ANTERIOR, LOS SANCIONADOS CONCLUIDA LA FASE DE CONCILIACIÓN INICIÁN LA ACCIÓN JUDICIAL. OTRO FACTOR ES QUE LAS TUTELAS HAN SIDO OTRO MECANISMO UTILIZADO PARA RECLAMAR POR ESAS ACCIONES Y OTROS ASUNTOS, EN UN NÚMERO CONSIDERABLE. ELLO EN CONEXIDAD CON EL ALTO NÚMERO DE DECISIONES DE APELACIONES </t>
  </si>
  <si>
    <t>LAS EVIDENCIAS SE ENCUENTRAN EN LOS EXPEDIENTES DE LAS EMPRESAS SOMETIDAS Y EN EL ARCHIVO DE COMITÉ DE SOMETIMIENTO, UBICADO EN LA OFICINA ASESORA  JURÍDICA .</t>
  </si>
  <si>
    <t>LA META SE SOBRE PASÓ DADO QUE POR SER EL PRIMER TRIMESTRE SE DEBIÓ REQUERIR INFORMACIÓN A LAS EMPRESAS, REALIZAR ACTIVIDADES POR COMPROMISOS DEL COMITÉ DE SOMETIMIENTO, ATENDER VISITA DE PROCURADURIA Y CUMPLIR COMPROMISOS, ADEMÁS DE RESPONDER REQUERIMIENTOS DE LOS SOMETIDOS A CONTORL Y QUEJAS DE PETICIONARIOS. REFLEJADO EN  ANÁLISIS EMPRESARIALES, SEGUIMIENTOS, DERECHOS DE PETICIÓN, OFICIOS VARIOS Y RESOLUCIONES.</t>
  </si>
  <si>
    <t>LAS EVIDENCIAS CORRESPONDEN A ACTAS DE REUNIÓN CON LA ANDJE  Y FORMULARIO DE DIAGNÓSTICO, SE ENCUENTRAN EN EL ARCHIVO DE GESTIÓN DE LA OAJ.</t>
  </si>
  <si>
    <t>CON QUIEN SE ADELANTÓ UN DIAGNÓSTICO PARA IDENTIFICAR LOS RIESGOS ASOCIADOS AL PROCEDIMIENTO DE DEFENSA JUDICIAL Y PROCEDIMIENTO DE CONCILIACIONES, ESTA ACTIVIDAD COMO UNA ESTRATEGIA DE IDENTIFICACION DE ACCIONES DE MEJORA DENTRO DEL SISTEMA DE GESTIÓN Y PARA EVIDENCIAR LA NECESIDAD DE REFORMULAR O ACTUALIZAR EL MAPA DE RIESGOS.</t>
  </si>
  <si>
    <t>Se elaboró cronograma y levantamiento de información</t>
  </si>
  <si>
    <t>Memorando 20185000001813 del 09/01/18
Memorando 20185000001823 del 09/01/18
Memorando 20185000043303 del 08/03/18
Memorando 20185000043323 del 08/03/18</t>
  </si>
  <si>
    <t xml:space="preserve"> Suscritos los contratos de:  arrendamiento (3), tiquetes, aseo y cafetería, toner, papelería, sobres mebreteados, combustible, ferreteria, publicaciones, manteniiento de vehículos y prestación de servicios personales (5)
Informe de SIRECI (1)</t>
  </si>
  <si>
    <t>Aplicativo GLPI</t>
  </si>
  <si>
    <t>Reposan en la carpeta compartida del Grupo Administrativo</t>
  </si>
  <si>
    <t>Se presentó el informe a la Oficina de Planeación dentro de los términos de Ley.</t>
  </si>
  <si>
    <t>Se ha atendido la totalidad de solicitudes realizadas de forma escrita y telefónica</t>
  </si>
  <si>
    <t>Se está adelantando el proceso para la actualización de trd y el manual de manejo de bienes</t>
  </si>
  <si>
    <t>RESOLUCIONES DE COBRO</t>
  </si>
  <si>
    <t xml:space="preserve">La SPT tiene como proyecto realizar el cobro de la contribución especial de vigilancia en su primera cuota para la vigencia 2018, con una fecha máxima estimada para el 31 de mayo del 2018. </t>
  </si>
  <si>
    <t>Acta No. 1 Comité de Evaluación de Bienes de la Superintendencia de Puertos y Transporte</t>
  </si>
  <si>
    <t>Se realizó un Comité de Evaluación de Bienes programado por el Grupo Administrativa en el mes de marzo/2018, con el fin de poner a consideración los bienes de la Superintendencia objeto de bajas.</t>
  </si>
  <si>
    <t xml:space="preserve">Estados Financieros </t>
  </si>
  <si>
    <t>Las entidades públicas enmarcadas en la Resolución 533 de 2015, entre ellas la Superintendencia de Puertos y Transporte, están en el proceso de efectuar los registros correspondientes a la convergencia a NIC-SP en el macroproceso contable del SIIF-Nación. Los Estados Financieros del primer trimestre estarán disponibles al finalizar el mes de abril/2018 de acuerdo a los plazos establecidos por la Contaduría General de la Nación.</t>
  </si>
  <si>
    <t>Correo Electrónico/ Reporte CHIP</t>
  </si>
  <si>
    <t>Informe de Ejecución Presupuestal del SIIF</t>
  </si>
  <si>
    <t xml:space="preserve">La ejecución de compromisos presupuestales a 31 de marzo fue de 56%, dando cumplimiento a la meta proyectada para el primer trimestre del 2018, toda vez que se generaron registros contractuales por valor de $23.273.764.046 millones excluyendo el rubro de transferencias. Lo anterior, evidencia eficiencia en la ejecución presupuestal que garantizó la funcionalidad operativa y administrativa de la Superintendencia de Puertos y Transporte. </t>
  </si>
  <si>
    <t>Sistema Integrado de Información Financiera - SIIF Nación</t>
  </si>
  <si>
    <t xml:space="preserve">El área Financiera en el primer trimestre del 2018,  realizo el pago de 1.011 obligaciones de funcionamiento de la entidad equivalente a $3.970.725.543 Millones de pesos y por inversión  se obligaron 351 cuentas por un valor de $902.060. 447 Millones de pesos a 31 de marzo, obligando el total de cuentas allegadas al área financiera durante el primer trimestre, cumpliendo   el tiempo establecido correspondiente a 10 días hábiles. </t>
  </si>
  <si>
    <t>RECLASIFICACIÓN NORMAS BAJO NUEVA MARCO NORMATIVO</t>
  </si>
  <si>
    <t>La PricewaterhouseCoopers elaboró el ESFA para la convergencia a NICSP. Los lideres del proceso contable están adelantando los registros en el sistema SIIF</t>
  </si>
  <si>
    <t>BASE CARTERA</t>
  </si>
  <si>
    <t xml:space="preserve">Se realizó la identificación en la Base de Cartera de 747 obligaciones con saldo menor a medio salario mínimo legal vigente, con el fin de hacer la validación y ajustes contables. </t>
  </si>
  <si>
    <t>BASE DE RECAUDO</t>
  </si>
  <si>
    <t>Se ha recuperado el 32% que corresponde a $8.235 MM de la meta proyectada a recuperar,  cabe resaltar la gestión realizada referente al recaudo por multas administrativas que equivale a un 73% del total recaudado en el primer trimestre del 2018.</t>
  </si>
  <si>
    <t>Gestión sistema ORFEO / VIGIA
Gestión de Correo Electrónico
Registro de Planillas 
Atención Presencial-telefónica</t>
  </si>
  <si>
    <t xml:space="preserve">
Durante el periodo referido se procedió con la elaboración de Oficios y memorandos conforme con las instrucciones del Jefe inmediato, realizando de manera oportuna todo el ciclo documental requerido, de igual forma se adelanto la organización de archivo bajo los lineamientos para la gestión Documental, de manera principal y recurrente se dió estricto manejo de la gestión de los sistemas Orfeo y Vigia, realizando la oportuna verificación de los asuntos radicados a la Secretaria General, de esta tarea se deriva la reasignación a cada una de las coordinaciones a cargo de la Secretaria General o revisada la procedencia de devolución de radicaciones, estas se realizaron conforme al asunto para ser direccionadas a otras dependencias de la entidad, finalmente se resalta la importante gestión de la Dependencia con la atención oportuna de requerimientos de información en los diferentes medios (presencial, telefónico, correo electrónico).
</t>
  </si>
  <si>
    <t xml:space="preserve">Correo electrónico remitido por el Coordinador de Vigilancia e Inspección. </t>
  </si>
  <si>
    <t xml:space="preserve">2 empresas en proceso de identificación, Transporte La Piragua E.A.T., Serviprado, Transmarino
Transfluvial Del Sur Ltda. 
</t>
  </si>
  <si>
    <t xml:space="preserve">Acto administrativo emitido. </t>
  </si>
  <si>
    <t xml:space="preserve">Se expidió la Resolución No. 3350 de 2018 por la cual se adopta la Politica de Supervisión de la Superintendencia de Puertos y Transporte. </t>
  </si>
  <si>
    <t xml:space="preserve">Correo electrónico remitiendo la información.  </t>
  </si>
  <si>
    <t xml:space="preserve">Se realizó reunión en el mes de Febrero de 2018, con el proposito de revisar los avances en el proyecto de Decreto que regula los Patios de Contenedores. </t>
  </si>
  <si>
    <t xml:space="preserve">Se cumplió con la actividad programada para este trimestre (Recolección de los documentos soporte para el tramite).  La evidencia se encuentra disponible para consulta en la unidad documental virtual denominada "Convalidación"  Anexo 1 </t>
  </si>
  <si>
    <t>Esta actividad fue aplazada para el segundo trimestre, en razón a que la entrada en operación del sistema VIGIA, radicación y digitalización, ha requerido la inversión del 80% del tiempo de la jornada laboral , toda vez que permanentemente se deben realizar pruebas, solicitud de ajustes, así como, incremento en las actividades de seguimiento y control en razón a las fallas presentadas y a que el sistema no brinda una herramienta de control.</t>
  </si>
  <si>
    <t>Se efectuaron visitas de seguimiento a la implementación del PGD y a la organización de los archivos de las siguientes dependencias:  Despacho Superintendente, Secretaria General y sus Grupos, Delegada de Puertos y sus Grupos, Delegada Concesiones y sus Grupos, Grupo Talento Humano (Hojas de vida), Oficina Control Interno, Oficina Jurídica.  Así mismo, se brindó acompañamiento en la organización de archivos de gestión de: Grupos de Vigilancia e Inspección de las Delegadas de Concesiones y Puertos, Grupo Recaudo, Grupo Investigaciones a IUIT, Grupo Investigaciones y Control Delegada de Puertos.  Anexo 2</t>
  </si>
  <si>
    <t>Se mantiene organizado el archivo de gestión, el FUID se encuentra actualizado y se asistió a las reuniones programadas. Anexo 3</t>
  </si>
  <si>
    <t>Se dió cumplimiento a la medición de indicadores, los demás instrumentos continuan actualizados, Así mismo, se definió la Politica Gestión Documental y se elaboró el proyecto de resolución de aprobación, la cual se encuentra pendiente para enviar a numerar, previo visto bueno del Secretario General, responsable del proceso institucionalmente. Anexo 4</t>
  </si>
  <si>
    <t>Se ejecutaron el 97% de las actividades del proceso. Anexo 5</t>
  </si>
  <si>
    <t>Memorando No. 20187100054673 del  26-03-2018, dirigido al Ing. Urías Romero Hernández Coordinador Grupo de Informática y Estadística, en el cual se solicita Incluir en el aplicativo Vigia el tipo de vigilado “Servicios Conexos”</t>
  </si>
  <si>
    <t>En atención a que tenemos un nuevo tipo de vigilado, denominado “Servicios Conexos” como actividad de transporte en términos del parágrafo primero del artículo 36 dela Ley 1753 de 2014 vigilada por la Superintendencia Delegada de Concesiones e Infraestructura, solicitamos se incluya en la tabla tipo de vigilado del aplicativo Vigia.</t>
  </si>
  <si>
    <t xml:space="preserve">Se promovió la la formalización de 10 Aerodromos en los siguientes Municipios: 1. Acandí: Se Coordinó telefónicamente, 2. Sogamoso: Memorando No.  20187000208521, 3. El Bagre: Memorando No. 20187000208621, 4. Planadas; Memorando No. 20187000208501, 5. Santa Rosa del Sur: Memorando No. 20187200277421, 6. Quípama: Memorando No. 20187000208581, 7. Bahía Solano Se Coordinó telefónicamente, 8. Rio Sucio Se coordinó telefónicamente, 9. Pereira: Memorando No. 20187000309641 y 10. San Juan del Cesar: Memorando No. 20187200277401
</t>
  </si>
  <si>
    <t xml:space="preserve">1. Mesas de trabajo No 17- 29- 45, 2. Mesa de trabajo No  32, 3. Mesa de trabajo No  32, 4. Mesa de trabajo No  32
5. Mesa de trabajo No  42, 6. Respuesta  mediante correo electrónico, Pendiente Reunión,7. Mesa de trabajo No  45, 8. Mesa de trabajo No  45, 9. Pendiente de respuesta y 10. Telefónicamente confirmo asistencia, pendiente reunión.
Nota:Las actas de las mesas se encuentran disponibles en el archivo de la Delegada de Concesiones
</t>
  </si>
  <si>
    <t>Resolución No. 3350 del 01 de febrero de 2018, expedida por la Superintendncia de Puertos y Transporte</t>
  </si>
  <si>
    <t>Con la Resolución No. 3350 del 01 de febrero de 2018 se adopta la Politica de Supervisión de la Superintendecia de Puertos y Transporte</t>
  </si>
  <si>
    <t>Se realizó (01) mesa de trabajo con el Ministerio de Transporte el 22 de febrero de 2018 y la SPT</t>
  </si>
  <si>
    <t xml:space="preserve">Reporte presentado por CEMAT, Terminales de transporte Terrestre de pasajeros 2007,  Se busca entonces consolidar indicadores y alertas que permitan a la Superintendencia de Puertos y Transporte (SPT) tomar medidas de vigilancia y control, de forma eficiente y oportuna.
</t>
  </si>
  <si>
    <t>Este reporte analiza la prestación del servicio público de transporte interurbano, a partir del reporte de información por parte de las terminales de transporte terrestre de diciembre de 2017, visto desde la oferta de servicios (despachos y sillas) y de la demanda de pasajeros. Se analiza además a los prestadores del servicio (empresas transportadoras) y el
comportamiento de la demanda (espacial y temporalmente)</t>
  </si>
  <si>
    <t>Oficio de salida No. 20187000309611 del 23 de marzo de 2018, dirigido a la Operadora Portuaria Aeropuerto Matecaña</t>
  </si>
  <si>
    <t>En la cual se le reiterera el registro en el aplicativo Vigia</t>
  </si>
  <si>
    <t>20187100239451, 20187100238481, 20187100238531, 20187100229201, 20187100239461, 20187100238571, 20187100238591, 20187100239491, 20187100239511, 20187100239561, 20187100239591, 20187100229211, 20187100233801, 20187100236151, 20187100236171, 20187100236281, 20187100236691, 20187100236731, 20187100236741, 20187100227681, 20187100236801, 20187100236971, 20187100244341, 20187100236981, 20187100236991, 20187100237001, 20187100244461, 20187100244511, 20187100244571, 20187100237021, 20187100237041, 20187100244591, 20187100244611, 20187100237061, 20187100237261, 20187100237821, 20187100244631, 20187100237841, 20187100244671, 20187100244701, 20187100244721, 20187100237881, 20187100244761, 20187100245281, 20187100238251, 20187100238271, 20187100245311, 20187100245331, 20187100238311, 20187100238371, 20187100245361, 20187100238431, 20187100261501</t>
  </si>
  <si>
    <t>Se remitieron 53 oficios a Concesiones viales, Acciones preventivas disminución reincidencia sectores críticos de accidentalidad en carreteras.</t>
  </si>
  <si>
    <t>Durante el primer trimestre de 2018, se fallaron 72 Investigaciones Administrativas, evidencias cuadro de seguimiento de Investigaciones Administrativas del Grupo de Investigaciones y Control de la Delegada de Concesiones</t>
  </si>
  <si>
    <t>Página web de la Entidad</t>
  </si>
  <si>
    <t xml:space="preserve">En el primer trimestre del 2018 se realizaron 5 actividades de divulgación:
1. Circular Nº 3 del 17 de enero de 2018, dirigida a los centros de enseñanza automovilística y operadores homologados para proveer el sistema de control y vigilancia para los CEA’S, sobre las acciones para la expedición del certificado de aptitud para conducir, de los aspirantes registrados en el sistema RUNT antes del 18 de diciembre de 2017 que no cuentan con PIN
2. Circular Nª 2 del 02 de enero de 2018, dirigida a las empresas de transporte terrestre automotor de pasajeros por carretera, empresas de transporte terrestre automotor especial, terminales de transporte, directores territoriales de Ministerio de Transporte, dirección de tránsito y transporte de la policía nacional y autoridades de transporte municipal, sobre alcance a la circular 81 y 83 de 2017, con el fin de atender la alta demanda entre el 29 de diciembre de 2017 y el 10 de enero de 2018.
3. Circular N° 14 del 28 de marzo de 2018, dirigida a los Alcaldes, Secretarios de Tránsito, de movilidad o de Transporte, sobre los procesos virtuales.
4. Circular N° 12 del 21 de marzo de 2018, dirigida a las empresas de transporte terrestre automotor de pasajeros por carretera , empresas de transporte terrestre automotor especial, terminales de transporte, directores territoriales del Ministerio de Transporte, Dirección de Tránsito y Transporte de la Policía Nacional y Autoridades de Transporte Municipal, sobre el aplicativo para la consulta de los vehículos autorizados en los convenios de colaboración empresarial para suplir la alta demanda correspondiente a la temporada alta de Semana Santa, entre el 23 de marzo de 2018 al 2 de abril de 2018.
5. Circular N° 13 del 23 de marzo de 2018, dirigida a las empresas de transporte terrestre automotor de pasajeros por carretera, empresas de transporte terrestre automotor especial, terminales de transporte, directores territoriales del Ministerio de Transporte, Dirección de Tránsito y Transporte de la Policía Nacional y Autoridades de Transporte Municipal, sobre las medidas especiales para atender la demanda de transporte en los días entre el 23 de marzo de 2018 y 03 de abril de 2018.
</t>
  </si>
  <si>
    <t>correo electrónico</t>
  </si>
  <si>
    <t>En el primer trimestre del 2018 se realizaron 151 análisis financieros:
44 estudios de sustentabilidad financiera para dar cumplimiento al Decreto 431 del 14 de Marzo de 2017 artículo 17, articulo 2.2.1.6.7.2.
107 requerimientos a empresas que en el análisis arrojaron encontrarse en causal de disolución</t>
  </si>
  <si>
    <t>Base VIGIA</t>
  </si>
  <si>
    <t>La base del VIGIA se actualiza permanentemente</t>
  </si>
  <si>
    <t>Página web de la entidad</t>
  </si>
  <si>
    <t>Mediante la resolución N° 3350 del 1 de febrero de 2018, se adopta la política de supervisón de la SPT</t>
  </si>
  <si>
    <t>correos electrónicos</t>
  </si>
  <si>
    <t>1. Se realizaron observaciones a la resolución del Fondo de Reposición
2. Solicitud de ampliación y aplicación retroactiva del certificado de CRC contenido en la Resolución 5228 del 14 de diciembre de 2016 expedida por el Ministerio de Transporte</t>
  </si>
  <si>
    <t>Bases de datos</t>
  </si>
  <si>
    <t>En el primer trimestre del 2018 se realizaron 1033 operativos en acompañamiento de la DITRA, así:
770 operativos de informalidad
174 operativos de escolaridad
89 operativos de carga</t>
  </si>
  <si>
    <t>En el primer trimestre del 2018 se realizaron 2952 fallos:
829 fallos del Grupo de Investigaciones y Control
1823 fallos del Grupo de IUIT</t>
  </si>
  <si>
    <t>Sistema ORFEO</t>
  </si>
  <si>
    <t>Se realiza la revisión del orfeo a diario para cumplir con las respectivas solicitudes tanto en oficios externos como internos.</t>
  </si>
  <si>
    <t>Se adjunta archivo en WORD con la evidencia de los correos electrónicos enviados</t>
  </si>
  <si>
    <t xml:space="preserve">En el primer trimestre se atendieron las siguientes solicitudes:
1. Se enviaron avances del PEI y el POA de la Delegada de Tránsito el dia 12/01/2018
2. Se envió actualizacion de las fichas de indicadores por proceso el dia 18/01/2018
3. Se envió informe de gestión 2017 de la Delegada de Tránsito y Transporte Terrestre Automotor el día 17/01/2018
4. Se envió la definición de metas del POA para el año 2018 el día 24/01/2018
5. Se envió la definicón de metas del PEI para el año 2018 el día 30/01/2018
6. Se envió avance del PEI de la Delegada de Tránsito el día 07/02/2018
7. Se envió caracterización por tipo de vigilado de la Delegada de Tránsito y Transporte el día 14/02/2018
8. Se envió Información para Cuenta Anual – Contraloría el día 22/02/2018
9. Se envió avance del PEI de la Delegada de Tránsito el día 06/03/2018
</t>
  </si>
  <si>
    <t>comunicaciones entregadas / comunicaciones programadas</t>
  </si>
  <si>
    <t>Memorandos Nos.20185200021173 y 20185200021133 del 06/02/2018.
Correo electrónico de fecha 12 de febrero de 2018, invitando a capacitación de desempeño laboral en las instalaciones de la ESAP.
Para las asesorías la evidencia es el formulario de concertación y evaluación de desempeño diligenciado.</t>
  </si>
  <si>
    <t>Durante la vigencia fiscal 2018 se elaborarán cinco comunicaciones recordando la oportunidad de diligencimiento y entrega de los formularios correspondientes a concertación de objetivos y evaluación de desempeño laboral.
En cuanto a las capacitaciones su número es indeterminado en el transcurso del año, al igual que las asesorias requeridas por los servidores públicos.</t>
  </si>
  <si>
    <t>Listados de asistencia</t>
  </si>
  <si>
    <t xml:space="preserve">Durante el mes de febrero se realizarón cuatro (4) capacitaciones cuyos temas fueron: 
"Evaluación de Desempeño para Directivos", con duración de 4 horas en la sede principal de la ESAP.
"Lenguaje Claro" con duración de 8 horas de manera virtual.
"IBOA (Instrucción Básica en Operaciones Aeroportuarias) con duración de 40 horas.
"IMA (Infraestructura y Mantenimiento Aeronáutico) con duración de 40 horas.
A estas capacitaciones asistieron 8, 4 , 1  y 1 funcionarios respectivamente. 
Las anteriores jornadas están por fuera de la programación del PIC y obedecen a invitaciones realizadas por Entidades Estatales Externas.
</t>
  </si>
  <si>
    <t>Las evidencias se encuentran en las carpetas del archivo de gestión de SST.</t>
  </si>
  <si>
    <t>Día de la mujer - Listado de entrega de souvenir y registro fotografico de actividad lúdica.
Jornada de Bienestar Integral Alternativa</t>
  </si>
  <si>
    <t>Durante los meses de febrero y marzo se realizarón dos actividades de Bienestar Social:
Una de ellas referida a una Jornada de Bienestar Integral Alternativa, realizada el 1 de febrero de 2018, con participación de 51 servidores públicos.
En el mes de marzo se conmemoró el día internacional de la mujer, para ello se repartió un obsequio a cada una de las funcionarias de la Entidad.</t>
  </si>
  <si>
    <t>Reporte del sistema SIGEP</t>
  </si>
  <si>
    <t>Las actualizaciones en hojas de vida en el aplicativo SIGEP son de carácter voluntario y se produce cuando un funcionario quiera modificar los datos inicialmente ingresados.  En el caso de las altas corresponde a personal que ingresa a la Entidad y las bajas están relacionadas con las personas que se retiran de la misma.</t>
  </si>
  <si>
    <t>208321, 208371, 208391, 213511, 225321, 225331, 225351, 225521, 225551, 225591, 225601, 232601, 284131, 284141, 284151, 284161</t>
  </si>
  <si>
    <t>Una empresa de transporte por cable, 11 empresas de transporte aéreo y 4 terminales de transporte.</t>
  </si>
  <si>
    <t>Juan Pablo Restrepo</t>
  </si>
  <si>
    <t>Se ha presentado un informe  mensual  de Atención Ciudadano</t>
  </si>
  <si>
    <t>Se ha brindado orientación a más de 9 de cada 10 ciudadanos que toman un turno de Atención al Ciudadano</t>
  </si>
  <si>
    <t>Las consultas  presenciales registradas en GLPI son atendidas  con un margen de 9/10 sobre los ciudadanos que han sacado un ticket de atención</t>
  </si>
  <si>
    <t>Se actualiza el normograma  y el indicador de satisfacción</t>
  </si>
  <si>
    <t xml:space="preserve">
Acta revisión y aprobación de procesos de 23 de marzo del 2018</t>
  </si>
  <si>
    <t>A la fecha de corte del 31 de marzo del 2018, se realizo el acta debidamente firmada, radicada y  aprobada a la Oficina  de Planeación, donde se implemento el formato de conciliación de CDPs y RPs.</t>
  </si>
  <si>
    <t xml:space="preserve">Definición del protocolo (tiempos), Simulación de 3 audiencias con cada uno de los delegados y homologación del procedmiento Proceso Verbal Sumario en la cadena de valor, Revisión del modulo de Sometimiento a Control del Vigia, con el objeto de solicitar sus ajustes, Realización de un cuadro de control de seguimiento por actuaciones de Cobro Coactivo y se estableció el plan de trabajo de remisibilidad de cartera con las fechas de realizació de las reuniones.
</t>
  </si>
  <si>
    <t>listas de asistencia, informes mensuales de operativos, informe de paraderos</t>
  </si>
  <si>
    <t>89 operativos de carga, 770 operativos de informalidad, 10 mesas de trabajo, 1 informe de paraderos no autorizados</t>
  </si>
  <si>
    <t>Carpeta fisica evidencias Oscar Gonzalez 2017-2018 y carpeta digital (seguimiento IUIT) en la cuenta de correo.</t>
  </si>
  <si>
    <t>Archivo comunicaciones, Twitter SPT, Free press</t>
  </si>
  <si>
    <t>Matriz control de seguimiento avance IUIT . En el primer trimestre se solicitan 5 reportes en fechas aleatorias  para realizar seguimiento al avance de 3050 autos de prueba pendientes de realizar.</t>
  </si>
  <si>
    <t>2018-04-02 Reporte Mesa VIGIA</t>
  </si>
  <si>
    <t>El mantenimiento de Vigia se presenta debido a su etapa de estabilizacion</t>
  </si>
  <si>
    <t>La resolucion esta en Borrador</t>
  </si>
  <si>
    <t>La resolucion esta en etapa de comentarios y procesos de implementacion gradual basada en cronograma que se debe realizar</t>
  </si>
  <si>
    <t>Fotos Datacenter</t>
  </si>
  <si>
    <t>Se anexa evidencia del cambio realizado y el mantenimiento preventivo realizado en el centro de Datos de la Entidad.</t>
  </si>
  <si>
    <t>Resolución Página Web</t>
  </si>
  <si>
    <t>Se anexa documento de resolución de página Web</t>
  </si>
  <si>
    <t>Documentos Aplicativos y Web Services</t>
  </si>
  <si>
    <t>En trámite</t>
  </si>
  <si>
    <t>Ingreso a Vigia</t>
  </si>
  <si>
    <t>Se han implementado 16 de 18 Modulos, en implementacion, Recaudo y Gestion Documental</t>
  </si>
  <si>
    <t>Planillas de Asistencia a Capacitacion</t>
  </si>
  <si>
    <t>Por el periodo de implementacion, no se llegara al 100% al menos durante los proximos 2 años</t>
  </si>
  <si>
    <t>Se anexa el FUID, entregado al Grupo de Gestión Documental</t>
  </si>
  <si>
    <t>Se anexa en la carpeta compartida planeación, el reporte estadístico de la herramienta</t>
  </si>
  <si>
    <t>Se tienen en cuenta las Estadísiticas resportadas en la herramienta de mesa de ayuda GLPI</t>
  </si>
  <si>
    <t xml:space="preserve">De las devoluciones generadas , queda como soporte un memorando de entrega, el cual se puede evidencia tanto en la matriz de procesos administrativos, como en el sistema Orfeo. Los soportes y respuestas a las PQRS se encuentran en el archivo de gestión del area </t>
  </si>
  <si>
    <t xml:space="preserve">Se realizaron 2996 devoluciones a las respectivas delegados superando la meta propuesta para el primer trimestre del 2018. La meta fue superada e razón a la cantidad de peticiones recibidas, las cuales fueron atendidas en términos de ley. </t>
  </si>
  <si>
    <t>Formato FUID en excel, remision de comunicaciones de salida, planilla de control de remision de documentos (para memorandos), planilla remision cuentas de cobro y cuadro seguimiento de PQR.</t>
  </si>
  <si>
    <t># de actividades realizadas para promover la formalizacion de los TTTA .</t>
  </si>
  <si>
    <t>Protocolo de tiempos y publicación del procedmiento Proceso Verbal Sumario en el Mipg, Revisión del modulo de Sometimiento a Control del Vigia, con el objeto de solicitar sus ajustes, Realización de un cuadro de control de seguimiento por actuaciones de Cobro Coactivo y se estableció el plan de trabajo de remisibilidad de cartera con las fechas de realizació de las reuniones.</t>
  </si>
  <si>
    <t xml:space="preserve">El Mapa de riesgos publicado en la cadena de valor.
</t>
  </si>
  <si>
    <t>La revisión de los procesos y procedimientos programada para el primer trimestre se aplaza para realizarla conjuntamente con la programación del segundo trimestre debido a reprogramación logistica de la Oficina de Planeación.</t>
  </si>
  <si>
    <t>Ninguna</t>
  </si>
  <si>
    <t>Las actividades planteadas enel plan de mejoramiento de clima laboral están programasdas para los trimestres 2, 3 y 4 de la vigencia fiscal 2018.</t>
  </si>
  <si>
    <t>Actos Administrativos</t>
  </si>
  <si>
    <t xml:space="preserve">Durante el primer trimestre se cubrieron las vacantes existentes y se renovaron los encargos y las provisionalidades.  </t>
  </si>
  <si>
    <t>Formatos de liquidación de viáticos.
Libro control consecutivo expedición certificaciones.
Carpetas de historias laborales.</t>
  </si>
  <si>
    <t>En la Intranet de la Entidad se encuentra información sobre el programa Servimos, para beneficio de todos los funcionarios de la Entidad y su núcleo familiar.
El tema de dotación laboral se ejecuta en el segundo, tercero y cuatro trimestre. 
La evaluación del programa de teletrabajo se aplazó para el segundo trimestre de 2018, debido a que la ARL cambió de asesor para la Entidad a mediados del mes de marzo; el nuevo funcionario estuvo en la segunda parte del mes de marzo en etapa de entrenamiento; por lo tanto la visita de evaluación al funcionario beneficiado con este programa, se agendó para la primera quincena del mes de abril. Con el informe producto de la inspección, el grupo coordinador de teletrabajo, realizará la reunión de seguimiento programada en sus actas. 
El porcentaje de avance acumulado supera el 100% debido a que el indicador en dinámico puesto que el tema de incapacidades es variable y se desconoce la cifra exacta mensual de ellas.</t>
  </si>
  <si>
    <t>Las evidencias de las liquidaciones mensuales de nómina reposan en el archivo de gestión del Grupo Financiero, al igual que la documentación correspondiente al recobro de incapacidades presentadas ante las distintas EPS. Para la difusión del Programa Servimos se envío un correo a todos los funcionarios motivando su utilización el 6 de marzo de 2018.</t>
  </si>
  <si>
    <t>En el espacio denominado "Meta" correspondientes a las actividades de apoyo a la gestión documental, se deja una cifra de cero, puesto que las certificaciones y liquidaciones de viáticos se desconocen el número de solicitudes allegadas al Grupo.
Durante el primer trimestre se liquidaron 306 gastos de viaje por valor de $81.399.750.
Se expidieron 85 certificaciones laborales de acuerdo a las solicitudes recibidas de los funcionarios.
Se reorganizaron 25 carpetas de historias laborales de funcionarios activos.
Se actualizó el FUID con 107 carpetas de historias laborales de funcionarios activos y 2 carpetas de exfuncionarios.
Se tramitaron en el aplicativo orfeo 47 memorandos y 16 oficios.</t>
  </si>
  <si>
    <t>Coordinador Notificaciones</t>
  </si>
  <si>
    <t>La evidencia del avance aparece en la carperta compartida del Grupo de Notificaciones, en donde se evidencia el número de actos administrativos allegados y que iniciaron su proceso de notificación, 20769 actos administrativos para este trimestre.</t>
  </si>
  <si>
    <t xml:space="preserve">Se ha cumplido a cabalidad con el proceso de numeración de los actos administrativos allegados al Grupo de Notificaciones expedidos por las diferentes delegadas para el proceso de notificación. Va al dia de acuerdo al CPACA. </t>
  </si>
  <si>
    <t>1. Se concertó procedimiento referente a la renuncia de términos solicitada por los vigilados, solicitando concepto a la Oficina Juridica sobre el procedimiento a seguir. 2. Se solicitó a Planeación la autorización de una nueva plantilla de notificación personal, electrónica y por aviso para los actos administrativos emitidos en virtud del articulo 51, párrafo 4 del cpaca</t>
  </si>
  <si>
    <t>Procedimiento concertado sobre la renuncia de términos solicitada por los vigilados
Concepto a la Oficina Juridica sobre el procedimiento a seguir.
Plantilla de notificación personal, electrónica y por aviso para los actos administrativos emitidos en virtud del articulo 51, párrafo 4 del cpaca</t>
  </si>
  <si>
    <t>Orfeo
Archivo de Gestión
Carpetas de Contratos
Correo jefatura</t>
  </si>
  <si>
    <t xml:space="preserve">Plan Anual de Auditorías 2018 aprobado en el  Comité Institucional de Coordinación de Control Interno, de 13 de marzo de 2018, Acta No. 1.
Se realizaron las siguientes auditorías,  informes y seguimientos al  Sistema de Control Interno durante el primer trimestre (en total 15):
1. Informe de Seguimiento al Plan Anticorrupción, vigencia 2018.
2. Informe de Seguimiento al Plan Anticorrupción, vigencias 2017 y 2018.
3. Informe avance al PM CGR Sistema SIRECI, con corte 31 de diciembre 2017.
4. Seguimiento cuenta e informe consolidado SIRECI, a corte marzo 2018.
5. Seguimiento PMA, IV trimestre 2017.
6. Informe de evaluación institucional por dependencias anual, vigencia 2017.
7. Informe semestral sobre la atención de quejas, sugerencias y reclamos PQRS, II semestre 2017.
8. Informe trimestral austeridad en el gasto - Ministerio de Transporte - OCI.
9. Informe mensual de austeridad en el gasto público CGR-SPT, enero 2018. 
10. Informe mensual de austeridad en el gasto público CGR-SPT, febrero 2018.  
11. Informe trimestral austeridad en el gasto CGR-SPT.
12. Informe actualización del sistema Ekogui, II semestre 2017.
13. Informe de Control Interno Contable, vigencia 2017.
14. Informe Pormenorizado de Control Interno III cuatrimestre 2017, a corte marzo 2018.
15. Informe Derechos de Autor Software, vigencia 2017.
</t>
  </si>
  <si>
    <t xml:space="preserve">1) La Oficina de Control Interno realizó el seguimiento al PMA del IV trimestre de 2017 comunicado con memorando No. 20182000027023, de 13 de febrero 2018 y se realizó  Reunión de Seguimiento al Plan de Mejoramiento Archivístico 2017, el 19 de febrero de 2018.
2) Con respecto a la gestión documental de la Oficina de Control Interno, se realizó:
Se envió por correo electrónico el 02 de abril 2018 al Grupo de Gestión Documental,  el FUID del primer trimestre 2018 de la Oficina de Control Interno. 
Se gestionó la correspondencia interna y externa de la OCI:
- Se creó y tramitó 42 memorandos (15 comunicados de informes y 27 comunicaciones internas ) y 5 oficios.
- Se crearon  los siguientes 8 expedientes virtuales:
N° TRD Código del expediente Nombre
1 200-29 2018200290300002E Evaluación y seguimiento
2 200-29.02 2018200290200002E Auditoría interna por procesos
3 200-29.03 2018200290300001E Seguimiento informe austeridad
4 200-32.03 2018200320300001E Informes a despachos de la spt
5 200-32.04 2018200320400001E Informes a entidades del estado
6 200-000 2018200009000001E Documentos de apoyo
7 200 – 02 201820002300002E Acompañamiento y asesoría
8 200-32.02 2018200290300001E Informes de Gestión
-La totalidad de memorandos y oficios generados por la OCI están  archivados en los expedientes virtuales correspondientes.
</t>
  </si>
  <si>
    <r>
      <rPr>
        <b/>
        <sz val="9"/>
        <color theme="1"/>
        <rFont val="Arial"/>
        <family val="2"/>
      </rPr>
      <t xml:space="preserve">
</t>
    </r>
    <r>
      <rPr>
        <sz val="9"/>
        <color theme="1"/>
        <rFont val="Arial"/>
        <family val="2"/>
      </rPr>
      <t xml:space="preserve">Liquidaciones de nómina, Vacaciones.
Recobro de incapacidades a la EPS
Divulgación programa servimos.
Evaluación programa Teletrabajo.
Dotación de vestido y calzado.
Diseño cuadro control Horarios flexibles.
 </t>
    </r>
  </si>
  <si>
    <t>Monitoreo y seguimiento del SIGEP: Actualizaciones, Altas y Bajas.</t>
  </si>
  <si>
    <t xml:space="preserve">Gestión del Desempeño: Comunicación recordando fechas de cumplimiento para elaboración de calificación de desempeño laboral y concertación de objetivos, Capacitación sobre evaluación de desempeño laboral y Asesoría permanente para el diligenciamiento de formularios de la CNSC.
</t>
  </si>
  <si>
    <r>
      <t xml:space="preserve">Nombramientos: Entrenamiento – inducción y reinducción, prorroga Encargos, Prórrogas a nombramientos en provisionalidad y Trámite de renuncias.     </t>
    </r>
    <r>
      <rPr>
        <b/>
        <sz val="9"/>
        <color theme="1"/>
        <rFont val="Arial"/>
        <family val="2"/>
      </rPr>
      <t xml:space="preserve">
</t>
    </r>
  </si>
  <si>
    <r>
      <rPr>
        <b/>
        <sz val="9"/>
        <color theme="1"/>
        <rFont val="Arial"/>
        <family val="2"/>
      </rPr>
      <t xml:space="preserve">ACLARACIÓN: </t>
    </r>
    <r>
      <rPr>
        <sz val="9"/>
        <color theme="1"/>
        <rFont val="Arial"/>
        <family val="2"/>
      </rPr>
      <t>se hace referencia a puntos donde se presta servicio de transporte informes identificados por la SPT</t>
    </r>
  </si>
  <si>
    <r>
      <rPr>
        <u/>
        <sz val="9"/>
        <color theme="1"/>
        <rFont val="Arial"/>
        <family val="2"/>
      </rPr>
      <t>Diligenciamiento del FUID</t>
    </r>
    <r>
      <rPr>
        <sz val="9"/>
        <color theme="1"/>
        <rFont val="Arial"/>
        <family val="2"/>
      </rPr>
      <t xml:space="preserve">: Despacho: Se adelantó el FUID de los años 2017 y 2018, para ser entregados en el mes de Abril a solicitud del Grupo de Gestion Documental.  Grupo de Vigilancia e Inspección y Grupo de Control: se han adelantado las acciones pertinentes al diligenciamiento del FUID.  
</t>
    </r>
    <r>
      <rPr>
        <u/>
        <sz val="9"/>
        <color theme="1"/>
        <rFont val="Arial"/>
        <family val="2"/>
      </rPr>
      <t>Tramite documental</t>
    </r>
    <r>
      <rPr>
        <sz val="9"/>
        <color theme="1"/>
        <rFont val="Arial"/>
        <family val="2"/>
      </rPr>
      <t xml:space="preserve">: Se tramita el 100% de los documentos que se reciben por Orfeo, es decir, se asignan en el 100% para su tramite. Se trabaja igualmente el modulo de Gestión Documental - Vigia, asignando el 100% para tramite. Por ser un modulo nuevo de gestion documental, actulamente presenta fallas y falencias que se han estado comunicando verbal, por correo electronico, para que en el ámbito de producción sean corregidas las mismas, y asi darle mas agilidad a la aplicación o modulo, toda vez que presenta fallas que retrasan la gestión oportuna de asignación de los radicados los cuales les corren termino para su tramite. Se ha solicitado mediante correo electrónico al Grupo de Gestión Documental, Notificaciones, el acto administrativo por medio del cual se deja sin efecto jurídico la resolución que dió vida jurídica a la implementación y funcionamiento al sistema Orfeo, y así mismo el acto administrativo que da vida juridica a la implementación y funcionamiento al modelo de gestión documental en Vigia,  sin que se haya recibido respuesta a la fecha.  
Adicionalmente, se aplican los formatos establecidos para la emisión de los memorandos, oficios, cuentas de cobro , así como los formatos de remisión al Grupo de Gestión Documental para el respectivo escaneo y envío por 472. Los Grupos de Vigilancia e Inspección y el de Control cuentan con el personal requerido para el archivo fisico y virtual de los mismos, mientras que el Despacho no tiene personal de apoyo para realizar estas actividades. Se revisan las devoluciones y se reenvian aquellas que se se verifica que la dirección es correcta. Igualmente se utiliza el medio electrónico para verificar las direcciones y para el envio de las mismas. Se realiza seguimiento semanal para la depuración del sistema Orfeo. 
Se ha dado respuesta  a las PQR recibidas en el trimestre Enero - Marzo de 2018. Siempre queda un remanente por contestar correspondiente a los documentos que se reciben en los ultimos dias del mes. 
</t>
    </r>
    <r>
      <rPr>
        <u/>
        <sz val="9"/>
        <color theme="1"/>
        <rFont val="Arial"/>
        <family val="2"/>
      </rPr>
      <t>Organizar archivo de gestión conforme a la TRD</t>
    </r>
    <r>
      <rPr>
        <sz val="9"/>
        <color theme="1"/>
        <rFont val="Arial"/>
        <family val="2"/>
      </rPr>
      <t xml:space="preserve">: Cada grupo organiza el archivo teniendo en cuenta la tabla de retención establecida. 
</t>
    </r>
    <r>
      <rPr>
        <u/>
        <sz val="9"/>
        <color theme="1"/>
        <rFont val="Arial"/>
        <family val="2"/>
      </rPr>
      <t>Transferencias documentales</t>
    </r>
    <r>
      <rPr>
        <sz val="9"/>
        <color theme="1"/>
        <rFont val="Arial"/>
        <family val="2"/>
      </rPr>
      <t xml:space="preserve">: Se da en la fecha programada por el Grupo de Gestión Documental.  
</t>
    </r>
    <r>
      <rPr>
        <u/>
        <sz val="9"/>
        <color theme="1"/>
        <rFont val="Arial"/>
        <family val="2"/>
      </rPr>
      <t>Atención de clientes internos y externos de manera presencial y telefónica</t>
    </r>
    <r>
      <rPr>
        <sz val="9"/>
        <color theme="1"/>
        <rFont val="Arial"/>
        <family val="2"/>
      </rPr>
      <t xml:space="preserve">: Se atiende a los usuarios que lo requieran, y se les informa que acudan al call center o al Grupo de Atencion al Ciudadano. 
</t>
    </r>
    <r>
      <rPr>
        <u/>
        <sz val="9"/>
        <color theme="1"/>
        <rFont val="Arial"/>
        <family val="2"/>
      </rPr>
      <t>Programación de actividades y  seguimiento a compromisos</t>
    </r>
    <r>
      <rPr>
        <sz val="9"/>
        <color theme="1"/>
        <rFont val="Arial"/>
        <family val="2"/>
      </rPr>
      <t xml:space="preserve">: Se programa  y se realiza seguimiento atendiendo las instrucciones del Delegado de Puertos. </t>
    </r>
  </si>
  <si>
    <r>
      <rPr>
        <i/>
        <sz val="9"/>
        <color theme="1"/>
        <rFont val="Arial"/>
        <family val="2"/>
      </rPr>
      <t xml:space="preserve"># </t>
    </r>
    <r>
      <rPr>
        <sz val="9"/>
        <color theme="1"/>
        <rFont val="Arial"/>
        <family val="2"/>
      </rPr>
      <t>resoluciones expedidas / # resoluciones a expedir</t>
    </r>
  </si>
  <si>
    <r>
      <rPr>
        <i/>
        <sz val="9"/>
        <color theme="1"/>
        <rFont val="Arial"/>
        <family val="2"/>
      </rPr>
      <t># Audiencias realizadas</t>
    </r>
    <r>
      <rPr>
        <sz val="9"/>
        <color theme="1"/>
        <rFont val="Arial"/>
        <family val="2"/>
      </rPr>
      <t xml:space="preserve"> / # Audiencias solicitadas</t>
    </r>
  </si>
  <si>
    <r>
      <t>Se expideron (2) dos circulares: 1</t>
    </r>
    <r>
      <rPr>
        <b/>
        <sz val="9"/>
        <color theme="1"/>
        <rFont val="Arial"/>
        <family val="2"/>
      </rPr>
      <t xml:space="preserve">. </t>
    </r>
    <r>
      <rPr>
        <sz val="9"/>
        <color theme="1"/>
        <rFont val="Arial"/>
        <family val="2"/>
      </rPr>
      <t>Dirigidas a los concesionarios de infraestructura carretera, 2</t>
    </r>
    <r>
      <rPr>
        <b/>
        <sz val="9"/>
        <color theme="1"/>
        <rFont val="Arial"/>
        <family val="2"/>
      </rPr>
      <t>.</t>
    </r>
    <r>
      <rPr>
        <sz val="9"/>
        <color theme="1"/>
        <rFont val="Arial"/>
        <family val="2"/>
      </rPr>
      <t xml:space="preserve"> Dirigida a concesionarios, administradores de infraestructura y operadores de tranporte por via ferrea.  
Nota: Se encuentran publicadas en la pagina de la SPT  </t>
    </r>
  </si>
  <si>
    <r>
      <rPr>
        <b/>
        <sz val="9"/>
        <color theme="1"/>
        <rFont val="Arial"/>
        <family val="2"/>
      </rPr>
      <t>1.</t>
    </r>
    <r>
      <rPr>
        <sz val="9"/>
        <color theme="1"/>
        <rFont val="Arial"/>
        <family val="2"/>
      </rPr>
      <t xml:space="preserve"> Circular 001 del 03 de enero de 2018, servicios de asistencia al usuario, planes de reforzamiento en atención de accidentes, primeros auxilios a personas, auxilio mecánico básico a vehículos, sistemas de comunicación, 
2. Circular 004 del 24 de enero de 2018, reporte de información estadística de movimiento de carga, pasajeros o mixtos de transporte por vía férrea incidencias operacionales en los corredores férreos.  </t>
    </r>
  </si>
  <si>
    <r>
      <rPr>
        <b/>
        <sz val="9"/>
        <color theme="1"/>
        <rFont val="Arial"/>
        <family val="2"/>
      </rPr>
      <t xml:space="preserve">1. </t>
    </r>
    <r>
      <rPr>
        <sz val="9"/>
        <color theme="1"/>
        <rFont val="Arial"/>
        <family val="2"/>
      </rPr>
      <t>Recopilar información del proceso de reglamentación que adelanta el MT, para el cumplimiento de la Ley. 
2</t>
    </r>
    <r>
      <rPr>
        <b/>
        <sz val="9"/>
        <color theme="1"/>
        <rFont val="Arial"/>
        <family val="2"/>
      </rPr>
      <t>.</t>
    </r>
    <r>
      <rPr>
        <sz val="9"/>
        <color theme="1"/>
        <rFont val="Arial"/>
        <family val="2"/>
      </rPr>
      <t xml:space="preserve"> Articular la reglamentación de la metodología y ajuste razonable para el seguimiento Terminales de Transporte Terrestre Automotor </t>
    </r>
  </si>
  <si>
    <r>
      <t># de actividades realizadas para promover la formalizacion de los TTTA , que no se encuentran habilitadas por el Ministerio de Transporte</t>
    </r>
    <r>
      <rPr>
        <b/>
        <sz val="9"/>
        <color theme="1"/>
        <rFont val="Arial"/>
        <family val="2"/>
      </rPr>
      <t>/</t>
    </r>
    <r>
      <rPr>
        <sz val="9"/>
        <color theme="1"/>
        <rFont val="Arial"/>
        <family val="2"/>
      </rPr>
      <t xml:space="preserve"> TTTA identificados, que no se encuentran habilitadas por el Ministerio de Transporte</t>
    </r>
  </si>
  <si>
    <r>
      <t>1</t>
    </r>
    <r>
      <rPr>
        <b/>
        <sz val="9"/>
        <color theme="1"/>
        <rFont val="Arial"/>
        <family val="2"/>
      </rPr>
      <t>.</t>
    </r>
    <r>
      <rPr>
        <sz val="9"/>
        <color theme="1"/>
        <rFont val="Arial"/>
        <family val="2"/>
      </rPr>
      <t xml:space="preserve"> Archivo Grupo de Investigaciones y Control; Se verificaron 365 carpetas, de las cuales se confirmó el tiempo de retención en el archivo de gestión dentro de la Delegada de Concesiones según la TRD.
2</t>
    </r>
    <r>
      <rPr>
        <b/>
        <sz val="9"/>
        <color theme="1"/>
        <rFont val="Arial"/>
        <family val="2"/>
      </rPr>
      <t>.</t>
    </r>
    <r>
      <rPr>
        <sz val="9"/>
        <color theme="1"/>
        <rFont val="Arial"/>
        <family val="2"/>
      </rPr>
      <t xml:space="preserve"> Archivo Grupo de Inspección y Vigilancia; Se verificaron 405 carpetas, de las cuales se confirmó el tiempo de retención en el archivo de gestión dentro de la Delegada de Concesiones según la TRD.</t>
    </r>
  </si>
  <si>
    <r>
      <rPr>
        <b/>
        <sz val="9"/>
        <color theme="1"/>
        <rFont val="Arial"/>
        <family val="2"/>
      </rPr>
      <t>I.</t>
    </r>
    <r>
      <rPr>
        <sz val="9"/>
        <color theme="1"/>
        <rFont val="Arial"/>
        <family val="2"/>
      </rPr>
      <t xml:space="preserve"> De las 365 carpetas se clasificaron 145, según el FUID para transferir al Grupo de Gestión Documental, las cuales se encuentran en proceso de alistamiento de acuerdo a las TRD.
</t>
    </r>
    <r>
      <rPr>
        <b/>
        <sz val="9"/>
        <color theme="1"/>
        <rFont val="Arial"/>
        <family val="2"/>
      </rPr>
      <t>II.</t>
    </r>
    <r>
      <rPr>
        <sz val="9"/>
        <color theme="1"/>
        <rFont val="Arial"/>
        <family val="2"/>
      </rPr>
      <t xml:space="preserve">  De las 405 carpetas se clasificaron 405, según el FUID para transferir al Grupo de Gestión Documental, las cuales se encuentran en proceso de alistamiento de acuerdo a las TRD.</t>
    </r>
  </si>
  <si>
    <t xml:space="preserve"> # de fallos realizados / #.de aperturas pendientes de fallo    </t>
  </si>
  <si>
    <r>
      <rPr>
        <b/>
        <sz val="9"/>
        <color theme="1"/>
        <rFont val="Arial"/>
        <family val="2"/>
      </rPr>
      <t>1.</t>
    </r>
    <r>
      <rPr>
        <sz val="9"/>
        <color theme="1"/>
        <rFont val="Arial"/>
        <family val="2"/>
      </rPr>
      <t xml:space="preserve"> Investigaciones falladas con sancion 55.
2</t>
    </r>
    <r>
      <rPr>
        <b/>
        <sz val="9"/>
        <color theme="1"/>
        <rFont val="Arial"/>
        <family val="2"/>
      </rPr>
      <t>.</t>
    </r>
    <r>
      <rPr>
        <sz val="9"/>
        <color theme="1"/>
        <rFont val="Arial"/>
        <family val="2"/>
      </rPr>
      <t xml:space="preserve"> Investigaciones falladas con archivo 17. </t>
    </r>
  </si>
  <si>
    <t>182 operativos de carga, 607 operativos de informalidad, 165 operativos rutas escolares, 18 mesas de trabajo, 1 informe de paraderos no autorizados</t>
  </si>
  <si>
    <t>Listas de asistencia, informes mensuales de operativos e informe de paraderos</t>
  </si>
  <si>
    <t>C:\Users\deisyortiz\Documents\32. COMISIONES
Z:\Despacho(\\172.16.1.140)Seguimiento ORFEO Y VIGIA 2018
C:\Users\deisyortiz\Documents\FUID</t>
  </si>
  <si>
    <t>*Comisiones Superintendente y Asesores del despacho.
* Documentos Entregados por libro manual
* Orfeos reasignados y archivados</t>
  </si>
  <si>
    <t>Se realizó la selección de bajas</t>
  </si>
  <si>
    <t>Se presentó el informo a la Oficina de Planeación dentro de los términos de Ley.</t>
  </si>
  <si>
    <t xml:space="preserve">Una vez consolidada la información, se diligenciaron las retroalimentaciones por dependencia. </t>
  </si>
  <si>
    <t xml:space="preserve">Orfeo, Vigia y Archivo </t>
  </si>
  <si>
    <t>Recibo y asignación de correspondencia a través de los sistemas de información Vigia y Orfeo. 
Gestión de Archivo de la OAP
Elaboración de memorandos y proyección de respuestas.</t>
  </si>
  <si>
    <t>Cadena de Valor V23 y 24</t>
  </si>
  <si>
    <t>Actualización de la Cadena de Valor con la siguiente información:
*Actualización del modelo del subproceso Gestión Regulatoria.
*Actualización del modelo de Gestión de Informes únicos de Infracciones al Transporte - IUIT.
*Inclusión del Subproceso Sancionatorio Verbal Sumario y los formatos aplicables al mismo.
*Actualización del normograma de Atención al Ciudadano, Gestion del Mejoramiento Continuo y Gestión Documental
*Actualización de los indicadores del proceso Gestión del Mejoramiento Continuo.
*Inclusión de las herramientas de auditoria y el formato de carta de salvaguarda
*Actualización de Viso Control de Indicadores.
*Se encuentra en proceso de actualización la Política de Gestión del Riesgo</t>
  </si>
  <si>
    <t xml:space="preserve">La Oficina de Control interno - OCI realizó monitoreo y seguimiento oportuno a cuatro requerimientos de entes externos de control -  radicados en la Superintendencia con copia a Control Interno y son los siguientes:
1. Requerimiento N. 20185603526862 del 25 de mayo de 2018.
Asunto: Solicitud búsqueda de bienes y direcciones del proceso J 1746.
Respuesta N. 20185000623871 del 18 de mayo de 2018.
Asunto: Atención a su requerimiento 2018EE0060445, búsqueda de bienes procesos J 1746.
Solicitud firmada por: Néstor Fabián Castillo Pulido – Director Jurisdicción Coactiva, Contraloría Delegada para Investigaciones, Juicios Fiscales y Jurisdicción Coactiva.
Firma: Alcides Espinosa Ospino, Secretario General.
2. Requerimiento N. 20185603512662 del 25 de mayo de 2018
Asunto: Solicitud búsqueda de bienes y direcciones de los procesos J 1306, 1658 1589 1745
Solicitud firmada por: Néstor Fabián Castillo Pulido – Director Jurisdicción Coactiva, Contraloría Delegada para Investigaciones, Juicios Fiscales y Jurisdicción Coactiva.
Respuesta N. 20185000624061 del 18 de junio de 2018
Asunto: Atención a su requerimiento 2018EE0059669, búsqueda de bienes procesos J 1306, 1658, 1589 y 1745
Firma: Alcides Espinosa Ospino, Secretario General.
3. Requerimiento N. 20185603413522 del 30 de abril de 2018
Asunto: Auditoria desempeño Plan Nacional de Seguridad Vial
Solicitud firmada por: Diego Alberto Ospina Guzmán – Director Vigilancia Fiscal Contraloría General de la República.
Respuesta N. 20188000467731 del 04 de mayo de 2018.
Asunto: Atención a su requerimiento 2018EE0059669, búsqueda de bienes procesos J 1306, 1658, 1589 y 1745
Firma: Lina María Margarita Huari Mateus, Delegada de Tránsito y Transporte Terrestre Automotor.
4. Requerimiento N. 20185603558322 del 1 de junio de 2018
Asunto: Practica de prueba/solicitud de información y/o documentación PRFVO1913_2238 San Vicente de Chucuri Santander
Solicitud firmada por: Hernando Medina – Abogado sustanciador (Santander).
Respuesta N. 20187000611751 del 13 de junio de 2018.
Asunto: Respuesta practica de prueba/ solicitud de información y/o documentación PRFVO1913_2238 San Vicente de Chucuri (Santander) Radicación N. 2018EE0063648-RAD20185603558372
Firma: Álvaro Enrique Merchán Ramírez, Delegada de Concesiones e Infraestructura.
</t>
  </si>
  <si>
    <t xml:space="preserve">La Oficina de Control interno - OCI realizó monitoreo y seguimiento oportuno a cuatro requerimientos de entes externos de control -  radicados en la Superintendencia con copia a Control Interno:
1. Requerimiento N. 20185603526862 del 25 de mayo de 2018.
Asunto: Solicitud búsqueda de bienes y direcciones del proceso J 1746.
Respuesta N. 20185000623871 del 18 de mayo de 2018.
Asunto: Atención a su requerimiento 2018EE0060445, búsqueda de bienes procesos J 1746.
Solicitud firmada por: Néstor Fabián Castillo Pulido – Director Jurisdicción Coactiva, Contraloría Delegada para Investigaciones, Juicios Fiscales y Jurisdicción Coactiva.
Firma: Alcides Espinosa Ospino, Secretario General.
2. Requerimiento N. 20185603512662 del 25 de mayo de 2018
Asunto: Solicitud búsqueda de bienes y direcciones de los procesos J 1306, 1658 1589 1745
Solicitud firmada por: Néstor Fabián Castillo Pulido – Director Jurisdicción Coactiva, Contraloría Delegada para Investigaciones, Juicios Fiscales y Jurisdicción Coactiva.
Respuesta N. 20185000624061 del 18 de junio de 2018
Asunto: Atención a su requerimiento 2018EE0059669, búsqueda de bienes procesos J 1306, 1658, 1589 y 1745
Firma: Alcides Espinosa Ospino, Secretario General.
3. Requerimiento N. 20185603413522 del 30 de abril de 2018
Asunto: Auditoria desempeño Plan Nacional de Seguridad Vial
Solicitud firmada por: Diego Alberto Ospina Guzmán – Director Vigilancia Fiscal Contraloría General de la República.
Respuesta N. 20188000467731 del 04 de mayo de 2018.
Asunto: Atención a su requerimiento 2018EE0059669, búsqueda de bienes procesos J 1306, 1658, 1589 y 1745
Firma: Lina María Margarita Huari Mateus, Delegada de Tránsito y Transporte Terrestre Automotor.
4. Requerimiento N. 20185603558322 del 1 de junio de 2018
Asunto: Practica de prueba/solicitud de información y/o documentación PRFVO1913_2238 San Vicente de Chucuri Santander
Solicitud firmada por: Hernando Medina – Abogado sustanciador (Santander).
Respuesta N. 20187000611751 del 13 de junio de 2018.
Asunto: Respuesta practica de prueba/ solicitud de información y/o documentación PRFVO1913_2238 San Vicente de Chucuri (Santander) Radicación N. 2018EE0063648-RAD20185603558372
Firma: Álvaro Enrique Merchán Ramírez, Delegada de Concesiones e Infraestructura.
</t>
  </si>
  <si>
    <r>
      <t xml:space="preserve">De acuerdo con el Plan Anual de Auditorías 2018 aprobado en el  Comité Institucional de Coordinación de Control Interno, de 13 de marzo de </t>
    </r>
    <r>
      <rPr>
        <sz val="9"/>
        <rFont val="Arial"/>
        <family val="2"/>
      </rPr>
      <t xml:space="preserve">2018, Acta No. 1. Se realizaron 30 informes (auditorías internas, informes de seguimiento y de evaluación) del Sistema de Control Interno durante el segundo trimestre 2018, con un cumplimiento del 25% (ver tabla anexa).
</t>
    </r>
  </si>
  <si>
    <t>La OCI realizó comunicación de resultados  - Estrategia de Autocontrol -Enfoque  Hacia la prevención  (encuesta) al superintendente y a los jefes de las dependencias,  mediante correo electrónico,  el 13 de junio de 2018.</t>
  </si>
  <si>
    <t xml:space="preserve">La OCI tramitó un total de 37 comunicaciones internas en el Sistema Documental Orfeo.
La OCI realizó solicitud al Grupo Gestión Documental mediante memorando No. 20182000115483 de 26 de junio de 2018 para "Verificar el estado de ejecución de acciones contempladas en el Plan de Mejoramiento Archivístico suscrito con el Archivo General de la Nación del Segundo Trimestre 2018 (01 de abril de 2018 al 30 de junio de 2018), con plazo de entrega el 13 de julio de 2018".
</t>
  </si>
  <si>
    <t>La OCI realizó actualización del mapa de riesgos operativos y de corrupción y de los indicadores del  Proceso Gestionar el Mejoramiento Continuo mediante  correo electrónico remitido a la Oficina Asesora de Planeación - OAP el 19 de junio de 2018. Y se envió acta de actualización el 21 de junio de 2018 a la OAP.</t>
  </si>
  <si>
    <t xml:space="preserve">Se efectuaron 2 campañas institucionales: La revolución de la infraestructura en las regiones. La primera se realizó sobre la región oriente y la segunda sobre la región pacífico. Actividades Comunicaciones Internas 1:. Contribución especial. Comunicaciones Externas 4: 1. Boletínes de Prensa, 2. Comunicación Free Press permanente, 3. Participaciones en rueda de prensa(1), 4. Lanzamiento campaña Muévete Legal Mitad de año. 5 Foro Virtual. 6. Chat Virtual. 7. Encuesta Rendición de Cuentas Manejo de redes sociales (diarias 3 piezas), campaña #Enrutados (pongásmosle sentido) y  Actualización diaria del Portal web. </t>
  </si>
  <si>
    <t>Realizar seguimiento a la programación de visitas que realiza la delegada de transito a los vigilados. Carpeta Fisica evidencias Oscar Gonzalez 2017-2018 ( Seguimiento a la programación de Visitas delegada transito) en la cuenta de correo.</t>
  </si>
  <si>
    <t xml:space="preserve">Cronograma de Visitas delegada de transito. Se recoje la  programación mensual. (abril, mayo y junio). </t>
  </si>
  <si>
    <t xml:space="preserve">cuadro de seguimiento. </t>
  </si>
  <si>
    <t xml:space="preserve">Se identifican las siguientes empresas como informales: 1. Challenger El Diamante: no autorizada por el MT; 2. Transfluvial del Sur: en ruta no autorizada y sin patente de navegación; 3. Sin identificar la empresa ala cual pertenece la embarcación  Sarethivanna 2, en zona de Purnio.  </t>
  </si>
  <si>
    <t xml:space="preserve">N.A. </t>
  </si>
  <si>
    <t>correos electronicos remitiendo el FUID</t>
  </si>
  <si>
    <t>Mapa de Riesgos</t>
  </si>
  <si>
    <t xml:space="preserve">Se atendieron las solicitudes realizadas por la Oficina de Control Interno y de la Oficina Asesora de Planeación sobre Mapas de Riesgos. </t>
  </si>
  <si>
    <t>Para el archivo digital de firmas del Superintendente,  se tiene una cifra parcial,  lo anterior, en razón a que la digitalización en Orfeo depende de la notificación del acto administrativo.</t>
  </si>
  <si>
    <t>Se liberó la versión No.5.1.6 de los 28 modulos con las mejoras e incidencias reportadas con corte a junio 30 y en el mes de junio se liberó la versión incluyendo todos estos ajustes.</t>
  </si>
  <si>
    <t>Archivo físico del grupo, Vigia, Consola Taux Cobro Coactivo, Sistema Orfeo, Informes de Gestión mensuales presentados a  la Oficina Asesora Jurídica.</t>
  </si>
  <si>
    <t xml:space="preserve">Toda la informacion se encuentra registrada en la matriz de procesos del area Juridica </t>
  </si>
  <si>
    <t>Se incrementó la cantidad de resoluciones que resuelven recursos de apelación y quejas por parte del equipo de la Oficina Asesora Jurídica</t>
  </si>
  <si>
    <t xml:space="preserve">Se desarrolla en orden todas las audicencias propuestas para el trimestre </t>
  </si>
  <si>
    <t xml:space="preserve">La evidencia se encuentra en las bases de datos y expedientes de la oficina juridica </t>
  </si>
  <si>
    <t xml:space="preserve">Todas la evidencia se encuentra registrada en la base de datos de Sometimiento a control </t>
  </si>
  <si>
    <t>La hoja de vida de lo indicadores que estan en proceso y los indicadores</t>
  </si>
  <si>
    <t>Las metas están superadas en mas del 100 por ciento, por cuanto el inicio de los procesos de cobro depende esencialmente del traslado de las resoluciones ejecutoriadas-títulos jecutivos que realice SIS. En lo corrido del año 2018 se han recibido más de 3000. El proceso de cobro inicia con el mandamiento de pago y la medida cautelar simultaneamente, lo que genera el incremento en las actuaciones.</t>
  </si>
  <si>
    <t>"Cadena de valor publicada portal web Archivo digital comunicaciones Archivo carteleras digitales"</t>
  </si>
  <si>
    <t>"Mailing abril 10 (Nueva información en la cadena de valor) Mailing 11 de abril Manual Rendiciónde Cuentas Cadena de Valor. Mailing vigilidos y funcionarios procesos vigia (14 de junio) Mailing interno (Código Integridad) Recursos Humanos. Infografía resultados encuesta código de integridad (20 de junio) Mailing y carteleras digitales actualización Cadena de Valor (21 de junio) Actualización datos personales - mailing (21 de mayo) "</t>
  </si>
  <si>
    <t>Asistencia a capacitación, presentaciones, informes y comunicados</t>
  </si>
  <si>
    <t xml:space="preserve">Se realizaron capacitaciones Principios de Proceso Administrativo Sancionatorio, Reforma a la Contratación Estatal Ley 1882 de 2018, Supervisión e Interventoria, mesa de trabajo con los trabajadores de Ferrocarril del Pacifico y comunicación sobre Conpes de politica Nacional Logistica a Diego Diaz del Castillo Director de Infraestructura y Energía Sostenible del Departamento Nacional de Planeación.  </t>
  </si>
  <si>
    <t>Se realizó mesas de trabajo (Acta Nro. 51) con el Area de Financiera (Luz Helena Caicedo ) y la Delegada de Concesiones</t>
  </si>
  <si>
    <t>Se cumplió en 1er. Trimestre</t>
  </si>
  <si>
    <t>Solicitud de implementación de medidas de mejoramiento a los Aeropuertos la Nubia en el Departamento de Caldas y Santa Ana - Cartago en el Departamento del Valle.</t>
  </si>
  <si>
    <t>Durante el segundo trimestre de 2018, se fallaron 22 Investigaciones Administrativas, evidencias cuadro de seguimiento de Investigaciones Administrativas del Grupo de Investigaciones y Control de la Delegada de Concesiones</t>
  </si>
  <si>
    <t xml:space="preserve">En el segundo trimestre del año 2018 se realizaron 9 actividades de divulgación:
1. Circular N° 15 del 06 de abril de 2018, dirigida a los Centros de Reconocimiento de Conductores y proveedores del Sistema de Control y Vigilancia para CRC’S sobre la implementación de la segunda fase del Sistema de Control y Vigilancia para CRC’S de conformidad a la Resolución 6246 de 2016
2. Circular N° 17 del 17 de abril de 2018, dirigida a los organismos de certificación de Centros de Enseñanza Automovilística y Centros Integrales de Atención, Centros de Enseñanza Automovilística, Centros Integrales de Atención, proveedores del Sistema de Control y Vigilancia de CEA´S y CIA’S, sobre el control del mantenimiento de la certificación de calidad y/o servicio
3. Resolución 3350 de 2018, dirigida a todos los vigilados de la Superintendencia, por medio de la cual se adopta la Política de Supervisión de la Superintendencia de puertos y Transporte
4. Circular N° 18 de 2018, dirigida a todos los supervisados de la Delegada de Tránsito y Transporte Terrestre Automotor y demás autoridades municipales de transporte, directores territoriales del Ministerio de Transporte, sobre requerimiento perentorio a los vigilados que aún no se encuentran en el sistema VIGIA
5. Circular N° 20 del 2 de mayo de 2018, dirigida a los centros de reconocimiento de conductores, centros de diagnóstico automotor y centros de enseñanza automovilística, sobre el reporte de novedades
6. Circular N° 22 del 22 de mayo de 2018, dirigida a los centros de reconocimiento de conductores y operadores homologados para proveer el sistema de control y vigilancia para los CRC’S, sobre modificación del plazo establecido para la implementación de la segunda fase del Sistema de Control y Vigilancia para CRC
7. Circular N° 26 del 25 de junio de 2018, dirigida a los centros integrales de atención y organismos de tránsito que dictan cursos para infractores, sobre la presentación homologados y plazo de implementación
8. Circular N° 27 de 28 de junio de 2018, dirigid a los centros de reconocimiento de conductores y operadores homologados para proveer el sistema de control y vigilancia para los CRC’S, sobre la implementación del sistema de control y vigilancia para los CRC fase II
9. Circular N° 25 del 15 de junio de 2018, dirigida a las empresas de transporte terrestre automotor de pasajeros por carretera, empresas de transporte terrestre automotor especial, terminales de transporte, directores territoriales del Ministerio de Transporte, dirección de tránsito y transporte de la Policía Nacional y autoridades de transporte municipal, sobre el aplicativo para la consulta de los vehículos autorizados en los convenios de colaboración empresarial para suplir la alta demanda correspondiente a la temporada alta entre el 15 de junio de 2018 al 31 de julio de 2018
</t>
  </si>
  <si>
    <t>En el segundo trimestre del año 2018 se realizaron 300 análisis financieros</t>
  </si>
  <si>
    <t>Memorando N° 20184100105143 del 13 de junio de 2018</t>
  </si>
  <si>
    <t xml:space="preserve">Se realizó depuración de la base de datos de vigilados de la Delegada de Tránsito y Transporte con la información suministrada por el CEMAT </t>
  </si>
  <si>
    <t>Base Vigia</t>
  </si>
  <si>
    <t>La base del Vigia se depura diariamente teniendo en cuenta las bases enviadas por fuentes externas</t>
  </si>
  <si>
    <t>Informe identificación de puntos de informalidad</t>
  </si>
  <si>
    <r>
      <rPr>
        <b/>
        <sz val="9"/>
        <color theme="1"/>
        <rFont val="Arial"/>
        <family val="2"/>
      </rPr>
      <t>ACLARACIÓN</t>
    </r>
    <r>
      <rPr>
        <sz val="9"/>
        <color theme="1"/>
        <rFont val="Arial"/>
        <family val="2"/>
      </rPr>
      <t>: Se hace referencia a puntos donde se presta servicio de transporte informes identificados por la SPT</t>
    </r>
  </si>
  <si>
    <t>Actas de asistencia</t>
  </si>
  <si>
    <t>Se realizaron reuniones con los organismos de Tránsito sobre las acciones adelantadas para combatir la informalidad en las cuidades de Buenaventura, Tuluá, Cali, Villavicencio, Tunja y Bogotá, además se le remitieron oficios con los puntos de informalidad a 24 organismos de tránsito de 24 alcaldias y 24 terminales de transporte</t>
  </si>
  <si>
    <t>1. Se envió acto administrativo para hacer el control de los fenómenos que se presentan en el transporte de venezolanos desde Cúcuta a Ipiales
2. Se envió proyecto de modificación a la Resolución 1231/2016</t>
  </si>
  <si>
    <t>Sistema ORFEO
Sistema VIGIA</t>
  </si>
  <si>
    <t>Rerpote de mesa de Ayuda Quipux.  Yaneth Baquero</t>
  </si>
  <si>
    <t>Una vez sea revisada se procedera con la firma de la misma</t>
  </si>
  <si>
    <t>Lo importante es la Gestion de Cambio en lo que tiene que ver con la conciencia de la importancia de la Seguridad de la Entidad</t>
  </si>
  <si>
    <t>Gestion de cambio es lo primero a a atacar</t>
  </si>
  <si>
    <t>Vigia debe estar con mayo disponibilidad al 99.8 %</t>
  </si>
  <si>
    <t>El éxito esta en el registro de todas las incidencias en la mesa de ayuda</t>
  </si>
  <si>
    <t>Se han ejecutado las capacitaciones y acompañamientos en toda la Entidad. Soportes Carpeta compartida</t>
  </si>
  <si>
    <t>El éxito es continuar con las capacitaciones y acompañamientos a Usuarios</t>
  </si>
  <si>
    <t>Mantener actualizaciones constantes</t>
  </si>
  <si>
    <t>Resolución 28290 de 21 de junio de 2018</t>
  </si>
  <si>
    <t>El pago de la segunda cuota de Contribución Especial de Vigilancia para la vigencia 2018, se deberá pagar entre el 27 de agosto y el 26 de septiembre de 2018, por esta razón el presente indicador será medido desde el mes de octubre del 2018.</t>
  </si>
  <si>
    <t>Acta No. 06 Comité de Cartera de la Superintendencia de Puertos y Transportes</t>
  </si>
  <si>
    <t>Las entidades públicas enmarcadas en la Resolución 533 de 2015, entre ellas la Superintendencia de Puertos y Transporte, realizo los registros correspondientes a la convergencia a NIC-SP en el macroproceso contable del SIIF-Nación. Los Estados Financieros del primer trimestre estarán disponibles y publicados como lo indica resolución 158 de 2018 emitida por la Contaduría General de la Nación.</t>
  </si>
  <si>
    <t xml:space="preserve">La ejecución de compromisos presupuestales a 30 de junio fue de 64%, dando cumplimiento a la meta proyectada para el segundo trimestre del 2018 en un 108%, toda vez que se generaron registros contractuales por valor de $26.645.215.240 millones excluyendo el rubro de transferencias. Lo anterior, evidencia eficiencia en la ejecución presupuestal que garantizó la funcionalidad operativa y administrativa de la Superintendencia de Puertos y Transporte. </t>
  </si>
  <si>
    <t xml:space="preserve">El área Financiera en el segundo trimestre del 2018,  realizo el pago de 1.024 obligaciones de funcionamiento de la entidad equivalente a $12.082.216.077 Millones de pesos y por inversión  se obligaron 1.199 cuentas por un valor de $3.199.444.071 Millones de pesos a 30 de junio, obligando el total de cuentas allegadas al área financiera durante el segundo trimestre, cumpliendo   el tiempo establecido correspondiente a 10 días hábiles. </t>
  </si>
  <si>
    <t>correo electrónico
Comunicaciones oficiales (Memorando)</t>
  </si>
  <si>
    <t>Se ha recuperado el 59% que corresponde a $14.959 MM de la meta proyectada a recuperar,  cabe resaltar la gestión realizada referente al recaudo por multas administrativas que equivale a un 65% del total recaudado en el segundo trimestre del 2018.</t>
  </si>
  <si>
    <t>No aplica</t>
  </si>
  <si>
    <t>Se mantiene el avance de gestion y atencion  en el Sistema de orfeo del 100% para el previo cumplimiento de la informacion requerida atravez de este sistema.</t>
  </si>
  <si>
    <t>Se realiza la revisión del Orfeo a diario para cumplir con las respectivas solicitudes tanto en oficios externos como internos. Se mantiene el avance de gestión y atención  en el Sistema de Orfeo del 100% para el previo cumplimiento de la información requerida a través de este sistema.</t>
  </si>
  <si>
    <t>Radicados 20185700080103,20185700101443,20185700118323</t>
  </si>
  <si>
    <t>El Informe de junio se encuentra en elaboración</t>
  </si>
  <si>
    <t>Expedientes de los procesos disciplinarios</t>
  </si>
  <si>
    <t xml:space="preserve">Durante el mes de abril se realizarón cuatro (4) capacitaciones cuyos temas fueron: 
"Inducción y actualización para altos directivos ", con duración de 40 horas en la sede principal de la ESAP.
"MIPG - Dimensión de Talento Humano" con duración de 4 horas en el DAFP.
"Regimen de Protección de Datos personales en Colombia - Ley 1581 de 2012",  con duración de 2 horas en el DNP.
"Implementación Código de Integridad" con duración de 2 horas en el DAFP.
Durante el mes de Mayo, se realizaron cuatro (4) capacitaciones así:
"Calidad y enfoque por procesos", con duración de 4 horas en el DAFP
"MIPG - Diplomado, duración de 40 horas en la ESAP
"Acoso Laboral", con duración de 3 horas en la ESAP
"Evento de cualificación proceso de gestión de PQRSD", con duración de 2.5 horas en el DNP
En el mes de Junio se realizaron 10 capacitaciones así:
"Servicio al ciudadano y construcción de paz", con duración de 4 horas en el DNP
"Supervisión e interventoria de contratos", con duración de 2 horas PAE
"Liderazgo", con duración de 8 horas en la ESAP
"Servicio al cliente", con duración de 8 horas en la ESAP
"Cobro Coactivo", con duración de 4 horas PAE
"El servicio al ciudadano como eje de transforamción del estado", con duración de 2 horas en el DNP
"Reforma de la contratación estatal - Ley 1882 de 2018", con duración de 2 horas PAE
"Gestión del Talento Humano", con duración de 8 horas en la ESAP
"Etica pública", con duración de 8 horas en la ESAP
"Actuaciones dentro del proceso sancionatorio administrativo, con duración de 2 horas PAE.
</t>
  </si>
  <si>
    <t xml:space="preserve">Día de la Secretaria, día del Servidor Público - Listado de entrega de souvenir y registro fotografico de actividad lúdica.
</t>
  </si>
  <si>
    <t>Durante los meses de abril y junio se realizarón dos actividades de Bienestar Social:
Una de ellas referida al día de la Secretaria, realizada el 26 de abril de 2018, con participación de 23 servidores públicos.
En el mes de junio se conmemoró el día del servidor público, para ello se repartió un obsequio a cada uno de los funcionarios y contratistas de la Entidad.</t>
  </si>
  <si>
    <t xml:space="preserve">Memorando No.20185200059233 del 3 de abril de 2018, la coordinación de Talento Humano convocó a los empleados de carrera administrativa y libre nombramiento y remoción a presentar solicitud sobre apoyo económico para cursar los programas de pregrado, posgrado y maestría.  Además  con el memorando No.20185200109543 del 20 de junio de 2018, se convoca a todos los funcionarios de planta de la Entidad, para que se inscriban al Plan de incentivos denominado mejor trabajo en equipo
</t>
  </si>
  <si>
    <t>Las actualizaciones en hojas de vida en el aplicativo SIGEP son de carácter voluntario y se produce cuando un funcionario quiera modificar los datos inicialmente ingresados.  En el caso de las altas corresponde a personal que ingresa a la Entidad y las bajas están relacionadas con las personas que se retiran de la misma.
132 funcionarios diligenciaron la Declaración de Bienes y Rentas a 31 de mayo de 2018.  Cabe anotar que los 4 funcionarios faltantes coinciden con los retiros realizados en el primer trimestre; sin embargo, se debe tener en cuenta que una funcionaria fue dada de baja y luego dada de alta durante este mismo periodo.</t>
  </si>
  <si>
    <t>Imágenes de canales de comunicación</t>
  </si>
  <si>
    <t xml:space="preserve">Durante el segundo trimestre no se registraron nombramientos, puesto que nos encontrabamos en Ley de garantías.  Solo se registro una renuncia voluntaria.  </t>
  </si>
  <si>
    <t>En el espacio denominado "Meta" correspondientes a las actividades de apoyo a la gestión documental, se deja una cifra de cero, puesto que las certificaciones y liquidaciones de viáticos se desconocen el número de solicitudes allegadas al Grupo.
Durante el segundo trimestre se liquidaron 386  gastos de viaje por valor de $79.560.737
Se expidieron 97 certificaciones laborales de acuerdo a las solicitudes recibidas de los funcionarios.
Se reorganizaron 65 carpetas de historias laborales de funcionarios activos.
Se incluyeron 1.175 nuevos documentos en las historias laborales.</t>
  </si>
  <si>
    <t>A 30 de junio se midieron los 7 indicadores de SGSST.</t>
  </si>
  <si>
    <t>La revisión de los procesos y procedimientos programada para el primero y segundo  trimestre se aplaza para realizarla conjuntamente con la programación del tercero trimestre debido a reprogramación logistica de la Oficina de Planeación.</t>
  </si>
  <si>
    <t>Las evidencias de las liquidaciones mensuales de nómina reposan en el archivo de gestión del Grupo Financiero.  La gestión del recobro de incapacidades fue realizada durante este trimestre y las evidencias son los formatos de reclamación con el sello de la EPS, estas se encuentran en el archivo de gestión del grupo. 
Informe visita teletrabajor
Acta No.02 del 9 de mayo de 2018 del Comité de evaluador del teletrabajo.
La evidencia correspondiente a la entrega de dotación es un memorando que cada beneficiario firma al momento de la entrega de la misma, éste reposa en la carpeta de historia laboral.</t>
  </si>
  <si>
    <t>Se cumplió con la actividad programada para el segundo trimestre (diligenciamiento de los formatos exigidos por el AGN, para el tramite de convalidación.</t>
  </si>
  <si>
    <t xml:space="preserve"> La evidencia se encuentra disponible para consulta en la unidad documental virtual denominada "Convalidación", en el equipo asignado a la funcionaria Lorena Falla.  </t>
  </si>
  <si>
    <t>Informe de Gestión primer semestre</t>
  </si>
  <si>
    <t xml:space="preserve">Se brindo orientación y acompañamiento en la organización de los archivos de las siguientes dependencias:  Grupo Investigaciones y Control Delegada de Transito, Grupo Investigaciones a IUIT, Grupo Cobro por Jurisdicción Coactiva, Secretaria General, Grupo Vigilancia e Inspección Delegada de Puertos, Grupo Investigaciones y Control Delegada de Puertos, Grupo Investigaciones y Control Delegada de Concesiones, Grupo Talento Humano, Grupo Financiera. </t>
  </si>
  <si>
    <t xml:space="preserve">Se mantiene organizado el archivo de gestión, el FUID se encuentra actualizado y se asistió a las reuniones programadas. </t>
  </si>
  <si>
    <t>Cadena de Valor y página web</t>
  </si>
  <si>
    <t>Informe de Gestión primer semestre 2018</t>
  </si>
  <si>
    <t xml:space="preserve">Se ejecutaron el 98% de las actividades del proceso. </t>
  </si>
  <si>
    <t>Gestión sistema VIGIA/ORFEO
Gestión de Correo Electrónico
Registro de Planillas 
Atención Presencial-telefónica</t>
  </si>
  <si>
    <t xml:space="preserve">Conforme con los lineamientos impartidos por la dependencia de Gestión Documental se verificaron los campos, fechas, formatos e información requerida para la oportuna presentación del FUID de la Secretaría General logrando así la transferencia documental.
Así mismo se procedió con la elaboración de Oficios y memorandos conforme con las instrucciones del Jefe inmediato, realizando de manera oportuna todo el ciclo documental requerido.
De manera principal y recurrente se dio estricto manejo de la gestión de los sistemas Orfeo y Vigia, realizando la oportuna verificación de los asuntos radicados a la Secretaria General, de esta tarea se deriva la reasignación a cada una de las coordinaciones a cargo de la Secretaria General o revisada la procedencia de devolución de radicaciones, estas se realizaron conforme al asunto para ser direccionadas a otras dependencias de la Entidad.
Se resalta la importante gestión de la Dependencia con la atención oportuna de requerimientos de información en los diferentes medios (presencial, telefónico, correo electrónico).
</t>
  </si>
  <si>
    <t>Se atendieron 495 solicitudes por Orfeo por parte de todo el grupo financiera y tasa de vigilancia, estos documentos se remitieron por medio de Memorando, correo electronico y entrega física.</t>
  </si>
  <si>
    <t>Las entidades públicas enmarcadas en la Resolución 533 de 2015, entre ellas la Superintendencia de Puertos y Transporte, realizó los registros correspondientes a la convergencia a NIC-SP en el macroproceso contable del SIIF-Nación. Los Estados Financieros del primer trimestre estarán disponibles y publicados como lo indica resolución 158 de 2018 emitida por la Contaduría General de la Nación.</t>
  </si>
  <si>
    <t>Sistema SIIF
Envío soporte de trasmisión del ESFA a la CGN por el aplicativo CHIP</t>
  </si>
  <si>
    <t>La Price Waterhouse Coopers elaboró el ESFA para la convergencia a NICSP. Los lideres del proceso contable realizaron registro de convergencia y transmisión ante la CGN.</t>
  </si>
  <si>
    <r>
      <t>Se expideron (2) dos Oficios dirigidos a Entes Territorriales: 1</t>
    </r>
    <r>
      <rPr>
        <b/>
        <sz val="9"/>
        <color theme="1"/>
        <rFont val="Arial"/>
        <family val="2"/>
      </rPr>
      <t xml:space="preserve">. </t>
    </r>
    <r>
      <rPr>
        <sz val="9"/>
        <color theme="1"/>
        <rFont val="Arial"/>
        <family val="2"/>
      </rPr>
      <t xml:space="preserve">Alcaldesa del Municipio de Acandi - Choco, 2. </t>
    </r>
    <r>
      <rPr>
        <b/>
        <sz val="9"/>
        <color theme="1"/>
        <rFont val="Arial"/>
        <family val="2"/>
      </rPr>
      <t xml:space="preserve"> </t>
    </r>
    <r>
      <rPr>
        <sz val="9"/>
        <color theme="1"/>
        <rFont val="Arial"/>
        <family val="2"/>
      </rPr>
      <t xml:space="preserve">Alcalde del Municipio de Riosucio - Choco.   </t>
    </r>
  </si>
  <si>
    <r>
      <rPr>
        <b/>
        <sz val="9"/>
        <rFont val="Arial"/>
        <family val="2"/>
      </rPr>
      <t xml:space="preserve">1. </t>
    </r>
    <r>
      <rPr>
        <sz val="9"/>
        <rFont val="Arial"/>
        <family val="2"/>
      </rPr>
      <t xml:space="preserve"> Acciones que se deben implementar por los Entes Territoriales para garantizar la seguridad de las operaciones aereas en zona aledañas a Aerodromos.
2.   Acciones que se deben implementar por los Entes Territoriales para garantizar la seguridad de las operaciones aereas en zona aledañas a Aerodromos</t>
    </r>
  </si>
  <si>
    <t>Vigia es un sistema en evolución e implementación, es claro tener incidencias y resolverlas en el menor tiempo es lo que garantiza el éxito</t>
  </si>
  <si>
    <t>La resolución esta en revisión.</t>
  </si>
  <si>
    <r>
      <rPr>
        <b/>
        <sz val="9"/>
        <color theme="1"/>
        <rFont val="Arial"/>
        <family val="2"/>
      </rPr>
      <t xml:space="preserve">1. </t>
    </r>
    <r>
      <rPr>
        <sz val="9"/>
        <color theme="1"/>
        <rFont val="Arial"/>
        <family val="2"/>
      </rPr>
      <t>Inclusión en VIGIA Aérodromos a cargo de entes territoriales. 
2</t>
    </r>
    <r>
      <rPr>
        <b/>
        <sz val="9"/>
        <color theme="1"/>
        <rFont val="Arial"/>
        <family val="2"/>
      </rPr>
      <t>.</t>
    </r>
    <r>
      <rPr>
        <sz val="9"/>
        <color theme="1"/>
        <rFont val="Arial"/>
        <family val="2"/>
      </rPr>
      <t xml:space="preserve"> Identificación de la necesidad de un nuevo grupo de taxonomía dentro del VIGIA  para la formalización de entes territoriales</t>
    </r>
  </si>
  <si>
    <t xml:space="preserve">Se solicitó la formalización y reiteración de 54 aerodromos, por medio de siete (7) correos electrónicos y  47 oficios radicados en orfeo
Oficios Rdicados en orfeo Nos.
20187200339261, 20187200339261, 20187100587251, 20187100587261, 20187100587291, 20187100593181, 20187100582071, 20187100580941, , 2018710061141, 20187100597591,  20187100602211, 20187100604481, 20187100615171, 20187100584121, 20187100604541, 20187100596661, 20187100557931, 20187100601911, 20187100570661, 20187100596781, 20187100587281, 20187100584231, 20187100596701, 20187100587271, 20187100590041, 20187100596841, 20187100590021, 20187100591461, 20187100604511, 20187100601991, 20187100597241, 20187100596241, 20187100557811, 20187100586991, 20187100609961, 20187100588001, 20187100588061, 20187100588071, 20187100581001, 20187100591521, 20187100597481, 20187100597291, 20187100597391, 20187100604691, 20187100604691, 20187100604691, 20187100597541
</t>
  </si>
  <si>
    <t xml:space="preserve">
Se promovió la formalización y reiteración de 54, Aerodromos: 
LA PEDRERA, TARAPACA, EL PLATEADO, NECOCLÍ, SAN PEDRO DE URABÁ, RONDÓN, SANTA ROSA DEL SUR, ALBERTO LLERAS, FURATENA, ARARACUARA, OROCUÉ, TIMBIQUÍ, CUPICA, JOSÉ CELESTINO MUTIS, CAPURGANÁ, PIZARRO, RIOSUCIO, EL CEBRUNO, BARRANCO MINAS, CAMPO ALEGRE-PANA, CAÑO COLORADO, CÉSAR GAVIRIA TRUJILLO, CARLOS RICO, MIRAFLORES, TOMACHIPÁN, SAN JUAN DEL CESAR, JAVIER NOREÑA La Macarena, MAPIRIPÁN, PUERTO LLERAS, PUERTO RICO-META, LA URIBE, EL CHARCO, MAGUI PAYÁN, SANTA BÁRBARA – ISCUANDE, CAUCAYA, COMUNEROS, EL CÁRMEN DE CHUCURÍ, JERÓNIMO DE AGUAYO, LAS CRUCES, LOS POZOS, LA ESPERANZA, SAN VICENTE DE CHUCURÍ, GUILLERMO GÓMEZ ORTIZ, ATACO, PLANADAS, FARFÁN HERIBERTO GIL MARTÍNEZ, YAPIMA, CARURÚ, TARAIRA, WACARICUARA, CUMARIBO, LA VENTUROSA-VICHADA, SANTA ROSALIA, LA VICTORIA-CUMARIBO</t>
  </si>
  <si>
    <t>Esta actividad ya se cumplió en el primer trimestre mediante la resolución N° 3350 del 1 de febrero de 2018, se adopta la política de supervisión de la SPT</t>
  </si>
  <si>
    <t>Correos electrónicos</t>
  </si>
  <si>
    <t>Verificar en los informes de Atención al Ciudadano. Más del 90% de los ciudadanos  que sacaron un turno fueron atendidos.</t>
  </si>
  <si>
    <t>el Grupo de Notificaciones alimenta una base e datos en la que se detalla el procedimiento en particular para cada acto administrativo</t>
  </si>
  <si>
    <t>El Grupo de Notificaciones ha cumplido a cabalidad con el proceso de Notificaciones de todos los actos administrativos</t>
  </si>
  <si>
    <t>En el segundo trimestre del 2018 se realizaron 962 operativos en acompañamiento de la DITRA, así: 614 operativos de informalidad, 166 operativos de escolaridad y 182 operativos de carga</t>
  </si>
  <si>
    <t>Las politicas se pueden consultar en la Intranet, a su vez se han iniciado procesos de actualización del Firewall.</t>
  </si>
  <si>
    <t>Esta en contrucción el protocolo, apalancado en las Politicas de Seguridad</t>
  </si>
  <si>
    <t>El modelo de continuidad de negocio esta implemetado en la Orden de Compra de Hosting con Colsoft, nuevo proveedor a partir del segundo semestre de 2.018.</t>
  </si>
  <si>
    <t>Vigia al estar en evolución las pruebas son a diario en versión de producción, evidencias con Yaneth Baquero - Carpetas compartidas</t>
  </si>
  <si>
    <t>Se organizaron los expedientes de los procesos disciplinarios, conforme a los lineamientos de Gestión Documental, estando en un total de 315 expedinetes que se encuentran vigentes; lo que incluye la recepción de 21 quejas externas y de oficio (internas) y se les dio el trámite pertinente, dentro de los términos legales.</t>
  </si>
  <si>
    <t xml:space="preserve">Se diseñaron 2 sensibilizaciones: 1. Presentación "Cómo se consolida un PGD" y 2. Presentación Generamos documentos" (en la que se incluye el paso a paso para el tramite de las comunicaciones de salida (oficio y memorando). </t>
  </si>
  <si>
    <t>Correo electrónico solicitando la publicación de dos campañas de sensibilización, dirigido a Jimmy Montes, el día 29 de junio de 2018, reiterado el 5 de julio de 2018.</t>
  </si>
  <si>
    <t>Extintores, planta telefónica, plantas eléctricas, ascensor, soat y seguros de vehiculos, intermediario de seguros e informe de Sireci</t>
  </si>
  <si>
    <t>Con fecha 05 de junio de 2018, el Grupo de Cemat, remite el informe estadístico consolidada del mes de Mayo de los operadores de transporte Férreo. (Carga, Pasajeros, Mixto e Incidencias)</t>
  </si>
  <si>
    <t>Se solicitó información estadística al Cemat del mes de mayo para realizar la comparación de datos que reportan con los datos solicitados en las visitas de inspección.</t>
  </si>
  <si>
    <t>Nro. radiados en orfeo: 20187100577281, 20187100525041, 20187100601851, 20187100602051, 20187100601771, 20187100602061, 20187100586961, 20187100602221, 20187100586841, 20187100602181, 20187100580431, 20187100604531, 20187100580511, 20187100606621, 20187100606941, 20187100587001, 20187100606981, 20187100607071, 20187100637591, 20187100607251, 20187100607271, 20187100607281, 20187100607301, 20187100557931, 20187100524971, 20187100527171, 20187100608891, 20187100608971, 20187100609111, 20187100609191, 20187100586891, 20187100609291, 20187100609451, 20187100609401, 201887100527181, 20187100578741, 20187100609741, 20187100609501, 20187100557811, 20187100586991, 20187100609631, 20187100609941, 20187100609571, 20187100609991, 20187100610091, 20187100580521, 201887100525011, 20187100610111, 20187100580551</t>
  </si>
  <si>
    <t>Se solicitó a 49 Aerodromos el registro de información en el Aplicativo VIGIA.</t>
  </si>
  <si>
    <t>Oficio Nro. 20187000676451, radicado en Orfeo</t>
  </si>
  <si>
    <t xml:space="preserve">Se solicitó información al Ministerio de Transporte sobre habilitación y homologación de los Terminales de Transporte Terretre Automotor </t>
  </si>
  <si>
    <t>Nros. de radicados en Orfeo: 20187100570751, 20187100406571</t>
  </si>
  <si>
    <t>Se realizó un comité de Cartera programado por el Grupo Coactivo en el mes de Abril de 2018, con el fin de dar claridad en el manual de cartera, el concepto de saldos menores, presentar 25 casos para remisibilidad y cambio del secretario del comité de Cartera.</t>
  </si>
  <si>
    <t>Resolución 158 de 2018 emitida por la Contaduria General de la Nación.- Por medio el cual se prorroga plazo, para el reporte de información financiera.</t>
  </si>
  <si>
    <t>Resolucion 158 de 2018 emitida por la Contaduria General de la Nación.- Por medio el cual se prorroga plazo, para el reporte de información financiera.</t>
  </si>
  <si>
    <t>Base Cartera</t>
  </si>
  <si>
    <t xml:space="preserve">Se realizó la identificación en la Base de Cartera de 2.210 obligaciones con saldo menor a medio salario mínimo legal vigente, con el fin de hacer la validación y ajustes contables. </t>
  </si>
  <si>
    <t>Se atendieron 560 solicitudes por Orfeo por parte de todo el Grupo financiera y tasa de vigilancia, estos documentos se remitieron por medio de Memorando, correo electrónico y entrega física.</t>
  </si>
  <si>
    <t>FUID 2018 y registro de reuniones Gestión Documental.</t>
  </si>
  <si>
    <t>1. Correo enviado  el  22 de junio de 2018 al grupo de Gestion Documetal
2. Archivo Grupo de Investigaciones y Control - Delegada de Concesiones</t>
  </si>
  <si>
    <t>Se realizó transferencia de la gestion del año 2016, al archivo central de acuerdo a lo establecido en las TRD. 
1. VIGILANCIA E INSPECCION SOCIETARIA, ADMINISTRATIVA Y FINANCIERA: Carretero; 55 Carpetas,Terminales de Transporte; 15 Carpetas, Aerpuertos; 10 Carpetas, Aerolineas 106 Carpetas y Ferreo; Carpetas. 2. VIGILANCIA E INPECCIÓN TÉCNICO OPERATIVA: Carretero: 100 Carpetas, Terminales de Transporte; 52 Carpetas, Aeropuertos; 50 Carpetas, Aerolineas; 5 Carpetas y Ferreo; 5 Carpetas.</t>
  </si>
  <si>
    <t>Se elaboró Tabla de Retención Documental y se remitió a Gestión Documental para su trámite, se entregó por correo electrónico el mapa de riesgos actualizado para revisión y se remitió el normograma debidamente actualizado para la Oficina de Planeación y la Oficina Jurídica.</t>
  </si>
  <si>
    <t>No aplica para este periodo, dado que no se recibió ni se realizó la actualización de algún  indicador, proceso u procedimiento.</t>
  </si>
  <si>
    <r>
      <t>1. Se concertó procedimiento referente a la renuncia de términos solicitada por los vigilados, solicitando concepto a la Oficina Juridica sobre el procedimiento a seguir. 2. Se solicito a Planeación la autorización de una nueva plantilla de notificación personal, electrónica y por aviso para los actos administrativos emitidos en virtud del articulo 51 párrafo 4 del</t>
    </r>
    <r>
      <rPr>
        <sz val="9"/>
        <color rgb="FFFF0000"/>
        <rFont val="Arial"/>
        <family val="2"/>
      </rPr>
      <t xml:space="preserve"> capitulo</t>
    </r>
    <r>
      <rPr>
        <sz val="9"/>
        <color theme="1"/>
        <rFont val="Arial"/>
        <family val="2"/>
      </rPr>
      <t xml:space="preserve"> 3. Se solicitó concepto a la Oficina Juridca de la Superintendencia de Puertos y Transporte respecto a la posibilidad de enviar comunicaciones mediante correo electronico 4. Se realizará la publicación de las actas emitidas en el proceso de conciliación del proceso verbal sumario.  </t>
    </r>
  </si>
  <si>
    <t>Se actualizaron los siguientes instrumentos: Normograma, Mapa de Riesgos, Actualización Ficha de Indicadores
Aprobación, Publicación y Socialización de la Política de Gestión Documental de la entidad.</t>
  </si>
  <si>
    <t>Correo enviado al Oficina de Planeación el 10 de mayo de 2018, en el cual se remiten las fichas Tecnicas de los procesos de Vigilancia, Control y Registro.</t>
  </si>
  <si>
    <t>Medición de los indicadores de los procesos de Inspección, Control y Registro.</t>
  </si>
  <si>
    <t>Base de Recaudo</t>
  </si>
  <si>
    <t>En el segundo trimestre del 2018 se realizaron 7600 fallos: 1017 fallos del Grupo de Investigaciones y Control y 6583 fallos del Grupo de IUIT</t>
  </si>
  <si>
    <t>Se gestionaron 22771 radicados: 5930 radicados por ORFEO y 16841 radicados por VIGIA</t>
  </si>
  <si>
    <t xml:space="preserve">En el segundo trimestre se atendieron las siguientes solicitudes:
1. Se enviaron avances del PEI de la Delegada de Tránsito el dia 05/04/2018
2. Se enviaron avances del POA de la Delegada de Tránsito el dia 05/04/2018
3. Se enviaron avances del PEI de la Delegada de Tránsito el dia 04/05/2018
4. Se envió retroalimentación de los Planes del primer trimestre 16/05/2018
5. Se enviaron avances del PEI de la Delegada de Tránsito el dia 06/06/2018
</t>
  </si>
  <si>
    <t>Evidencia en la WEB, en la cadena de valor y en contrucción mas documentos</t>
  </si>
  <si>
    <t>Proceso continuo constante de actualización</t>
  </si>
  <si>
    <r>
      <rPr>
        <b/>
        <sz val="9"/>
        <color theme="1"/>
        <rFont val="Arial"/>
        <family val="2"/>
      </rPr>
      <t>1.</t>
    </r>
    <r>
      <rPr>
        <sz val="9"/>
        <color theme="1"/>
        <rFont val="Arial"/>
        <family val="2"/>
      </rPr>
      <t xml:space="preserve"> Investigaciones falladas con sanción: 7, 2</t>
    </r>
    <r>
      <rPr>
        <b/>
        <sz val="9"/>
        <color theme="1"/>
        <rFont val="Arial"/>
        <family val="2"/>
      </rPr>
      <t>.</t>
    </r>
    <r>
      <rPr>
        <sz val="9"/>
        <color theme="1"/>
        <rFont val="Arial"/>
        <family val="2"/>
      </rPr>
      <t xml:space="preserve"> Investigaciones falladas con archivo: 14 y 3.</t>
    </r>
    <r>
      <rPr>
        <sz val="9"/>
        <color theme="1"/>
        <rFont val="Arial"/>
        <family val="2"/>
      </rPr>
      <t xml:space="preserve"> Investigaciones falladas caducidad 1. </t>
    </r>
  </si>
  <si>
    <t>Resolución No. 3350 de 2018</t>
  </si>
  <si>
    <t>La Politica de Supervisión se formalizó con la expedición de la Resolución por la cual se adopta dicha politica.</t>
  </si>
  <si>
    <t xml:space="preserve">No se programó actividad y no se realizó ninguna propuesta. </t>
  </si>
  <si>
    <t xml:space="preserve">Diligenciamiento del FUID: Despacho: el 5 de abril de 2018, mediante correo electrónico remitido a la Coordinación del Grupo de Gestión Documental, se remitió actualización de los FUID vigencias 2017 y 2018, y se remitió acta de eliminación de archivo de años anteriores y cuya eliminación se realizó en el año 2017 pero faltaba remitir el acta.  
Igualmente, a petición del Grupo de Gestión Documental, con correo electrónico del 28 de junio de 2018, se remitió actualización FUID vigencias 2017 y 2018. 
Grupo de Vigilancia e Inspección: Se han adelantado las acciones pertinentes al diligenciamiento del FUID. El dia12 de abril mediante correo electrónico se remitió el FUID 2017 y avance del FUID 2018.  El día 28 de junio mediante correo electrónico se remitió el FUID de la transferencia documental de los años 2014 y 2015. 
Grupo de Investigaciones y control: El 4 de abril de 2018, mediante correo electrónico remitido a la Coordinación del Grupo de Gestión Documental, se remitió actualización de los FUID de archivo en gestión 2018
Trámite Documental: Se tramita el 100% de los documentos que se reciben por Orfeo, es decir, se asignan en el 100% para su trámite. Se trabaja igualmente el módulo de Gestión Documental - Vigía, asignando el 100% para tramite. Estadísticas no se pueden presentar por cuanto ninguno de los dos aplicativos genera dicha información y se desconoce si el Grupo de Gestión Documental, responsable de dicho proceso, ha solicitado las mismas. 
El módulo de gestión documental en Vigía, continúa presentando fallas y falencias que se han estado comunicando por correo electrónico de fechas 24 y 28 de mayo. 
Dado que la Delegada de Puertos no ha recibido el acto administrativo por medio del cual se deja sin efecto jurídico la resolución que dio vida jurídica a la implementación y funcionamiento al sistema Orfeo, y así mismo el acto administrativo que da vida jurídica a la implementación y funcionamiento al modelo de gestión documental en Vigía, en la asignación que se realiza de los documentos remitidos por Vigía, se deja la siguiente nota: 
“Se hace la salvedad que la asignación del radicado se realiza sin la socialización del acto administrativo por parte de la administración de la entidad relacionado con la implementación y puesta en marcha del módulo de Gestión Documental – VIGIA, lo anterior, toda vez que están corriendo términos de contestación y trámite de los radicados los cuales se han venido acumulando por dicha situación.”
Adicionalmente, se aplican los formatos establecidos para la emisión de los memorandos, oficios, cuentas de cobro, así como los formatos de remisión al Grupo de Gestión Documental para el respectivo escaneo y envío por 472. Los grupos de Vigilancia e Inspección y el de Control cuentan con el personal requerido para el archivo físico y virtual de los mismos, mientras que el Despacho no tiene personal de apoyo para realizar estas actividades, Se revisan las devoluciones y se reenvían aquellas que se verifica que la dirección es correcta. Igualmente se utiliza el medio electrónico para verificar las direcciones y para el envío de las mismas. Se realiza seguimiento semanal para la depuración del sistema Orfeo, pero no se puede hacer el mismo seguimiento en Vigía, dado que no tiene dicha funcionalidad. 
Organizar archivo de gestión conforme a la TRD: La Delegada de Puertos tiene dos grupos de trabajo legalmente creados, el de Vigilancia e Inspección y el de Investigaciones y Control. Estos grupos cuentan con un funcionario responsable de la gestión documental del mismo; igualmente cada uno presenta su FUID, con ello cada grupo establece el número de carpetas que conforman el inventario en concordancia con las disposiciones del AGN y del grupo de gestión documental de la entidad. 
Y tiene un equipo de trabajo que es el conformado por el Despacho del Superintendente y la única secretaria, que es del Despacho, y ella se encarga de la gestión documental del Despacho. 
Cada grupo organiza el archivo teniendo en cuenta la tabla de retención establecida. 
Transferencias documentales: 
Despacho: El 29 junio se remitió la transferencia documental de los años 2014, 2015, 2016 cumpliendo con la solicitud de gestión documental realizada mediante memorando No. 20185600097833 del 30 de mayo de 2018, relacionado con el cronograma de transferencias documentales 2018.
Grupo de Vigilancia e Inspección: El día 28 de junio mediante correo electrónico se remitió el FUID de la transferencia documental de los años 2014 y 2015.
Grupo de Investigaciones y control: La transferencia de archivo se remitió el 29 de junio de 2018 de acuerdo a la TRD del Grupo. 
Atención de clientes internos y externos de manera presencial y telefónica: Se atiende a los usuarios que lo requieran, y se les informa que acudan al call center o al grupo de atención al ciudadano. Las solicitudes de atención y citas con usuarios externos se realizan a través del correo electrónico del Delegado de Puertos. 
Programación de actividades y seguimiento a compromisos: Se programan y se realiza seguimiento atendiendo las instrucciones del Delegado de Puertos. No es claro a qué actividades y compromisos se refiere este punto ya que un consolidado de lo que se realiza esta en el PEI
</t>
  </si>
  <si>
    <t>Las actividades de estímulos e incentivos están programadas para el segundo y cuarto trimestre de la vigencia 2018.  Estas consisten en un reconocimiento económico otorgado a los mejores funcionarios por evaluación de desempeño laboral de los grupos de: Libre nombramiento y remoción, Asesores de carrera administtrativo, Profesionales especializados, Profesionales universitarios, Técnicos y Nivel asistencial.</t>
  </si>
  <si>
    <t>Memorando No.20185200094333 del 25/05/2018, Rendimiento Laboral primer cuatrimestre 2018 y Concertación de Compromisos segundo cuatrimestre 2018, para funcionarios en provisionalidad.
Para las asesorías la evidencia es el formulario de concertación y evaluación de desempeño diligenciado.</t>
  </si>
  <si>
    <t>En cuanto a las asesorias requeridas por los servidores públicos su número es indetermiando.</t>
  </si>
  <si>
    <t>Se renovaron las imágenes de los canales de comunicacion como son: las pantallas digitales y los mailling con nuevos diseños gráficos.</t>
  </si>
  <si>
    <r>
      <rPr>
        <sz val="9"/>
        <rFont val="Arial"/>
        <family val="2"/>
      </rPr>
      <t>En la Intranet de la Entidad se encuentra información sobre el programa Servimos, para beneficio de todos los funcionarios de la Entidad y su núcleo familiar.
En el mes de mayo se entregó la dotación correspondiente al primer cuatrimestre de 2018.</t>
    </r>
    <r>
      <rPr>
        <sz val="9"/>
        <color rgb="FFFF0000"/>
        <rFont val="Arial"/>
        <family val="2"/>
      </rPr>
      <t xml:space="preserve">. 
</t>
    </r>
    <r>
      <rPr>
        <sz val="9"/>
        <rFont val="Arial"/>
        <family val="2"/>
      </rPr>
      <t>El día 5 de abril de 2018, se realizó visita de inspección a la residencia del teletrabajador Marco Aurelio Velasco por parte del contratista de Talento Humano, un contratista de Tecnologías de la Información y las Comunicaciones y un representante de la ARL Positiva, se generó un informe con recomendaciones.
El Grupo Coordinador del Teletrabajo realizó reunión el día 9 de mayo de 2018, para recomendar la continuidad de la modalidad del teletrabajo para el funcionario Marco Velasco 
El porcentaje de avance acumulado supera el 100% debido a que el indicador en dinámico puesto que el tema de incapacidades es variable y se desconoce la cifra exacta mensual de ellas.</t>
    </r>
  </si>
  <si>
    <t xml:space="preserve">Expedientes que reponsan en el archivo de gestión del grupo de conciliación </t>
  </si>
  <si>
    <t xml:space="preserve">Se refleja un pequeño incremento en las acciones realizadas por el area de sometimiento a control </t>
  </si>
  <si>
    <t xml:space="preserve">Se incremento la cantidad de devoluciones efectuadas a las distintas areas por cuanto se realizó una contingencia </t>
  </si>
  <si>
    <t xml:space="preserve">En proceso de medición de indicadores y la atualización de mapas de riesgos de los procesos de la Oficina Juridica </t>
  </si>
  <si>
    <t>Orfeo, Archivo de Gestión, Carpetas de Contratos y correo jefatura</t>
  </si>
  <si>
    <t>27921, 37271, 37531, 329771, 357331, 432241, 449241, 454291, 472721, 475411, 475451, 475461, 475471, 579241, 597901, 614501, 614681, 637121, 639391, 639411, 639461, 639751</t>
  </si>
  <si>
    <t>Una empresa de transporte urbano, una empresa de transporte fluvial, 14 empresas de transporte aéreo, un terminal de transporte, 4 empresas de transporte terrestre y una petición de persona natural.</t>
  </si>
  <si>
    <t>2. ESTRATEGIA</t>
  </si>
  <si>
    <t>3. DIMENSION DE MI PG</t>
  </si>
  <si>
    <t>4. POLITICA DE LA DIMENSION DE MIPG</t>
  </si>
  <si>
    <t>5. NOMBRE DEL  PLAN</t>
  </si>
  <si>
    <t>6. ACTIVIDAD Y/O PROYECTO</t>
  </si>
  <si>
    <t>7. FECHA INICIAL</t>
  </si>
  <si>
    <t>8. FECHA FINAL</t>
  </si>
  <si>
    <t>11. DEPENDENCIA FUNCIONAL</t>
  </si>
  <si>
    <t>12. GRUPO O EQUIPO</t>
  </si>
  <si>
    <t>13.  LIDER</t>
  </si>
  <si>
    <t>14. RESPONSABLE</t>
  </si>
  <si>
    <t>15. INDICADOR</t>
  </si>
  <si>
    <t>16. FORMULA DEL INDICADOR</t>
  </si>
  <si>
    <t>17. Meta Anual 2018</t>
  </si>
  <si>
    <t>18. RESULTADOS 2018</t>
  </si>
  <si>
    <t>5. INFORMACION Y COMUNICACIÓN</t>
  </si>
  <si>
    <t>5.2 Transparencia, acceso a la información pública y lucha contra la corrupción</t>
  </si>
  <si>
    <t>0. Plan de Acción Anual 2018</t>
  </si>
  <si>
    <t>3. GESTION CON VALORES PARA RESULTADOS</t>
  </si>
  <si>
    <t>3.5 Servicio al Ciudadano</t>
  </si>
  <si>
    <t>4. EVALUACION DE RESULTADOS</t>
  </si>
  <si>
    <t>4.1 Seguimiento y evaluación del desempeño institucional</t>
  </si>
  <si>
    <t>3.2 Gobierno Digital</t>
  </si>
  <si>
    <t>3.6 Racionalización de Tramites</t>
  </si>
  <si>
    <t>2. DIRECCIONAMIENTO ESTRATEGICO Y PLANAECION</t>
  </si>
  <si>
    <t>2.1 Planeación Institucional</t>
  </si>
  <si>
    <t>3.4 Defensa Jurídica</t>
  </si>
  <si>
    <t>1. TALENTO HUMANO</t>
  </si>
  <si>
    <t>1.2 Integridad</t>
  </si>
  <si>
    <t>3.1 Fortalecimiento organizacional y simplificación de procesos</t>
  </si>
  <si>
    <t>3.3 Seguridad digital</t>
  </si>
  <si>
    <t>5.1 Gestión Documental</t>
  </si>
  <si>
    <t xml:space="preserve">2.2 Gestión presupuestal y eficiencia del gasto público </t>
  </si>
  <si>
    <t>7. CONTROL INTERNO</t>
  </si>
  <si>
    <t>7.1 Control interno</t>
  </si>
  <si>
    <t xml:space="preserve">1.1 Gestión Estratégica del Talento Humano </t>
  </si>
  <si>
    <t>6. GESTION DEL CONOCIMIENTO Y LA INNOVACION</t>
  </si>
  <si>
    <t>6.1 Gestión del conocimiento y la innovación</t>
  </si>
  <si>
    <t>1. Fortalecer la supervisión (Vigilancia, Inspección y Control)</t>
  </si>
  <si>
    <t>1.1 Asegurar la Gestión Operativa de los procesos tercerizados</t>
  </si>
  <si>
    <t>1. Licitación pública</t>
  </si>
  <si>
    <t>2. Fortalecer las TI en la gestión de la entidad y la información pública</t>
  </si>
  <si>
    <t>1.2  Implementar el esquema de vigilancia estratégica (Conocer y adaptar las mejores prácticas internacionales)</t>
  </si>
  <si>
    <t>1. Plan Institucional de Archivos de la Entidad -PINAR (Gestión Documental)</t>
  </si>
  <si>
    <t>2. Mínima cuantía</t>
  </si>
  <si>
    <t>2. Jurídica</t>
  </si>
  <si>
    <t>3. Fortalecer la capacidad de gestión operativa del capital humano</t>
  </si>
  <si>
    <t>1.3  Fortalecer el CEMAT</t>
  </si>
  <si>
    <t>2. Plan Anual de Adquisiciones (Planeación)</t>
  </si>
  <si>
    <t>3. Contratación directa</t>
  </si>
  <si>
    <t>3. Control Interno</t>
  </si>
  <si>
    <t xml:space="preserve">4. Fortalecer los procesos de la cadena de valor </t>
  </si>
  <si>
    <t>1.4 Fortalecer el sistema de información misional – VIGIA</t>
  </si>
  <si>
    <t>3. Plan Anual de Vacantes (Talento Humano)</t>
  </si>
  <si>
    <t xml:space="preserve">4. Conxcurso de mérito </t>
  </si>
  <si>
    <t>4. Planeación</t>
  </si>
  <si>
    <t>1.5 Promover la formalidad en la prestación del servicio</t>
  </si>
  <si>
    <t>4. Plan de Previsión de Recursos Humanos  (Talento Humano)</t>
  </si>
  <si>
    <t>5. Selección abreviada</t>
  </si>
  <si>
    <t>4.1 Informatica</t>
  </si>
  <si>
    <t>1.6  Proponer acciones que fortalezcan la Regulación Normativa</t>
  </si>
  <si>
    <t>5. Plan Estratégico de Talento Humano  (Talento Humano)</t>
  </si>
  <si>
    <t>1.7 Fortalecer el modelo de Atención al ciudadano</t>
  </si>
  <si>
    <t>6. Plan Institucional de Capacitación  (Talento Humano)</t>
  </si>
  <si>
    <t>5.1 Control Int. Dis.</t>
  </si>
  <si>
    <t>1.8 Fortalecer la relación con el supervisado</t>
  </si>
  <si>
    <t>7. Plan de Incentivos Institucionales  (Talento Humano)</t>
  </si>
  <si>
    <t>5.2 Talento Humano</t>
  </si>
  <si>
    <t>1.9 Replicar en los supervisados las Buenas prácticas</t>
  </si>
  <si>
    <t>8. Plan de Trabajo Anual en Seguridad y Salud en el Trabajo  (Talento Humano)</t>
  </si>
  <si>
    <t>5.3 Financiera</t>
  </si>
  <si>
    <t>2.1  Implementar el modelo de intercambio de información con grupos de interés (Ministerios, etc.)</t>
  </si>
  <si>
    <t>9. Plan Anticorrupción y de Atención al Ciudadano  (Planeación)</t>
  </si>
  <si>
    <t>5.4 Administrativa</t>
  </si>
  <si>
    <t>2.2 Fortalecer la seguridad, usabilidad  y alta disponibilidad de la infraestructura tecnológica</t>
  </si>
  <si>
    <t>3.7 Participación ciudadana en la gestión pública</t>
  </si>
  <si>
    <t>10. Plan Estratégico de Tecnologías de la Información y las Comunicaciones PETI (Informatica)</t>
  </si>
  <si>
    <t>5.6 Documental</t>
  </si>
  <si>
    <t>2.3  Fortalecer la Gestión de Servicios de TI</t>
  </si>
  <si>
    <t>11. Plan de Tratamiento de Riesgos de Seguridad y Privacidad de la Información (Informatica)</t>
  </si>
  <si>
    <t>5.7 Notificaciones</t>
  </si>
  <si>
    <t>2.4 Implementar el modelo de continuidad del negocio</t>
  </si>
  <si>
    <t>12. Plan de Seguridad y Privacidad de la Información (Informatica)</t>
  </si>
  <si>
    <t>5.8 Atención al Ciudadano</t>
  </si>
  <si>
    <t>2.5 Implementar la estrategia de Gobierno en Línea (Incluye Ley de Transparencia)</t>
  </si>
  <si>
    <t>6. Puertos</t>
  </si>
  <si>
    <t>2.6 Implementar el BI de la Entidad</t>
  </si>
  <si>
    <t>7. Concesiones</t>
  </si>
  <si>
    <t>2.7 Automatizar de procesos BPMN (Evaluación herramienta y definir alcance automatización)</t>
  </si>
  <si>
    <t>8. Transito</t>
  </si>
  <si>
    <t>2.8 Diseñar el ERP</t>
  </si>
  <si>
    <t>3.1 Lograr el rediseño Organizacional</t>
  </si>
  <si>
    <t>3.2 Implementar la Gestión de Cambio</t>
  </si>
  <si>
    <t>3.3  Promover la gestión del conocimiento (capacitación y entrenamiento)</t>
  </si>
  <si>
    <t>3.4  Contribuir al mejoramiento de la calidad de vida del personal (bienestar, incentivos y clima laboral)</t>
  </si>
  <si>
    <t>4.1 Implementar el mapa de ruta de Arquitectura Empresarial</t>
  </si>
  <si>
    <t>4.2  Desarrollar la gestión integrada por procesos (Integración de Subsistemas, Riesgos, Seguridad, ambiental, RS, MECI, seguridad y salud en el trabajo)</t>
  </si>
  <si>
    <t xml:space="preserve">4.3 Desarrollar la Gestión Financiera (NIIF, NICSP, Recaudo, Cartera, Pagos) </t>
  </si>
  <si>
    <t>4.4 Desarrollar la Gestión Administrativa e Infraestructura (PIGA, Inventario, Mantenimiento instalaciones)</t>
  </si>
  <si>
    <t>4.5 Desarrollar la Gestión Documental (PGD, TRD)</t>
  </si>
  <si>
    <t>4.6 Desarrollar la Gestión Jurídica (Saneamiento de la cartera - Remisibilidad de obligaciones)</t>
  </si>
  <si>
    <t>1. Gestión del Riesgo de Corrupción - Mapa de Riesgos de Corrupción</t>
  </si>
  <si>
    <t>2. Racionalización de Tramites</t>
  </si>
  <si>
    <t>3. Rendición de Cuentas</t>
  </si>
  <si>
    <t>4. Serivico al Ciudadano</t>
  </si>
  <si>
    <t>5. Transparencia</t>
  </si>
  <si>
    <t>19. Avance cualitativo 2do. Trimestre</t>
  </si>
  <si>
    <t xml:space="preserve">Socializar la Política de Gestión del Riesgo y la metodología integrada para la administración del riesgo en la SPT </t>
  </si>
  <si>
    <t xml:space="preserve">Socializar el Mapa de Riesgos en la SPT </t>
  </si>
  <si>
    <t>Monitorear y efectuar seguimiento a los riesgos de corrupción</t>
  </si>
  <si>
    <t>Verificar la visibilización de la ejecución del Plan anticorrupción y mapa de riesgos, según los cortes establecidos.</t>
  </si>
  <si>
    <t>Actualizar el portal web</t>
  </si>
  <si>
    <t>Publicar información en portal web: actualización de información institucional, de acuerdo a los estándares Gobierno Digital, Ley de Transparencia, planes y proyectos institucionales, normativa, Atención al Ciudadano, entre otros.</t>
  </si>
  <si>
    <t>Diseñar y envíar información mediante comunicaciones Internas (push mails, pantallas o carteleras virtuales), informando las principales actividades desarrolladas por la entidad a nivel misional, normativo y administrativo.</t>
  </si>
  <si>
    <t>Difundir la actividad misional de la entidad, a través de correos directos y/o push mails a los vigilados</t>
  </si>
  <si>
    <t>Implementar free press con medios de comunicación a nivel nacional</t>
  </si>
  <si>
    <t xml:space="preserve">Socializar a los vigilados las principales decisiones normativas de la entidad. </t>
  </si>
  <si>
    <t>Elaborar el informe de Rendición de Cuentas 2018</t>
  </si>
  <si>
    <t>Desarrollar campaña para socialización de informe de Rendición de Cuentas 2018</t>
  </si>
  <si>
    <t>Desarrollar herramientas informáticas de interacción con los vigilados</t>
  </si>
  <si>
    <t>Analizar las PQRS mas frecuentes de la entidad para dar respuesta a través del portal web</t>
  </si>
  <si>
    <t>Actualizar el espacio de preguntas frecuentes en la página web, Resoluciones, Circulares, entre otros.</t>
  </si>
  <si>
    <t>Realizar atención al ciudadano y vigilados a través del centro de contacto</t>
  </si>
  <si>
    <t>Brindar atención al Ciudadano  de manera presencial</t>
  </si>
  <si>
    <t>Desarrollar dos foros virtuales de temas misionales de interés general</t>
  </si>
  <si>
    <t>Desarrollar dos chats temáticos de temas misionales de interés general</t>
  </si>
  <si>
    <t>Publicar los proyectos de actos administrativos y demás documentos de interes general que requieran ser sometidos para recibir comentarios de la ciudadanía.</t>
  </si>
  <si>
    <t>Participar en reuniones a nivel nacional, congresos nacionales o simposios del sector transporte para escuchar requerimientos, necesidades e interrogantes acerca del transporte público nacional.</t>
  </si>
  <si>
    <t>Llevar a cabo reuniones con la ciudadanía, vigilados y organizaciones cívicas para escuchar sus requerimientos y expectativas frente a las actividades misionales de la entidad y su proceso de rendición de cuentas (mesas de trabajo)</t>
  </si>
  <si>
    <t>Publicar encuestas web en el portal de la entidad preguntando a la ciudadanía acerca de las principales temáticas que desea se aborden en la rendición de cuentas</t>
  </si>
  <si>
    <t>Desarrollar actividades de cara al ciudadano con el fin de conocer la imagen pública que se tiene de la SPT y su gestión</t>
  </si>
  <si>
    <t>Clasificar todas las consultas, sugerencias y recomendaciones realizadas a través de las diferentes herramientas de diálogo para establecer las respuestas que se deben generar para incluir en la Audiencia Pública de Rendición de Cuentas</t>
  </si>
  <si>
    <t xml:space="preserve">Realizar audiencia virtual de rendición de cuentas </t>
  </si>
  <si>
    <t>Realizar audiencia pública de rendición de cuentas  presencial (depende de los recursos financieros de la entidad y de una posible convocatoria a una audiencia sectorial por parte del Mintransporte)</t>
  </si>
  <si>
    <t>Establecer actividades colaborativas con entidades públicas en materia de derechos humanos (equipos raciales, atención difencial, participación ciudadana, etc.).</t>
  </si>
  <si>
    <t>Realizar campaña de sensibilización, para los Funcionarios y Contratistas, acerca de la importancia del ejercicio de rendición de cuentas</t>
  </si>
  <si>
    <t>Desarrollar una actividad de participación y colaboración abierta a través de Urna de Cristal.</t>
  </si>
  <si>
    <t>Desarrollar campaña de Sensibilización sobre rendición de cuentas dirigido a vigilados.</t>
  </si>
  <si>
    <t>Evaluar actividades de sensibilización</t>
  </si>
  <si>
    <t>Realizar seguimiento al cumplimiento de las actividades propuestas en el Plan de Rendición de Cuentas</t>
  </si>
  <si>
    <t>Realizar la medición de los indicadores por componente de Rendición de Cuentas</t>
  </si>
  <si>
    <t>Elaborar el informe final de rendición de cuentas de la entidad</t>
  </si>
  <si>
    <t>Continuar con el fortalecimiento del modelo de atención al ciudadano de la SPT, a través de las actividades definidas en el Plan Operativo</t>
  </si>
  <si>
    <t>Desarrollar reuniones de seguimiento con el Grupo de Atención al Ciudadano para conocer el desarrollo de las actividades</t>
  </si>
  <si>
    <t>Elaborar informes mensuales de la atención presencial al ciudadano, que de cuenta de la interacción y gestión con el ciudadano</t>
  </si>
  <si>
    <t>Realizar seguimiento a la atención telefónica a través del centro de contacto</t>
  </si>
  <si>
    <t>Realizar estadisticas de los tiempos de atención al ciudadano, porcentaje de abandono de la sala antes de ser atendidos, para la toma de decisiones.</t>
  </si>
  <si>
    <t>Planear y desarrollar actividades de capacitación relacionadas con mejoramiento al servicio al ciudadano.</t>
  </si>
  <si>
    <t>Actualizar y asegurar el nuevo proceso de atención al ciudadano</t>
  </si>
  <si>
    <t>Construir y publicar una política de protección de datos personales</t>
  </si>
  <si>
    <t>Mejorar los tiempos de Atención de la PQRS por Superintendencia Delegada</t>
  </si>
  <si>
    <t>Revisar, actualizar y publicar en los canales de atención la carta de trato digno</t>
  </si>
  <si>
    <t>Construir y publicar el documento de caracterización a ciudadanos, usuarios y grupos de interés de SPT</t>
  </si>
  <si>
    <t>Continuar con el desarrollo el Plan de implementación de la estrategia Gobierno en Línea</t>
  </si>
  <si>
    <t>Mantener actualizada la información del botón de transparencia de la SPT</t>
  </si>
  <si>
    <t>Incluir en el formulario electrónico de PQRs, el tipo de solicitud: Solicitud de Información (Vigía)</t>
  </si>
  <si>
    <t>Implementar Plan de trabajo para el Sistema de Gestión de Seguridad de la Información</t>
  </si>
  <si>
    <t>Realizar instalación de rampa en el CIAC para facilitar el acceso a la población en silla de ruedas</t>
  </si>
  <si>
    <t>Disponer de mecanismo para atender a población con discapacidad auditiva en el CIAC.</t>
  </si>
  <si>
    <t>Disponer de mecanismo para atender a población con discapacidad visual en la página web.</t>
  </si>
  <si>
    <t>Incluir dentro de los motivos de respuesta en el módulo de PQRs de Vigía la negación de información</t>
  </si>
  <si>
    <t>Mantener actualizados los Trámites de cara al ciudadano en el Sistema Único de Información de Trámites - SUIT</t>
  </si>
  <si>
    <t>Gestionar la publicación del 100% de la hojas de vida de los funcionarios y contratistas de la SPT, en el aplicativo SIGEP</t>
  </si>
  <si>
    <t>Estimulos Educativos ( Educación Formal)</t>
  </si>
  <si>
    <t xml:space="preserve">Incentivo mejor trabajo en equipo </t>
  </si>
  <si>
    <t>1. Organización Gestión en Seguridad y Salud en el Trabajo</t>
  </si>
  <si>
    <t>2. Subprograma de Seguridad Industrial</t>
  </si>
  <si>
    <t>3. Higiene Industrial</t>
  </si>
  <si>
    <t>4. Subprograma de Medicina Preventiva y del Trabajo</t>
  </si>
  <si>
    <t>5. Elaboración de Planes y Programas Seguridad y Salud en el Trabajo</t>
  </si>
  <si>
    <t>Desarrollar 31 capacitaciones dirigdas a funcionarios, en diferentes tematicas sugeridas por las dependencias y las incluidas en la Matriz de Gestión Estrategica de Talento Humano del DAFP</t>
  </si>
  <si>
    <t>No. de capacitaciones ejecutadas / No. capacitaciones programadas</t>
  </si>
  <si>
    <t>% porcentaje de realización de capacitaciones</t>
  </si>
  <si>
    <t>% porcentaje de realización de capacitaciones con programa servimos</t>
  </si>
  <si>
    <t>Hacer extensivas las invitaciones del programa Servimos a los funcionarios de las diferentes areas dependiendo del tema a tratar y de su aplicación en el puesto de trabajo</t>
  </si>
  <si>
    <t>No. estimulos otorgados /No. estimulos solicitados</t>
  </si>
  <si>
    <t>Incentivo mejor empleado por nivel (5 niveles C.A.) y 1 LNR</t>
  </si>
  <si>
    <t>No. estimulos otorgados /No. estimulos designados</t>
  </si>
  <si>
    <t>Cumplimiento estimulos educativos</t>
  </si>
  <si>
    <t>Cumplimiento estimulos mejores funcionarios</t>
  </si>
  <si>
    <t>No. trabajo premiado / No. trabajo de mayor impacto</t>
  </si>
  <si>
    <t>Cumplimiento estimulo trabajo en equipo</t>
  </si>
  <si>
    <t>Contratista SGSST</t>
  </si>
  <si>
    <t>3. Comunicaciones</t>
  </si>
  <si>
    <t>8. Despacho del delegado (actuaria)</t>
  </si>
  <si>
    <t>9. Despacho Jefe</t>
  </si>
  <si>
    <t>12. Grupo de Conciliación y Estudios</t>
  </si>
  <si>
    <t>13. Grupo de Informatica y Estadistica</t>
  </si>
  <si>
    <t>15. Investigaciones y Control (PQRS)</t>
  </si>
  <si>
    <t>16. Jurídica</t>
  </si>
  <si>
    <t>19. PQRS</t>
  </si>
  <si>
    <t>20. Recaudo</t>
  </si>
  <si>
    <t>24. Jurisdicción Coactiva</t>
  </si>
  <si>
    <t>26. Informatica</t>
  </si>
  <si>
    <t>Jefe Oficina</t>
  </si>
  <si>
    <t>Coordinador</t>
  </si>
  <si>
    <t>Delegado</t>
  </si>
  <si>
    <t>Contratista</t>
  </si>
  <si>
    <t>Jefe oficina</t>
  </si>
  <si>
    <t xml:space="preserve">Se efectuaron 2 campañas institucionales: La revolución de la infraestructura en las regiones. La primera se realizó sobre la región centro y la segunda sobre la región caribe. Actividades Comunicaciones Internas 1:. Canales PQR. Comunicaciones Externas 4: 1. Boletínes de Prensa, 2. Comunicación Free Press permanente, 3. Participaciones en rueda de prensa(1), 4. Lanzamiento campaña Muévete Legal Semana Santa
Manejo de redes sociales (diarias 3 piezas) y 6. Actualización diaria del Portal web.
</t>
  </si>
  <si>
    <t>Implementación de IPV6 desde el punto de vista de Activos Fijos</t>
  </si>
  <si>
    <t>Protocolo IPv6 implementado</t>
  </si>
  <si>
    <t>(# IP migradas / # IP totales)*100</t>
  </si>
  <si>
    <t>NIDS de nueva generación  para detención de intrusos - Seguridad</t>
  </si>
  <si>
    <t>Solución NIDS implementada</t>
  </si>
  <si>
    <t>Solución implementada</t>
  </si>
  <si>
    <t>Implementación del modelo de Teletrabajo, evaluación por persona</t>
  </si>
  <si>
    <t>Modelo teletrabajo para la entidad</t>
  </si>
  <si>
    <t>Modelo de Teletrabajo</t>
  </si>
  <si>
    <t>Gestión de cambio VIGIA, coaching, procesos, capacitaciones</t>
  </si>
  <si>
    <t>Implemetacion Modulos Vigia</t>
  </si>
  <si>
    <t>(# Modulos Implemetados / # Modulos Total)*100</t>
  </si>
  <si>
    <t>Implementación del SGSI, todo las recomendaciones de INFOTIC</t>
  </si>
  <si>
    <t>Modelos de SGSI</t>
  </si>
  <si>
    <t>Modelo de SGSI</t>
  </si>
  <si>
    <t>Implementación ruta de excelencia GEL - Plan de Gestión documental, desde el punto de vista personas</t>
  </si>
  <si>
    <t>Certificación Ruta de Excelencia</t>
  </si>
  <si>
    <t># Datos abiertos Certificados en la ruta de excelencia</t>
  </si>
  <si>
    <t>Mitigar y evitar los riesgos de Seguridad identificados en la matriz de riesgos de Seguridad, de acuerdo a los lineamientos para el tratamiento de riesgos definidos en la SPT.</t>
  </si>
  <si>
    <t>Acciones ejecutadas</t>
  </si>
  <si>
    <t>(# Acciones ejecutadas / # total de acciones planeadas) * 100</t>
  </si>
  <si>
    <t xml:space="preserve">Definir la estructura del Proceso de Seguridad de la Informacion </t>
  </si>
  <si>
    <t>Documento Estructura del Proceso de Seguridad</t>
  </si>
  <si>
    <t>Documento generado</t>
  </si>
  <si>
    <t>Implementar el plan de tratamiento de riesgos de seguridad y privacidad de la información</t>
  </si>
  <si>
    <t>Matriz de riesgos de Seguridad de la información</t>
  </si>
  <si>
    <t>Seguimiento Matriz de Riesgos de Seguridad de la información</t>
  </si>
  <si>
    <t>Actualizar la Política de Seguridad de la Información de la Entidad.</t>
  </si>
  <si>
    <t>Documento con la Política de Seguridad y Privacidad Actualizada</t>
  </si>
  <si>
    <t>Resolución Generada</t>
  </si>
  <si>
    <t>Actualizar las funciones del  Comité Institucional de Gestión y Desempeño para incluir temas de seguridad y privacidad de la información</t>
  </si>
  <si>
    <t>% monitoreo mapa de riesgos</t>
  </si>
  <si>
    <t xml:space="preserve">No. de etapas de monitoreo de riesgo desarrolladas / No. de etapas de la metodologia de Administración del riesgo </t>
  </si>
  <si>
    <t>La Oficina Asesora de Planeación solicitó a los responsables de los procesos realizar el seguimiento a los mapas de reisgos, a través de los memorandos: No 20184000020263 del 5 de febrero de 2018 y  No 20184000060363 del 4 de abril de 2018, quienes realizaron este ejercicio y lo entregaron a la Oficina de Control Interno, de acuerdo con las fechas programadas.</t>
  </si>
  <si>
    <t>Poner en marcha del aplicativo VIGIA, como único repositorio de información de los Supervisados de la SPT(Registro de Información de los vigilados)</t>
  </si>
  <si>
    <t>% Automatización de los procedimientos misionales</t>
  </si>
  <si>
    <t>No. de procedimientos misionales automatizados / No. de procedimientos misionales existentes</t>
  </si>
  <si>
    <t xml:space="preserve">% portal web actualizado </t>
  </si>
  <si>
    <t>No. de secciones del portal web actualizadas / No. total de secciones del portal web</t>
  </si>
  <si>
    <t xml:space="preserve">% portal web cumpliendo estandares normativos </t>
  </si>
  <si>
    <t>No. de estandares normativos cumplidos / No. de estandares normativos por cumplir</t>
  </si>
  <si>
    <t>% de Herramientas informáticas implementadas</t>
  </si>
  <si>
    <t>No. de Herramientas informáticas implementadas / No. de Herramientas informáticas a implementar</t>
  </si>
  <si>
    <t xml:space="preserve">No. de acciones ejecutadas para renovar portal web  / No. de acciones ejecutadas para renovar portal web </t>
  </si>
  <si>
    <t xml:space="preserve">% portal web renovado </t>
  </si>
  <si>
    <t xml:space="preserve">Se publicó en la página web de la entidad, la siguiente información para observaciones de la ciudadanía:                                                                      - Proyecto de Resolución por la cual se establecen los parámetros de presentación de la información de carácter subjetivo que deben reportar a la Superintendencia de Transporte las autoridades de Tránsito y Transporte, los Organismos de Tránsito y Transporte y las Empresas de Economía Mixta cuya actividad sea vigilada  por la Superintendencia, correspondiente a la vigencia fiscal 2017.                                                                                         - Poryecto de resolución por la cual se fijan tarifas que por concepto de Contribución Especial de Vigilancia deben pagar a la Superintendencia de Transporrte la totalidad de los sujetos sometidos a su vigilancia, inspección y control para la vigencia fiscal 2018. </t>
  </si>
  <si>
    <t>Se realizó la implementación de la nueva página web, donde se habilitó el módulo de chat y foros en linea, para interactuar con la ciudadania.</t>
  </si>
  <si>
    <t>% de proyectos normativos y documentos de interes publicados</t>
  </si>
  <si>
    <t>No. de proyectos normativos y documentos de interes publicados / No. de proyectos normativos y documentos de interes que solicitan publicar</t>
  </si>
  <si>
    <t xml:space="preserve">De acuerdo con los reportes de información en el Plan Operativo, se han adelantado tres  acciones de las cinco  previstas, para la línea de fortalecimiento del modelo de atención al ciudadano de la SPT a la fecha. </t>
  </si>
  <si>
    <t>% plan operativo ejecutado</t>
  </si>
  <si>
    <t>No. de actividades del plan operativo ejecutadas/ No. de  actividades del plan operativo ejecutadas</t>
  </si>
  <si>
    <t xml:space="preserve">Se tiene contemplado la realizacion de campañas de sensibilización de Atención al Ciudadano para desarrollar en el siguiente cuatrimestre, 
Se actualiza el normograma.
Se hace seguimiento al riesgo.
Se reporta a Planeación  el indicador del Grupo de Atención al Ciudadano.
De acuerdo con los reportes de información en el Plan Operativo, se han adelantado tres  acciones de las cinco  previstas, para la línea de fortalecimiento del modelo de atención al ciudadano de la SPT a la fecha. </t>
  </si>
  <si>
    <t xml:space="preserve"> La opción de Solicitud de Información se encuentra habilitada en el  modulo PQR en los ocho caneles de ingreso que se encuentran actualmente en operación apoyados en el sistema  Vigia: 
1. Ventanilla
2. Atencion al Ciudadano
3. Call Center
4. Redes Sociales
5. Web
6. Kiosko
7. APP
8. Correo Electronico</t>
  </si>
  <si>
    <t>% de actualización del modulo de Vigia</t>
  </si>
  <si>
    <t>No. de items incluidos en el formulario de PQRS/ No. de items para incluir en el formulario PQRS</t>
  </si>
  <si>
    <t>% de Cumplimiento de actividades programadas</t>
  </si>
  <si>
    <t>No. de actividades programadas / No. de actividades ejecutadas</t>
  </si>
  <si>
    <t>Esta definido el GAP analisis, las politicas de seguridad de la informacion y se esta haciendo el plan de implementacion del modelo</t>
  </si>
  <si>
    <t>Incluido el parametro de Negacion de Informacion como Respuesta</t>
  </si>
  <si>
    <t>% Metodología y Politica de Gestión del Riesgo Socializada</t>
  </si>
  <si>
    <t xml:space="preserve">Se actualizó el mapa de riesgos de los Procesos: Gestión Estratégica de la Información y Gestión del Talento Humano, los cuales fueron debidamente publicados en la cadena de valor, el dia 6 de abril del presente año. </t>
  </si>
  <si>
    <t>% revisión y actualización mapa de riesgos</t>
  </si>
  <si>
    <t xml:space="preserve">Se actualizó el mapa de riesgos consolidado de acuerdo con los nuevos mapas de riesgo y se publicó en la página web en el link de transparencia. </t>
  </si>
  <si>
    <t>Revisar y actualizar de mapa de riesgos</t>
  </si>
  <si>
    <t>Consolidar del mapa de riesgos</t>
  </si>
  <si>
    <t>Publicar del mapa de riesgos consolidado en el botón de transparencia e intranet</t>
  </si>
  <si>
    <t>Desarrollar el proyecto SIS - Sistema Inteligente de la Supertransporte para el mejoramiento de los tiempos de respuesta de los trámites (IUITS, Gestión de Cobro, inmovilizaciones, PQRS).</t>
  </si>
  <si>
    <t>% consolidación mapa de riesgos</t>
  </si>
  <si>
    <t>No. de mapas de riesgos consolidados / no. de mapas de riesgos de los procesos institucionales</t>
  </si>
  <si>
    <t>% de publicación de mapa de riesgos consolidado</t>
  </si>
  <si>
    <t>% socialización mapa de riesgos</t>
  </si>
  <si>
    <t>El mapa de riesgos consolidado se encuentra publicado en la página web en el link de transparencia.</t>
  </si>
  <si>
    <t>Esta actividad se reportará en el siguiente periodo</t>
  </si>
  <si>
    <t>No. de actividades de socialización ejecutadas/ No. de  actividades de socialización programadas</t>
  </si>
  <si>
    <t>El SIS - Sistema Inteligente de la Supertransporte, cuenta con un grupo de profesionales, organizados por temática para facilitar la atención de:</t>
  </si>
  <si>
    <t xml:space="preserve">1.) Atención de PQRS:  Verificación de las PQRS recibidas, direccionamientos a las diferentes Áreas para su estudio y control de los tiempos de atención. Desde el 2 de enero al 30 de abril de 2018, el total de solicitudes recibidas en relación con los documentos radicados por el módulo de gestión documental fueron de 8.616 de los cuales fueron asignados 8.561 y por el módulo de PQR´s se han radicado 6.080 donde se asignaron 5.658. Estos radicados ya fueron asignados a cada una de las dependencias correspondientes. </t>
  </si>
  <si>
    <t xml:space="preserve"> 2.) Gestión de Cobro: En el periodo comprendido entre enero de 2018 y 30 de abril de 2018 en total, se generó un recaudo de $5.926.913.918 comprendido en Tasa de Vigilancia, Multas y acuerdos de pago.</t>
  </si>
  <si>
    <t>3.) Inmovilizaciones: Durante el período comprendido entre el 02 de enero y el 30 de abril del 2018 se han recibido 5.810 solicitudes de inmovilizaciones discriminadas así: autorizadas 3.167, rechazadas 2.321, devueltas 318 y trasladadas a la delegada de tránsito 4, manteniendo los tiempos de atención en 5 horas.</t>
  </si>
  <si>
    <t>4.) IUITS: Desde el 04 enero al 30 de abril de 2018 se han recibido 5.288 IUIT’s. De estos IUIT’s el 96% (5.066 IUIT’s) ha sido procesado.</t>
  </si>
  <si>
    <t>% desarrollo proyecto SIS</t>
  </si>
  <si>
    <t xml:space="preserve">Esta actividad se realiza al finalizar la vigencia </t>
  </si>
  <si>
    <t>%elaboración de informe de rendición de cuentas</t>
  </si>
  <si>
    <t xml:space="preserve">% analisis de PQRS con mayor frecuencia </t>
  </si>
  <si>
    <t>No. de PQRS analizadas / No. de PQRS allegadas</t>
  </si>
  <si>
    <t xml:space="preserve">Se continúa con la operación del Call Center con la firma BPM Consulting, de acuerdo con la orden de compra 21069 de Colombia Compra Eficiente. Durante el periodo enero - abril de 2018 se han recibido  nueve (9) informes d gestión mensuales discriminados por línea de atención y por la gestión en general del operador BPM, dichos informes reposan en la carpeta del contrato correspondiente. </t>
  </si>
  <si>
    <t>No. de llamadas con respuesta efectiva / No. de llamadas que ingresaron</t>
  </si>
  <si>
    <t>No. de foros realizados / No. de foros programados</t>
  </si>
  <si>
    <t>Se solicitó mediante correo electrónico a las delegadas sugererir las tématicas de intéres al ciudadano  para dar inicio a la preparacíón de ésta actividad, la cuál se encuentra programada para el próximo 16 de mayo de 2018</t>
  </si>
  <si>
    <t>Se solicitó mediante correo electrónico a las delegadas sugererir las tématicas de intéres al ciudadano  para dar inicio a la preparacíón de ésta actividad, la cuál se encuentra programada para el próximo 22 de mayo de 2018</t>
  </si>
  <si>
    <t>% realización foros</t>
  </si>
  <si>
    <t>% realización  chats</t>
  </si>
  <si>
    <t>No. de chats realizados / No. de chatss programados</t>
  </si>
  <si>
    <t>%Publicación proyectos normativos y documentos de interés</t>
  </si>
  <si>
    <t>Esta actividad se reportará en el siguiente corte</t>
  </si>
  <si>
    <t>% publicación encuesta</t>
  </si>
  <si>
    <t>% de clasificación de comunicaciones para rendición de cuentas</t>
  </si>
  <si>
    <t>Esta actividad se desarrollará en el segundo semestre del año</t>
  </si>
  <si>
    <t>% de realización de audiencias de rendición de cuentas virtual</t>
  </si>
  <si>
    <t>No. de audiencias de rendición de cuentas virtual realizadas / No. de audiencias de rendición de cuentas virtual programadas</t>
  </si>
  <si>
    <t>% de realización de audiencias de rendición de cuentas presencial</t>
  </si>
  <si>
    <t>No. de audiencias de rendición de cuentas presenciales realizadas / No. de audiencias de rendición de cuentas presenciales programadas</t>
  </si>
  <si>
    <t>% realización de actividades colaborativas</t>
  </si>
  <si>
    <t>No. actividades ejecutadas / No. actividades programadas</t>
  </si>
  <si>
    <t xml:space="preserve">El 11 de abril de 2018 se envió por correo electrónico pieza de mailing dirigido a los funcionarios y contratisras de la entidad, informando la ruta en la cual pueden tener mayor información respecto a la rencidición de cuentas  </t>
  </si>
  <si>
    <t>% realización campañas de sensibilización</t>
  </si>
  <si>
    <t>No. campañas realizadas / No. de campañas programadas</t>
  </si>
  <si>
    <t>% realización actividad urna de cristal</t>
  </si>
  <si>
    <t>No. actividades realizadas / No. de actividades programadas</t>
  </si>
  <si>
    <t>% evaluación actividades de sensibilización</t>
  </si>
  <si>
    <t>Se realiza el reporte de las actividades cumplidas con corte a 30 de Abril de 2018</t>
  </si>
  <si>
    <t>% realización seguimiento al cumplimiento de actividades propuestas en el plan de rendición de cuentas</t>
  </si>
  <si>
    <t xml:space="preserve">No. de seguimientos realizados / No. de seguimientos programados </t>
  </si>
  <si>
    <t>% medición indicadores componente rendición de cuentas</t>
  </si>
  <si>
    <t>% realización de informes</t>
  </si>
  <si>
    <t>No.de informes realizados / No. de informes programados</t>
  </si>
  <si>
    <t>% realización seguimiento a la atención telefónica</t>
  </si>
  <si>
    <t>% de actualización y publicación nuevo proceso de Atención al Ciudadano</t>
  </si>
  <si>
    <t>No. de etapas de actualización y publicación realizadas / No. de etapas de actualización y publicación programadas</t>
  </si>
  <si>
    <t>La actualización del proceso se encuentra en desarrollo , por  el Grupo y el Asesoramiento de la Oficina Asesora de Planeación.</t>
  </si>
  <si>
    <t>Se elaboró el documento de política de protección de datos personales, actualmente se encuentra en revisión de la Oficina Asesora Jurídica , su publicación se tiene prevista para el siguiente Cuatrimestre.</t>
  </si>
  <si>
    <t>% construcción y publicación de la politica de construcción de datos</t>
  </si>
  <si>
    <t>El Documento de Caracterizacion de Usuarios se encuentra publicado en el botón de transparencia de la página web de la entidad en el sigueinte link http://www.supertransporte.gov.co/documentos/2018/Febrero/Planeacion_20/Caracterizacion_de_usuarios_2018.pdf</t>
  </si>
  <si>
    <t>% construcción y publicación caracterización ciudadanos</t>
  </si>
  <si>
    <t>Se actualiza de manera permanente la información de acceso al ciudadano publicada en el botón de transparencia</t>
  </si>
  <si>
    <t>% botón transparencia actualizado</t>
  </si>
  <si>
    <t>No. de secciones del botón de transparencia actualizadas / No. de secciones del botón de transparencia por actualizar</t>
  </si>
  <si>
    <t xml:space="preserve">El 13/04/2018 se acrualizó en el SUIT el  tramite de paz y salvo  tasa de vigilancia;  actualmente se encuentra pendiente de aprobación por parte del Departamento Admministratico de la Función Pública  </t>
  </si>
  <si>
    <t>% tramites actualizados</t>
  </si>
  <si>
    <t>No. de tramites actualizados / No. de tramites por actualizar</t>
  </si>
  <si>
    <t>PLAN DE ACCION INSTITUCIONAL - PAI</t>
  </si>
  <si>
    <t>% de viabilización</t>
  </si>
  <si>
    <t>No. de actividades viables / No. de actividades del plan</t>
  </si>
  <si>
    <t>% de información de actividades</t>
  </si>
  <si>
    <t>No. de comunicaciones internas / No. de actividades institucionales desarrolladas</t>
  </si>
  <si>
    <t>% de implementación</t>
  </si>
  <si>
    <t>No. de actividades ejecutadas /  No. de actividades programadas</t>
  </si>
  <si>
    <t xml:space="preserve">Asesor </t>
  </si>
  <si>
    <t>% de socialización</t>
  </si>
  <si>
    <t>No, de actividades de socialización / No. de decisiones normativas emitidas por la entidad.</t>
  </si>
  <si>
    <t>No. de campañas efectuadas / No. campaña programada</t>
  </si>
  <si>
    <t>Asesor</t>
  </si>
  <si>
    <t>Coordinador Grupo Atención al Ciudadano</t>
  </si>
  <si>
    <t>% atención centro de contacto</t>
  </si>
  <si>
    <t>% atención presencial</t>
  </si>
  <si>
    <t>No. de ciudadanos atendidos / No. de turnos asignados</t>
  </si>
  <si>
    <t>Se realizó la implementación de la nueva página web, donde se habilitó el módulo de chat y foros en linea, para interactuar con la ciudadania.
Se hace la puesta en producción del módulo "Certificadores de Calidad" dentro del Aplicativo Connecta, donde los entes certificadores deben cargar la información de aprobación de las CIAS y CEAS, también se han implementado  mecanismos de interacción de los ciudadanos como botones de compartir noticias en redes sociales.</t>
  </si>
  <si>
    <t>El superintendente y sus delegados  asisitieron  durante el periodo evaluado a los siguientes eventos: 01/02/2018: Cumbre de Transporte Masivo en la ciudad de Bucaramanga. 
27 y 28 de febrero de 2018: Reunión con concesiones de Antioquia y Congreso Internacional de Seguridad Vial en la ciudad de Medellín. 7 y 8 de marzo de 2018: Evento "Revolución de la Infraestructura y su impacto en la Seguridad Vial" - Región Central, llevado a cabo en la ciudad de Armenia, con la participación de todas las entidades adscritas al Ministerio de Transporte y en el cual se realizó una jornada de atención a vigilados de la región. 21 y 22 de marzo de 2018:   Evento "Revolución de la Infraestructura y su impacto en la Seguridad Vial" - Región Caribe, llevado a cabo en la ciudad de Barranquilla, con la participación de todas las entidades adscritas al Ministerio de Transporte y en el cual se realizó una jornada de atención a vigilados de la región.  18 y 19 de abril de 2018: 
"Revolución de la Infraestructura y su impacto en la Seguridad Vial" - Región Pacífico, que se llevará a cabo en la ciudad de Cali, con la participación de todas las entidades adscritas al Ministerio de Transporte y en el cual se realizará una jornada de atención a vigilados de la región.</t>
  </si>
  <si>
    <t>De acuerdo con el PEI de la entidad las Superintendencias Delegadas han realizado las siguientes mesas de trabajo:  Delegada de Transito y Transporte Terrestre Automotor:    
1. Mesa de trabajo Gremios CEA´s y Homologados del SICOV de los CEA´s tema: Inconformidades de los CEAS frente al funcionamiento de los equipos.
2. Mesa de trabajo con el Ministerio de Transporte y los diferentes Gremios tema: Socialización Plan Piloto Buenaventura con el Viceministro de Transito.
3. Mesa de trabajo con los homologados del SICOV de los CEA´s tema: Seguimiento a los compromisos como operador. 
4. Mesa de trabajo Gremios CEA´s y Homologados del SICOV de los CEA´s tema: Inconformidades de los CEAS frente al funcionamiento de los equipos.
5. Mesa de trabajo con los homologados del SICOV de los CEA´s tema: Mejoras del SICO.
6. Mesa de trabajo con los Organismos de Tránsito de las 7 principales ciudades Tema: Aplicativo CEMAT información IUIT y comparendos caracterización Transporte Individual Colectivo y Mixto.
7. Mesa de Trabajo Reunión conjunta con las Concesiones de Antioquia Tema: Establecer un cronograma de actividades y definir posibles soluciones a los altos índices de accidentalidad presentado en las vías concesionadas de Antioquia. 
8. Participación en el I Congreso Internacional de Seguriad Vial.
9. Participación en Seminario Lineamientos del Plan Estratégico de Seguridad Vial y 
10. Transporte de Sustancias Peligrosas por Carretera.
11. Participación en el VIII encuentro de Jefes de Seccionales de Tránsito y Transporte de la Policía Nacional 2018 Tema: realizar actualización normativa en Transporte Especial.
12. Participación en el Seminario Lineamientos del PESV y transporte de sustancias peligrosas por carretera invitación Fedetranscarga (Federación de Empresarios del Transporte de Carga).
13. Participación en el evento de Revolución de la Infraestructura en la Región Central, tema: Proyectos de Infraestructura y Seguridad Víal en el país.
14. Participación en la solicitud Pablo Catatumbo integrante de la Farc en el marco de la implementación del acuerdo de PAZ, Tema: Capacitación licencias de conducción partido -político fuerza alternativa revolucionaria del Común.
15. Reunión de PMU – Puesto de Mando Unificado.
16. Invitación evento Revolución de la Infraestructura en la Región Caribe, tema: Proyectos de Infraestructura y Seguridad Víal en esta zona del país – Mesa de trabajo con Concesiones del Caribe y el Viceministro de Transporte.
17. Reunión con la Dirección General de la Policía, tema: PMU Extraordinario "Incremento de siniestralidad en Semana Santa".                                   Delegada de Puertos: 
1. Enero 30,  Tema: Retiro de grua de San Andres. 
2. Enero 30. Tema: Socialización del Plan Piloto Logistica Buenaventura. 
3. Febrero 8. Tema: Temas Varios con SPR Buenaventura. 
Febrero 13- Tema. Plan Piloto de Facilitación en Movilidad y Logistica en Buenaventura. 
4. Febrero 14. Tema: Gerencia Logistica. 
5. Febrero 22. Tema: Diseñar el módulo PCS "Sistema Director de Transito" que permita implementar gradualmente los acuerdos de optimización de operaciones de la interfaz  terrestre definida por la comunidad logistica portuaria de Buenaventura sobre la base de servicios comunitarios de base tecnologica. 
6. Marzo 1. Tema: Mesa Nacional de Puertos.  
7. Marzo 6. Tema: Agenda de Trabajo Plan de Emergencia 
8. Marzo 7. Tema: Plan Piloto de Facilitación en Movilidad y Logistica - Identificación de Rios navegables . 
9. Marzo 14. Tema: Asesoria Aplicativo Carga Diaria y Marpol. 
10.  Marzo 21. Tema: audiencia Publica Inverfuels S.A.S.                 
Delegada de Concesiones: 
1. Mesa de trabajo Gremios CEA´s y Homologados del SICOV de los CEA´s tema: Inconformidades de los CEAS frente al funcionamiento de los equipos
2.  Mesa de trabajo con el Ministerio de Transporte y los diferentes Gremios tema: Socialización Plan Piloto Buenaventura con el Viceministro de Transito
3.  Mesa de trabajo con los homologados del SICOV de los CEA´s tema: seguimiento a los compromisos como operador
4. Mesa de trabajo Gremios CEA´s y Homologados del SICOV de los CEA´s tema: Inconformidades de los CEAS frente al funcionamiento de los equipos
5. Mesa de trabajo con los homologados del SICOV de los CEA´s tema: Mejoras del SICO
6. Mesa de trabajo con los Organismos de Tránsito de las 7 principales ciudades Tema: Aplicativo Cemat información IUIT y comparendos caractericación Transporte Individual Colectivo y Mixto
7. Mesa de Trabajo Reunión conjunta con las Concesiones de Antioquia Tema: Establecer un cronograma de actividades y definir posibles soluciones a los altos índices de accidentalidad presentado en las vías concesionadas de Antioquia
8. Participación en el I Congreso Internacional de Seguridad Vial
9. Participación en Seminario Lineamientos del Plan Estratégico de Seguridad Vial y Transporte de Sustancias Peligrosas por Carretera
10. Participación en el VIII encuentro de Jefes de Seccionales de Tránsito y Transporte de la Policía Nacional 2018 Tema: realizar actualización normativa en Transporte Especial. 
11. Participación en el Seminario Lineamientos del PESV y transporte de sustancias peligrosas por carretera invitación Fedetranscarga (Federación de Empresarios del Transporte de Carga)
12. Participación en el evento de Revolución de la Infraestructura en la Región Central, tema: Proyectos de Infraestructura y Seguridad Víal en el país
13. Participación en la Solicitud Pablo Catatumbo integrante de la Farc en el marco de la implementación del acuerdo de PAZ, Tema: Capacitación licencias de conducción partido político fuerza alternativa revolucionaria del Común
14. Reunión de PMU – Puesto de Mando Unificado
15. Invitación evento Revolución de la Infraestructura en la Región Caribe, tema: Proyectos de Infraestructura y Seguridad Víal en esta zona del país – Mesa de trabajo con Concesiones del Caribe y el Viceministro de Transporte
16. Reunión con la Dirección General de la Policía, tema: PMU Extraordinario "Incremento de siniestralidad en Semana Santa"</t>
  </si>
  <si>
    <t xml:space="preserve">De acuerdo con el reporte del PEI, Se encuentra que las delegadas en promedio cuentan con un tiempo de respuesta a las PQR asi:                                      Concesiones: * Enero: se recibieron 137 PQRs, se  tramitaron 114, con un promedio de respuesta de 10  por dia.  * Febrero: se recibieron 97 PQRs, se  tramitaron 97 PQRs, con un promedio de respuesta de 15  por dia.   * Marzo: se recibieron 184 PQRs y se  tramitaron 52 PQRs con un promedio de respuesta de 12 por dia.                                                                                    Tránsito:   *Enero: El tiempo promedio de respuesta fue de 35 días. *Febrero: El tiempo promedio de respuesta de las PQR es de 30 días.      *Marzo: El tiempo promedio de respuesta de las PQR es de 30 días.                                                                                 Puertos:  *Enero: El tiempo promedio de respuesta es de 13 dias.   *Febrero: El tiempo promedio de respuesta  es de 13 dias. *Marzo: El tiempo promedio de respuesta es de 13 dias. </t>
  </si>
  <si>
    <t xml:space="preserve">En la pagina WEB se encuentra publicada la carta de trato digno, sin embargo , se actualizó  y se remitió al equipo de comunicaciones para que realizar el respectivo diseño y publicación, la cual se tiene prevista en el siguiente cuatrimestre. </t>
  </si>
  <si>
    <t>Realizado el monitoreo al portal del SIGEP de los funcionarios de planta, durante los cuatro primeros meses de la vigencia fiscal 2018 se encontró que en éste periodo fueron registrados:
“Altas” 12 funcionarios.
“Bajas” 8 funcionarios.
Actualizaciones de hoja de vida: 6 funcionarios.
Se envó memorando N°20185000060483 del 04 de abril de 2018 en el que se instruye a todos los funcionarios de planta de la Entidad sobre la obligatoriedad de actualizar la información en el formato único de hoja de vida y la declaración de bienes y rentas obtenidos  en el 2018 y además se especifica la fecha límite para la realización de éste trámite.</t>
  </si>
  <si>
    <t>Delegado Puertos</t>
  </si>
  <si>
    <t>Delegado Concesiones</t>
  </si>
  <si>
    <t>Delegado Transito</t>
  </si>
  <si>
    <t>Coordinador Atención al Ciudadano</t>
  </si>
  <si>
    <t>Jurídica Jurídica</t>
  </si>
  <si>
    <t>Despacho Secretaria General</t>
  </si>
  <si>
    <t>Jefe Despacho</t>
  </si>
  <si>
    <t>Despacho Despacho</t>
  </si>
  <si>
    <t>Comunicaciones Despacho</t>
  </si>
  <si>
    <t>Delegado Secretaria General</t>
  </si>
  <si>
    <t>Ciudadano Ciudadano</t>
  </si>
  <si>
    <t>Humano Humano</t>
  </si>
  <si>
    <t>Administrativa Despacho</t>
  </si>
  <si>
    <t>Ciudadano Jurídica</t>
  </si>
  <si>
    <t>Comunicaciones Control Interno</t>
  </si>
  <si>
    <t>Interno Planeación</t>
  </si>
  <si>
    <t>Disciplinario Informatica</t>
  </si>
  <si>
    <t>Delegado Dis.</t>
  </si>
  <si>
    <t>actuaria) Humano</t>
  </si>
  <si>
    <t>Jefe Financiera</t>
  </si>
  <si>
    <t>Financiera Administrativa</t>
  </si>
  <si>
    <t>Documental Documental</t>
  </si>
  <si>
    <t>Estudios Notificaciones</t>
  </si>
  <si>
    <t>Estadistica Ciudadano</t>
  </si>
  <si>
    <t>Fallos) Puertos</t>
  </si>
  <si>
    <t>PQRS) Concesiones</t>
  </si>
  <si>
    <t>Jurídica Transito</t>
  </si>
  <si>
    <t>Se realizó la medición de los indicadores con corte a 30 de abril 2018</t>
  </si>
  <si>
    <t>Desde la Secretaria General se han impartido las correspondientes orientaciones en el proceso de acompañamiento de la gestión del grupo, una vez remitidos los informes de gestión mensual, el coordinador del Grupo de Atención al Ciudadano los retroalimenta con el despacho de la Secretaria General y producto de ello se señalan las respectivas recomendaciones a seguir; ademas se han realizado reuniones de seguimiento al interior del Grupo .</t>
  </si>
  <si>
    <t>Durante el periodo enero - abril se han presentado trres informes de la siguiente manera.                                                                                           Informe de Enero rad 20185700022183 del 07/02/2018                                                                      Informe de Febrero rad 20185700042293 del 06/03/2018                                                                             Informe de Marzo rad 20185700060513 del 04/04/2018</t>
  </si>
  <si>
    <t>Resumen tiempos de espera y atencion de ciudadanos ene-abr-2018.                                               Promedio espera :15.8 min
Promedio atencion : 13.28 min promedio total turno:  29.42 min.                                                              Atendidos:5107
Cancelados:192
Abandono : 3.76%</t>
  </si>
  <si>
    <t>Se tienen programadas las siguientes actividades  para la vigenvia 2018:     * Capacitación: Cultura de Servicio a realizarse en Junio    * Charla (Foro): Gobernanza para la paz y creación del valor público,  que se llevará a cabo en el mes de  octubre.</t>
  </si>
  <si>
    <t>No.actividades ejecutadas/ No. actividades programadas</t>
  </si>
  <si>
    <t>% participación</t>
  </si>
  <si>
    <t>% ejecución reuniones</t>
  </si>
  <si>
    <t>% percepción rendición de cuentas</t>
  </si>
  <si>
    <t>% conocimiento imagen pública de la SPT</t>
  </si>
  <si>
    <t>% fortalecimiento</t>
  </si>
  <si>
    <t>% de seguimiento</t>
  </si>
  <si>
    <t>% ejecución actividades de capacitación</t>
  </si>
  <si>
    <t>No. capacitaciones ejecutadas/No. capacitaciones programadas</t>
  </si>
  <si>
    <t>% disminución de tiempos de respuesta a PRS</t>
  </si>
  <si>
    <t>Tiempo actual - Tiempo anterior/ Teimpo anterior</t>
  </si>
  <si>
    <t>% homologación</t>
  </si>
  <si>
    <t>% instalación</t>
  </si>
  <si>
    <t>% implementación</t>
  </si>
  <si>
    <t xml:space="preserve">% de publicación </t>
  </si>
  <si>
    <t>No. hojas de vida publicadas/No. de funcionarios y contratistas</t>
  </si>
  <si>
    <t>Polícia de Gestión del Riesgo actualizada, aproada</t>
  </si>
  <si>
    <t>Se realizó la actualización  la Polícia de Gestión del Riesgo de la entidad, la cual fue socializada en el  Comité de Coordinación de Control Interno y aprobada por  el Superintendente, se encuentra pendiente la socialización  a los demas funcionarios y contratistas de la entidad</t>
  </si>
  <si>
    <t xml:space="preserve">No. de mapas de riesgos actualizados / No. total de mapas de riesgos de los procesos </t>
  </si>
  <si>
    <t>Mapa de riesgos de los procesos actualizados</t>
  </si>
  <si>
    <t>No. de actualizaciones del mapa de riesgo publicadas / No. de actualizaciones del mapa de riesgo programadas</t>
  </si>
  <si>
    <t>Publicación mapa de riesgos consolidado</t>
  </si>
  <si>
    <t>No. de solicitudes gestionadas/ No. de solicitudes recibidas</t>
  </si>
  <si>
    <t xml:space="preserve">Atención a las PQR recibidas,  gestión de cobro, IUTS e inmobilizaciones </t>
  </si>
  <si>
    <t>No. de informes de rendición de cuentas publicados  / No. informes de rendición de cuentas aprobados</t>
  </si>
  <si>
    <t>No. de informes de PQRS frecuentes realizados  / No. de informes de PQRS frecuentes programados</t>
  </si>
  <si>
    <t>Informe PQRS frecuentes</t>
  </si>
  <si>
    <t xml:space="preserve">Atención telefónica a usuarios y vigilados </t>
  </si>
  <si>
    <t>El día 16/05/2018 se llevo a cabo con el apoyo de la Delegada de Puertos el  foro interactivo sobre  "Informalidad Fluvial", en el cual los ciudadanos participaron  exponiendo los casos de informalidad fluvial que conocen y la manera en la que se han visto afectados.</t>
  </si>
  <si>
    <t xml:space="preserve">Chat Temático </t>
  </si>
  <si>
    <t xml:space="preserve">El dia 22/05/2018 se llevo a cabo con el apoyo de la Delegada de Concesiones un  Chat interactivo acerca de los Sectores Críticos de Accidentalidad </t>
  </si>
  <si>
    <t xml:space="preserve">Proyectos normativos y demas documentos  de interes publicados en la página web de la entidad </t>
  </si>
  <si>
    <t>No. de encuestas publicadas / No. de encuestas programadas</t>
  </si>
  <si>
    <t xml:space="preserve">Encuesta Publicada </t>
  </si>
  <si>
    <t>El 25/05/2018 se publica en la página web de la entidad la encuesta para que la ciudadanía participe votando por las temáticas que desean sean abordadas en la rendicion de cuentas de la entidad, igualmente se elaboran piezas por redes sociales y se hace la divulgacion en la página web invitandoles a participar en la encuenta. La misma se mantuvo en la página hasta el día 29/06/2018.</t>
  </si>
  <si>
    <t>No. de herramientas de dialogo clasificadas / No. de herramientas de dialogo desarrolladas</t>
  </si>
  <si>
    <t>Campaña realizada</t>
  </si>
  <si>
    <t>No. actividades de sensibilización evaluadas  / No. de actividades sensibilización realizadas</t>
  </si>
  <si>
    <t>Seguimiento actividades componente revisión de cuentas</t>
  </si>
  <si>
    <t xml:space="preserve">No. de mediciones publicadas / No. de mediciones programadas </t>
  </si>
  <si>
    <t xml:space="preserve">Indicadores rendición de cuentas publicados </t>
  </si>
  <si>
    <t xml:space="preserve">  Nueve (9) informes de gestión mensuales discriminados por línea de atención y por la gestión en general del operador BPM</t>
  </si>
  <si>
    <t>% construcción y publicación de la politica de protección de datos</t>
  </si>
  <si>
    <t>No. de politicas de protección de datos  publicadas  / No.  politicas de protección de datos  realizada</t>
  </si>
  <si>
    <t>El día 23/05/2018 se publico en la página web de la entidad la Política de Protección de Datos Personales.</t>
  </si>
  <si>
    <t>Politica de Protección de Datos personales publicada</t>
  </si>
  <si>
    <t>No. de politicas de caracterizaciones  publicadas  / No.  caracterizaciones  realizada</t>
  </si>
  <si>
    <t>El Documento de Caracterizacion de Usuarios publicado</t>
  </si>
  <si>
    <t xml:space="preserve">Botón de transparencia actualizado </t>
  </si>
  <si>
    <t>Actulizacion del Trámite de paz y salvo tasa de vigilancia en la plataforma del SUIT</t>
  </si>
  <si>
    <t xml:space="preserve">Foro Temático </t>
  </si>
  <si>
    <t>% avance plan de trabajo</t>
  </si>
  <si>
    <t>No. de actividades realizadas/ No. actividades programadas</t>
  </si>
  <si>
    <t>La programación de la actividad de higiene industrial, se realizará en el tercer trimestre del año en curso.  
A la fecha de corte de este informe para la conformación del Comité de Convivencia Laboral, se abrió una convocatoria en la que se invita a todos los funcionarios de planta a participar en la conformación de dicho comité y se genera el cronograma para la elección del comité; por lo tanto la actividad se reporta sin realizar.
La entrega de elementos de seguridad y salud en el trabajo será realizada durante el tercer y cuarato trimestre de la presente vigencia fiscal, por lo tanto la actividad aparece como no realizada. 
Las actividades correspondiente a medicina preventivas y del trabajo, es decir la medición del riesgo psicosocial y cardiovascular se realizarán durante los trimestres tercero y cuarto de la presente vigencia, por ello aparecen como no realizadas. Indicadores que corresponden a la medición del cumplimiento de la gestión y los indicadores del proceso encaminados a medir la efectividad de los programas se encuentran calculados en las fichas técnicas de indicadores del proceso con una frecuencia de medición semestral.</t>
  </si>
  <si>
    <t>Matriz de tareas asignadas, calendario y correo institucional, archivo digital de firmas Superintendente, documentos referentes a los eventos de revolución de la infraestructura en las 5 regiones del país</t>
  </si>
  <si>
    <t>Se ha entregado el FUID correspondiente al primero y segundo trimestre</t>
  </si>
  <si>
    <t>Reporte de vulnerabilidad, enviado por el COLCERT</t>
  </si>
  <si>
    <t>Reporte del COLCERT</t>
  </si>
  <si>
    <t>Matriz de riesgos</t>
  </si>
  <si>
    <t>Actualización de la Política de Seguridad de la entidad</t>
  </si>
  <si>
    <t>Borrador de la Nueva Política de Seguridad</t>
  </si>
  <si>
    <t>Se anexa Resolución 9332 de 2018</t>
  </si>
  <si>
    <t>Certificados de los 3 datos abiertos</t>
  </si>
  <si>
    <t>Obtención de sello de excelencia nivel 1</t>
  </si>
  <si>
    <t>Certificados obtenidos del sello de excelencia.</t>
  </si>
  <si>
    <r>
      <rPr>
        <b/>
        <sz val="9"/>
        <color theme="1"/>
        <rFont val="Arial"/>
        <family val="2"/>
      </rPr>
      <t xml:space="preserve">  
</t>
    </r>
    <r>
      <rPr>
        <sz val="9"/>
        <color theme="1"/>
        <rFont val="Arial"/>
        <family val="2"/>
      </rPr>
      <t xml:space="preserve">Liquidación gastos de viaje.
Expedición de Certificaciones laborales.
Organizar archivo de gestión conforme a la TRD. 
Diligenciamiento y actualización del FUID. 
Respuestas a Comunicaciones
</t>
    </r>
  </si>
  <si>
    <t xml:space="preserve">NOTA: La periodicidad del  Plan Anticorrupción y de Atención al Cidadano, correspondiente al periodo de Abril 30, se registro en la columna de Primer Trimestre, al del 31 de Agosto en la columna de Segundo trimestre y la de 31 de Diciembre en la del Cuarto trimestre.  </t>
  </si>
  <si>
    <t>% Ejecución prespuestal</t>
  </si>
  <si>
    <t>13. Plan Anual de Adquisiciones - PAA</t>
  </si>
  <si>
    <t>Secretario General</t>
  </si>
  <si>
    <t>Coordinador Estadistica e Informatica</t>
  </si>
  <si>
    <t>Valor presupuesto comprometido/ Valor presupuesto vigente</t>
  </si>
  <si>
    <t>Implementar el proyecto Centro de Monitoreo de Control y Vigilacia de la Supertransporte</t>
  </si>
  <si>
    <t>Ejecutar el presupuesto de Funcionamiento de la Supertransporte</t>
  </si>
  <si>
    <t>Ejecutar el proyecto de apoyo fortalecimiento institucional y supervisión integral a los vigilados a nivel nacional de la Supertransporte</t>
  </si>
  <si>
    <t>Implementar el proyecto de Mejoramiento infraestructura tecnológica, de comunicaciones, y de servicios de alta disponibilidad para la Superintendencia de puerto nacional.</t>
  </si>
  <si>
    <t>Valor presupuesto comprometido/ Valor presupuesto vigente (sin transferencias)</t>
  </si>
  <si>
    <t>Ejecutado Triemestre I</t>
  </si>
  <si>
    <t>% ejecición de informe</t>
  </si>
  <si>
    <t>No. de informes realizados / No. de informes programados</t>
  </si>
  <si>
    <t>En el radicado de junio 20185700118323  se encuentra  el resultado de la encuesta  del II trimestre.El mapa de riesgos y el indicador  de satisfacción fueron reportados  a Planeación por correo electrónico</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</si>
</sst>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 #,##0.00_);_(&quot;$&quot;\ * \(#,##0.00\);_(&quot;$&quot;\ * &quot;-&quot;??_);_(@_)"/>
    <numFmt numFmtId="43" formatCode="_(* #,##0.00_);_(* \(#,##0.00\);_(* &quot;-&quot;??_);_(@_)"/>
    <numFmt numFmtId="164" formatCode="_-* #,##0_-;\-* #,##0_-;_-* &quot;-&quot;_-;_-@_-"/>
    <numFmt numFmtId="165" formatCode="_-* #,##0.00\ _€_-;\-* #,##0.00\ _€_-;_-* &quot;-&quot;??\ _€_-;_-@_-"/>
    <numFmt numFmtId="166" formatCode="_-* #,##0\ _p_t_a_-;\-* #,##0\ _p_t_a_-;_-* &quot;-&quot;\ _p_t_a_-;_-@_-"/>
    <numFmt numFmtId="167" formatCode="_-* #,##0.00\ _P_t_s_-;\-* #,##0.00\ _P_t_s_-;_-* &quot;-&quot;??\ _P_t_s_-;_-@_-"/>
    <numFmt numFmtId="168" formatCode="_ [$€-2]\ * #,##0.00_ ;_ [$€-2]\ * \-#,##0.00_ ;_ [$€-2]\ * &quot;-&quot;??_ "/>
    <numFmt numFmtId="169" formatCode="0.0%"/>
    <numFmt numFmtId="170" formatCode="&quot;$&quot;\ #,##0"/>
    <numFmt numFmtId="171" formatCode="_(&quot;$&quot;\ * #,##0_);_(&quot;$&quot;\ * \(#,##0\);_(&quot;$&quot;\ * &quot;-&quot;??_);_(@_)"/>
  </numFmts>
  <fonts count="61" x14ac:knownFonts="1">
    <font>
      <sz val="11"/>
      <color theme="1"/>
      <name val="Calibri"/>
      <family val="2"/>
      <scheme val="minor"/>
    </font>
    <font>
      <sz val="11"/>
      <color theme="1"/>
      <name val="Calibri"/>
      <family val="2"/>
      <scheme val="minor"/>
    </font>
    <font>
      <sz val="11"/>
      <color rgb="FF000000"/>
      <name val="Calibri"/>
      <family val="2"/>
      <scheme val="minor"/>
    </font>
    <font>
      <sz val="10"/>
      <name val="Arial"/>
      <family val="2"/>
    </font>
    <font>
      <u/>
      <sz val="10"/>
      <color indexed="12"/>
      <name val="Arial"/>
      <family val="2"/>
    </font>
    <font>
      <sz val="11"/>
      <color indexed="8"/>
      <name val="Calibri"/>
      <family val="2"/>
    </font>
    <font>
      <sz val="11"/>
      <color indexed="9"/>
      <name val="Calibri"/>
      <family val="2"/>
    </font>
    <font>
      <sz val="11"/>
      <color indexed="17"/>
      <name val="Calibri"/>
      <family val="2"/>
    </font>
    <font>
      <b/>
      <sz val="11"/>
      <color indexed="9"/>
      <name val="Calibri"/>
      <family val="2"/>
    </font>
    <font>
      <sz val="11"/>
      <color indexed="52"/>
      <name val="Calibri"/>
      <family val="2"/>
    </font>
    <font>
      <b/>
      <sz val="11"/>
      <color indexed="52"/>
      <name val="Calibri"/>
      <family val="2"/>
    </font>
    <font>
      <b/>
      <sz val="11"/>
      <color indexed="62"/>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1"/>
      <color indexed="8"/>
      <name val="Calibri"/>
      <family val="2"/>
    </font>
    <font>
      <b/>
      <sz val="15"/>
      <color indexed="62"/>
      <name val="Calibri"/>
      <family val="2"/>
    </font>
    <font>
      <b/>
      <sz val="13"/>
      <color indexed="62"/>
      <name val="Calibri"/>
      <family val="2"/>
    </font>
    <font>
      <b/>
      <sz val="18"/>
      <color indexed="62"/>
      <name val="Cambria"/>
      <family val="2"/>
    </font>
    <font>
      <u/>
      <sz val="11"/>
      <color theme="10"/>
      <name val="Calibri"/>
      <family val="2"/>
      <scheme val="minor"/>
    </font>
    <font>
      <b/>
      <sz val="11"/>
      <color indexed="56"/>
      <name val="Calibri"/>
      <family val="2"/>
    </font>
    <font>
      <b/>
      <sz val="18"/>
      <color indexed="56"/>
      <name val="Cambria"/>
      <family val="2"/>
    </font>
    <font>
      <b/>
      <sz val="15"/>
      <color indexed="56"/>
      <name val="Calibri"/>
      <family val="2"/>
    </font>
    <font>
      <b/>
      <sz val="13"/>
      <color indexed="56"/>
      <name val="Calibri"/>
      <family val="2"/>
    </font>
    <font>
      <u/>
      <sz val="10"/>
      <color theme="10"/>
      <name val="Arial"/>
      <family val="2"/>
    </font>
    <font>
      <u/>
      <sz val="11"/>
      <color theme="10"/>
      <name val="Calibri"/>
      <family val="2"/>
    </font>
    <font>
      <b/>
      <sz val="9"/>
      <name val="Calibri"/>
      <family val="2"/>
      <scheme val="minor"/>
    </font>
    <font>
      <sz val="8"/>
      <color theme="1"/>
      <name val="Calibri"/>
      <family val="2"/>
      <scheme val="minor"/>
    </font>
    <font>
      <sz val="11"/>
      <color indexed="8"/>
      <name val="Calibri"/>
      <family val="2"/>
      <charset val="1"/>
    </font>
    <font>
      <u/>
      <sz val="6.6"/>
      <color theme="10"/>
      <name val="Calibri"/>
      <family val="2"/>
    </font>
    <font>
      <sz val="11"/>
      <color indexed="8"/>
      <name val="Calibri"/>
      <family val="2"/>
      <scheme val="minor"/>
    </font>
    <font>
      <sz val="10"/>
      <name val="Arial"/>
      <family val="2"/>
    </font>
    <font>
      <b/>
      <sz val="9"/>
      <color indexed="81"/>
      <name val="Tahoma"/>
      <family val="2"/>
    </font>
    <font>
      <sz val="9"/>
      <color theme="1"/>
      <name val="Arial"/>
      <family val="2"/>
    </font>
    <font>
      <b/>
      <sz val="9"/>
      <color theme="1"/>
      <name val="Arial"/>
      <family val="2"/>
    </font>
    <font>
      <u/>
      <sz val="9"/>
      <color theme="1"/>
      <name val="Arial"/>
      <family val="2"/>
    </font>
    <font>
      <i/>
      <sz val="9"/>
      <color theme="1"/>
      <name val="Arial"/>
      <family val="2"/>
    </font>
    <font>
      <b/>
      <sz val="16"/>
      <color theme="1"/>
      <name val="Arial"/>
      <family val="2"/>
    </font>
    <font>
      <b/>
      <sz val="9"/>
      <color theme="0"/>
      <name val="Arial"/>
      <family val="2"/>
    </font>
    <font>
      <sz val="9"/>
      <color theme="0"/>
      <name val="Arial"/>
      <family val="2"/>
    </font>
    <font>
      <sz val="9"/>
      <color theme="1"/>
      <name val="Calibri"/>
      <family val="2"/>
      <scheme val="minor"/>
    </font>
    <font>
      <sz val="9"/>
      <name val="Arial"/>
      <family val="2"/>
    </font>
    <font>
      <sz val="9"/>
      <color theme="1"/>
      <name val="Arial Narrow"/>
      <family val="2"/>
    </font>
    <font>
      <sz val="9"/>
      <color rgb="FFFF0000"/>
      <name val="Arial"/>
      <family val="2"/>
    </font>
    <font>
      <sz val="9"/>
      <color rgb="FF000000"/>
      <name val="Arial"/>
      <family val="2"/>
    </font>
    <font>
      <b/>
      <sz val="9"/>
      <name val="Arial"/>
      <family val="2"/>
    </font>
    <font>
      <sz val="9"/>
      <color indexed="81"/>
      <name val="Tahoma"/>
      <family val="2"/>
    </font>
    <font>
      <sz val="9"/>
      <name val="Calibri"/>
      <family val="2"/>
      <scheme val="minor"/>
    </font>
    <font>
      <sz val="11"/>
      <name val="Arial Narrow"/>
      <family val="2"/>
    </font>
    <font>
      <sz val="11"/>
      <color indexed="8"/>
      <name val="Arial Narrow"/>
      <family val="2"/>
    </font>
    <font>
      <sz val="11"/>
      <color rgb="FF000000"/>
      <name val="Arial Narrow"/>
      <family val="2"/>
    </font>
    <font>
      <sz val="11"/>
      <color theme="1"/>
      <name val="Arial Narrow"/>
      <family val="2"/>
    </font>
    <font>
      <sz val="12"/>
      <name val="Arial Narrow"/>
      <family val="2"/>
    </font>
    <font>
      <sz val="12"/>
      <color theme="1"/>
      <name val="Arial Narrow"/>
      <family val="2"/>
    </font>
    <font>
      <sz val="9"/>
      <color indexed="8"/>
      <name val="Arial"/>
      <family val="2"/>
    </font>
    <font>
      <sz val="12"/>
      <color theme="1"/>
      <name val="Calibri"/>
      <family val="2"/>
      <scheme val="minor"/>
    </font>
    <font>
      <sz val="11"/>
      <color theme="1"/>
      <name val="Arial"/>
      <family val="2"/>
    </font>
    <font>
      <sz val="12"/>
      <color rgb="FF000000"/>
      <name val="Calibri"/>
      <family val="2"/>
      <scheme val="minor"/>
    </font>
  </fonts>
  <fills count="43">
    <fill>
      <patternFill patternType="none"/>
    </fill>
    <fill>
      <patternFill patternType="gray125"/>
    </fill>
    <fill>
      <patternFill patternType="solid">
        <fgColor indexed="9"/>
        <bgColor indexed="26"/>
      </patternFill>
    </fill>
    <fill>
      <patternFill patternType="solid">
        <fgColor indexed="47"/>
        <bgColor indexed="22"/>
      </patternFill>
    </fill>
    <fill>
      <patternFill patternType="solid">
        <fgColor indexed="43"/>
        <bgColor indexed="26"/>
      </patternFill>
    </fill>
    <fill>
      <patternFill patternType="solid">
        <fgColor indexed="27"/>
        <bgColor indexed="41"/>
      </patternFill>
    </fill>
    <fill>
      <patternFill patternType="solid">
        <fgColor indexed="22"/>
        <bgColor indexed="31"/>
      </patternFill>
    </fill>
    <fill>
      <patternFill patternType="solid">
        <fgColor indexed="29"/>
        <bgColor indexed="45"/>
      </patternFill>
    </fill>
    <fill>
      <patternFill patternType="solid">
        <fgColor indexed="44"/>
        <bgColor indexed="31"/>
      </patternFill>
    </fill>
    <fill>
      <patternFill patternType="solid">
        <fgColor indexed="49"/>
        <bgColor indexed="40"/>
      </patternFill>
    </fill>
    <fill>
      <patternFill patternType="solid">
        <fgColor indexed="42"/>
        <bgColor indexed="27"/>
      </patternFill>
    </fill>
    <fill>
      <patternFill patternType="solid">
        <fgColor indexed="26"/>
        <bgColor indexed="9"/>
      </patternFill>
    </fill>
    <fill>
      <patternFill patternType="solid">
        <fgColor indexed="55"/>
        <bgColor indexed="23"/>
      </patternFill>
    </fill>
    <fill>
      <patternFill patternType="solid">
        <fgColor indexed="10"/>
        <bgColor indexed="60"/>
      </patternFill>
    </fill>
    <fill>
      <patternFill patternType="solid">
        <fgColor indexed="57"/>
        <bgColor indexed="21"/>
      </patternFill>
    </fill>
    <fill>
      <patternFill patternType="solid">
        <fgColor indexed="54"/>
        <bgColor indexed="23"/>
      </patternFill>
    </fill>
    <fill>
      <patternFill patternType="solid">
        <fgColor indexed="53"/>
        <bgColor indexed="52"/>
      </patternFill>
    </fill>
    <fill>
      <patternFill patternType="solid">
        <fgColor indexed="45"/>
        <bgColor indexed="2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indexed="9"/>
        <bgColor indexed="64"/>
      </patternFill>
    </fill>
    <fill>
      <patternFill patternType="solid">
        <fgColor rgb="FFFFFFFF"/>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49"/>
      </bottom>
      <diagonal/>
    </border>
    <border>
      <left/>
      <right/>
      <top/>
      <bottom style="medium">
        <color indexed="22"/>
      </bottom>
      <diagonal/>
    </border>
    <border>
      <left/>
      <right/>
      <top/>
      <bottom style="thin">
        <color indexed="49"/>
      </bottom>
      <diagonal/>
    </border>
    <border>
      <left/>
      <right/>
      <top style="thin">
        <color indexed="49"/>
      </top>
      <bottom style="double">
        <color indexed="49"/>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auto="1"/>
      </left>
      <right style="thin">
        <color auto="1"/>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medium">
        <color indexed="64"/>
      </bottom>
      <diagonal/>
    </border>
  </borders>
  <cellStyleXfs count="1857">
    <xf numFmtId="0" fontId="0" fillId="0" borderId="0"/>
    <xf numFmtId="0" fontId="2" fillId="0" borderId="0"/>
    <xf numFmtId="44" fontId="1" fillId="0" borderId="0" applyFont="0" applyFill="0" applyBorder="0" applyAlignment="0" applyProtection="0"/>
    <xf numFmtId="44" fontId="1" fillId="0" borderId="0" applyFont="0" applyFill="0" applyBorder="0" applyAlignment="0" applyProtection="0"/>
    <xf numFmtId="0" fontId="3" fillId="0" borderId="0"/>
    <xf numFmtId="0" fontId="3" fillId="0" borderId="0"/>
    <xf numFmtId="0" fontId="3" fillId="0" borderId="0"/>
    <xf numFmtId="0" fontId="3" fillId="0" borderId="0"/>
    <xf numFmtId="0" fontId="4" fillId="0" borderId="0" applyNumberFormat="0" applyFill="0" applyBorder="0" applyAlignment="0" applyProtection="0">
      <alignment vertical="top"/>
      <protection locked="0"/>
    </xf>
    <xf numFmtId="0" fontId="5"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2" borderId="0" applyNumberFormat="0" applyBorder="0" applyAlignment="0" applyProtection="0"/>
    <xf numFmtId="0" fontId="5" fillId="5" borderId="0" applyNumberFormat="0" applyBorder="0" applyAlignment="0" applyProtection="0"/>
    <xf numFmtId="0" fontId="5" fillId="3"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6" fillId="9" borderId="0" applyNumberFormat="0" applyBorder="0" applyAlignment="0" applyProtection="0"/>
    <xf numFmtId="0" fontId="6" fillId="7" borderId="0" applyNumberFormat="0" applyBorder="0" applyAlignment="0" applyProtection="0"/>
    <xf numFmtId="0" fontId="6" fillId="4"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3" borderId="0" applyNumberFormat="0" applyBorder="0" applyAlignment="0" applyProtection="0"/>
    <xf numFmtId="0" fontId="7" fillId="10" borderId="0" applyNumberFormat="0" applyBorder="0" applyAlignment="0" applyProtection="0"/>
    <xf numFmtId="0" fontId="10" fillId="11" borderId="3" applyNumberFormat="0" applyAlignment="0" applyProtection="0"/>
    <xf numFmtId="0" fontId="8" fillId="12" borderId="4" applyNumberFormat="0" applyAlignment="0" applyProtection="0"/>
    <xf numFmtId="0" fontId="9" fillId="0" borderId="5" applyNumberFormat="0" applyFill="0" applyAlignment="0" applyProtection="0"/>
    <xf numFmtId="0" fontId="11" fillId="0" borderId="0" applyNumberFormat="0" applyFill="0" applyBorder="0" applyAlignment="0" applyProtection="0"/>
    <xf numFmtId="0" fontId="6" fillId="9"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9" borderId="0" applyNumberFormat="0" applyBorder="0" applyAlignment="0" applyProtection="0"/>
    <xf numFmtId="0" fontId="6" fillId="16" borderId="0" applyNumberFormat="0" applyBorder="0" applyAlignment="0" applyProtection="0"/>
    <xf numFmtId="0" fontId="12" fillId="3" borderId="3" applyNumberFormat="0" applyAlignment="0" applyProtection="0"/>
    <xf numFmtId="0" fontId="13" fillId="17" borderId="0" applyNumberFormat="0" applyBorder="0" applyAlignment="0" applyProtection="0"/>
    <xf numFmtId="0" fontId="14" fillId="4" borderId="0" applyNumberFormat="0" applyBorder="0" applyAlignment="0" applyProtection="0"/>
    <xf numFmtId="0" fontId="3" fillId="4" borderId="6" applyNumberFormat="0" applyAlignment="0" applyProtection="0"/>
    <xf numFmtId="0" fontId="15" fillId="11" borderId="7" applyNumberFormat="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9" fillId="0" borderId="8" applyNumberFormat="0" applyFill="0" applyAlignment="0" applyProtection="0"/>
    <xf numFmtId="0" fontId="20" fillId="0" borderId="9" applyNumberFormat="0" applyFill="0" applyAlignment="0" applyProtection="0"/>
    <xf numFmtId="0" fontId="11" fillId="0" borderId="10" applyNumberFormat="0" applyFill="0" applyAlignment="0" applyProtection="0"/>
    <xf numFmtId="0" fontId="21" fillId="0" borderId="0" applyNumberFormat="0" applyFill="0" applyBorder="0" applyAlignment="0" applyProtection="0"/>
    <xf numFmtId="0" fontId="18" fillId="0" borderId="11" applyNumberFormat="0" applyFill="0" applyAlignment="0" applyProtection="0"/>
    <xf numFmtId="0" fontId="22" fillId="0" borderId="0" applyNumberForma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167"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6" fillId="28"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7" fillId="20" borderId="0" applyNumberFormat="0" applyBorder="0" applyAlignment="0" applyProtection="0"/>
    <xf numFmtId="0" fontId="10" fillId="32" borderId="3" applyNumberFormat="0" applyAlignment="0" applyProtection="0"/>
    <xf numFmtId="0" fontId="8" fillId="33" borderId="4" applyNumberFormat="0" applyAlignment="0" applyProtection="0"/>
    <xf numFmtId="0" fontId="23" fillId="0" borderId="0" applyNumberFormat="0" applyFill="0" applyBorder="0" applyAlignment="0" applyProtection="0"/>
    <xf numFmtId="0" fontId="6" fillId="34" borderId="0" applyNumberFormat="0" applyBorder="0" applyAlignment="0" applyProtection="0"/>
    <xf numFmtId="0" fontId="6" fillId="35" borderId="0" applyNumberFormat="0" applyBorder="0" applyAlignment="0" applyProtection="0"/>
    <xf numFmtId="0" fontId="6" fillId="36"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6" fillId="37" borderId="0" applyNumberFormat="0" applyBorder="0" applyAlignment="0" applyProtection="0"/>
    <xf numFmtId="0" fontId="12" fillId="23" borderId="3" applyNumberFormat="0" applyAlignment="0" applyProtection="0"/>
    <xf numFmtId="168" fontId="3" fillId="0" borderId="0" applyFont="0" applyFill="0" applyBorder="0" applyAlignment="0" applyProtection="0"/>
    <xf numFmtId="0" fontId="4" fillId="0" borderId="0" applyNumberFormat="0" applyFill="0" applyBorder="0" applyAlignment="0" applyProtection="0">
      <alignment vertical="top"/>
      <protection locked="0"/>
    </xf>
    <xf numFmtId="0" fontId="13" fillId="19" borderId="0" applyNumberFormat="0" applyBorder="0" applyAlignment="0" applyProtection="0"/>
    <xf numFmtId="0" fontId="14" fillId="38" borderId="0" applyNumberFormat="0" applyBorder="0" applyAlignment="0" applyProtection="0"/>
    <xf numFmtId="0" fontId="3" fillId="39" borderId="6" applyNumberFormat="0" applyFont="0" applyAlignment="0" applyProtection="0"/>
    <xf numFmtId="0" fontId="15" fillId="32" borderId="7" applyNumberFormat="0" applyAlignment="0" applyProtection="0"/>
    <xf numFmtId="0" fontId="24" fillId="0" borderId="0" applyNumberFormat="0" applyFill="0" applyBorder="0" applyAlignment="0" applyProtection="0"/>
    <xf numFmtId="0" fontId="25" fillId="0" borderId="12" applyNumberFormat="0" applyFill="0" applyAlignment="0" applyProtection="0"/>
    <xf numFmtId="0" fontId="26" fillId="0" borderId="13" applyNumberFormat="0" applyFill="0" applyAlignment="0" applyProtection="0"/>
    <xf numFmtId="0" fontId="23" fillId="0" borderId="14" applyNumberFormat="0" applyFill="0" applyAlignment="0" applyProtection="0"/>
    <xf numFmtId="0" fontId="18" fillId="0" borderId="15" applyNumberFormat="0" applyFill="0" applyAlignment="0" applyProtection="0"/>
    <xf numFmtId="0" fontId="3" fillId="39" borderId="6" applyNumberFormat="0" applyFont="0" applyAlignment="0" applyProtection="0"/>
    <xf numFmtId="168" fontId="3" fillId="0" borderId="0" applyFont="0" applyFill="0" applyBorder="0" applyAlignment="0" applyProtection="0"/>
    <xf numFmtId="0" fontId="27" fillId="0" borderId="0" applyNumberFormat="0" applyFill="0" applyBorder="0" applyAlignment="0" applyProtection="0">
      <alignment vertical="top"/>
      <protection locked="0"/>
    </xf>
    <xf numFmtId="0" fontId="27" fillId="0" borderId="0" applyNumberFormat="0" applyFill="0" applyBorder="0" applyAlignment="0" applyProtection="0"/>
    <xf numFmtId="0" fontId="18" fillId="0" borderId="11" applyNumberFormat="0" applyFill="0" applyAlignment="0" applyProtection="0"/>
    <xf numFmtId="0" fontId="28" fillId="0" borderId="0" applyNumberFormat="0" applyFill="0" applyBorder="0" applyAlignment="0" applyProtection="0">
      <alignment vertical="top"/>
      <protection locked="0"/>
    </xf>
    <xf numFmtId="0" fontId="10" fillId="32" borderId="3" applyNumberFormat="0" applyAlignment="0" applyProtection="0"/>
    <xf numFmtId="0" fontId="18" fillId="0" borderId="15" applyNumberFormat="0" applyFill="0" applyAlignment="0" applyProtection="0"/>
    <xf numFmtId="0" fontId="15" fillId="11" borderId="7" applyNumberFormat="0" applyAlignment="0" applyProtection="0"/>
    <xf numFmtId="0" fontId="3" fillId="39" borderId="6" applyNumberFormat="0" applyFont="0" applyAlignment="0" applyProtection="0"/>
    <xf numFmtId="0" fontId="10" fillId="11" borderId="3" applyNumberFormat="0" applyAlignment="0" applyProtection="0"/>
    <xf numFmtId="0" fontId="3" fillId="39" borderId="6" applyNumberFormat="0" applyFont="0" applyAlignment="0" applyProtection="0"/>
    <xf numFmtId="0" fontId="3" fillId="4" borderId="6" applyNumberFormat="0" applyAlignment="0" applyProtection="0"/>
    <xf numFmtId="0" fontId="12" fillId="23" borderId="3" applyNumberFormat="0" applyAlignment="0" applyProtection="0"/>
    <xf numFmtId="0" fontId="15" fillId="32" borderId="7" applyNumberFormat="0" applyAlignment="0" applyProtection="0"/>
    <xf numFmtId="0" fontId="12" fillId="3" borderId="3" applyNumberFormat="0" applyAlignment="0" applyProtection="0"/>
    <xf numFmtId="0" fontId="3" fillId="4" borderId="6" applyNumberFormat="0" applyAlignment="0" applyProtection="0"/>
    <xf numFmtId="0" fontId="12" fillId="3" borderId="3" applyNumberFormat="0" applyAlignment="0" applyProtection="0"/>
    <xf numFmtId="0" fontId="10" fillId="11" borderId="3" applyNumberFormat="0" applyAlignment="0" applyProtection="0"/>
    <xf numFmtId="0" fontId="15" fillId="11" borderId="7" applyNumberFormat="0" applyAlignment="0" applyProtection="0"/>
    <xf numFmtId="0" fontId="18" fillId="0" borderId="11" applyNumberFormat="0" applyFill="0" applyAlignment="0" applyProtection="0"/>
    <xf numFmtId="0" fontId="10" fillId="32" borderId="3" applyNumberFormat="0" applyAlignment="0" applyProtection="0"/>
    <xf numFmtId="0" fontId="12" fillId="23" borderId="3" applyNumberFormat="0" applyAlignment="0" applyProtection="0"/>
    <xf numFmtId="0" fontId="3" fillId="39" borderId="6" applyNumberFormat="0" applyFont="0" applyAlignment="0" applyProtection="0"/>
    <xf numFmtId="0" fontId="15" fillId="32" borderId="7" applyNumberFormat="0" applyAlignment="0" applyProtection="0"/>
    <xf numFmtId="0" fontId="18" fillId="0" borderId="15" applyNumberFormat="0" applyFill="0" applyAlignment="0" applyProtection="0"/>
    <xf numFmtId="0" fontId="3" fillId="39" borderId="6" applyNumberFormat="0" applyFont="0" applyAlignment="0" applyProtection="0"/>
    <xf numFmtId="0" fontId="10" fillId="11" borderId="3" applyNumberFormat="0" applyAlignment="0" applyProtection="0"/>
    <xf numFmtId="0" fontId="12" fillId="3" borderId="3" applyNumberFormat="0" applyAlignment="0" applyProtection="0"/>
    <xf numFmtId="0" fontId="3" fillId="4" borderId="6" applyNumberFormat="0" applyAlignment="0" applyProtection="0"/>
    <xf numFmtId="0" fontId="15" fillId="11" borderId="7" applyNumberFormat="0" applyAlignment="0" applyProtection="0"/>
    <xf numFmtId="0" fontId="18" fillId="0" borderId="11" applyNumberFormat="0" applyFill="0" applyAlignment="0" applyProtection="0"/>
    <xf numFmtId="0" fontId="10" fillId="32" borderId="3" applyNumberFormat="0" applyAlignment="0" applyProtection="0"/>
    <xf numFmtId="0" fontId="12" fillId="23" borderId="3" applyNumberFormat="0" applyAlignment="0" applyProtection="0"/>
    <xf numFmtId="0" fontId="3" fillId="39" borderId="6" applyNumberFormat="0" applyFont="0" applyAlignment="0" applyProtection="0"/>
    <xf numFmtId="0" fontId="15" fillId="32" borderId="7" applyNumberFormat="0" applyAlignment="0" applyProtection="0"/>
    <xf numFmtId="0" fontId="18" fillId="0" borderId="15" applyNumberFormat="0" applyFill="0" applyAlignment="0" applyProtection="0"/>
    <xf numFmtId="0" fontId="3" fillId="39" borderId="6" applyNumberFormat="0" applyFont="0" applyAlignment="0" applyProtection="0"/>
    <xf numFmtId="9" fontId="1" fillId="0" borderId="0" applyFont="0" applyFill="0" applyBorder="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11"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0" fillId="32"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12" fillId="23" borderId="3" applyNumberFormat="0" applyAlignment="0" applyProtection="0"/>
    <xf numFmtId="0" fontId="31" fillId="0" borderId="0"/>
    <xf numFmtId="0" fontId="27"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43" fontId="3" fillId="0" borderId="0" applyFont="0" applyFill="0" applyBorder="0" applyAlignment="0" applyProtection="0"/>
    <xf numFmtId="43" fontId="3"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3" fillId="0" borderId="0"/>
    <xf numFmtId="0" fontId="3" fillId="0" borderId="0"/>
    <xf numFmtId="0" fontId="1" fillId="0" borderId="0"/>
    <xf numFmtId="0" fontId="31"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0" fillId="0" borderId="0"/>
    <xf numFmtId="0" fontId="3" fillId="0" borderId="0"/>
    <xf numFmtId="0" fontId="3" fillId="0" borderId="0"/>
    <xf numFmtId="0" fontId="1" fillId="0" borderId="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4" borderId="6" applyNumberForma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3" fillId="39" borderId="6" applyNumberFormat="0" applyFon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11"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5" fillId="32" borderId="7" applyNumberFormat="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164" fontId="1" fillId="0" borderId="0" applyFont="0" applyFill="0" applyBorder="0" applyAlignment="0" applyProtection="0"/>
    <xf numFmtId="0" fontId="34" fillId="0" borderId="0"/>
    <xf numFmtId="44" fontId="1" fillId="0" borderId="0" applyFont="0" applyFill="0" applyBorder="0" applyAlignment="0" applyProtection="0"/>
  </cellStyleXfs>
  <cellXfs count="169">
    <xf numFmtId="0" fontId="0" fillId="0" borderId="0" xfId="0"/>
    <xf numFmtId="0" fontId="36" fillId="0" borderId="1" xfId="0" applyFont="1" applyFill="1" applyBorder="1" applyAlignment="1">
      <alignment vertical="center" wrapText="1"/>
    </xf>
    <xf numFmtId="0" fontId="36" fillId="0" borderId="1" xfId="0" applyFont="1" applyFill="1" applyBorder="1" applyAlignment="1">
      <alignment horizontal="center" wrapText="1"/>
    </xf>
    <xf numFmtId="0" fontId="36" fillId="0" borderId="0" xfId="0" applyFont="1" applyFill="1" applyBorder="1" applyAlignment="1">
      <alignment vertical="center" wrapText="1"/>
    </xf>
    <xf numFmtId="0" fontId="36" fillId="0" borderId="0" xfId="0" applyFont="1" applyFill="1" applyBorder="1" applyAlignment="1">
      <alignment horizontal="justify" vertical="center" wrapText="1"/>
    </xf>
    <xf numFmtId="14" fontId="36" fillId="0" borderId="0" xfId="0" applyNumberFormat="1"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0" xfId="0" applyFont="1" applyFill="1" applyBorder="1" applyAlignment="1">
      <alignment wrapText="1"/>
    </xf>
    <xf numFmtId="0" fontId="36" fillId="0" borderId="1" xfId="0" applyFont="1" applyFill="1" applyBorder="1" applyAlignment="1">
      <alignment wrapText="1"/>
    </xf>
    <xf numFmtId="0" fontId="36" fillId="0" borderId="0" xfId="0" applyFont="1" applyFill="1" applyBorder="1" applyAlignment="1">
      <alignment horizontal="center" wrapText="1"/>
    </xf>
    <xf numFmtId="0" fontId="36" fillId="0" borderId="0" xfId="0" applyFont="1" applyFill="1" applyBorder="1" applyAlignment="1">
      <alignment horizontal="left" wrapText="1"/>
    </xf>
    <xf numFmtId="0" fontId="37" fillId="0" borderId="0" xfId="0" applyFont="1" applyFill="1" applyBorder="1" applyAlignment="1">
      <alignment horizontal="center" vertical="center" wrapText="1"/>
    </xf>
    <xf numFmtId="0" fontId="36" fillId="0" borderId="0" xfId="0" applyFont="1" applyFill="1" applyBorder="1" applyAlignment="1">
      <alignment horizontal="left" vertical="center" wrapText="1"/>
    </xf>
    <xf numFmtId="0" fontId="37" fillId="0" borderId="1" xfId="0" applyFont="1" applyFill="1" applyBorder="1" applyAlignment="1">
      <alignment horizontal="center" vertical="center" wrapText="1"/>
    </xf>
    <xf numFmtId="0" fontId="36" fillId="0" borderId="17" xfId="0" applyFont="1" applyFill="1" applyBorder="1" applyAlignment="1">
      <alignment horizontal="justify" vertical="center" wrapText="1"/>
    </xf>
    <xf numFmtId="14" fontId="36" fillId="0" borderId="17" xfId="0" applyNumberFormat="1" applyFont="1" applyFill="1" applyBorder="1" applyAlignment="1">
      <alignment horizontal="center" vertical="center" wrapText="1"/>
    </xf>
    <xf numFmtId="0" fontId="36" fillId="0" borderId="17" xfId="0" applyFont="1" applyFill="1" applyBorder="1" applyAlignment="1">
      <alignment horizontal="center" vertical="center" wrapText="1"/>
    </xf>
    <xf numFmtId="9" fontId="36" fillId="0" borderId="17" xfId="0" applyNumberFormat="1" applyFont="1" applyFill="1" applyBorder="1" applyAlignment="1">
      <alignment horizontal="center" vertical="center" wrapText="1"/>
    </xf>
    <xf numFmtId="9" fontId="36" fillId="0" borderId="17" xfId="147" applyFont="1" applyFill="1" applyBorder="1" applyAlignment="1">
      <alignment horizontal="center" vertical="center" wrapText="1"/>
    </xf>
    <xf numFmtId="0" fontId="36" fillId="0" borderId="2" xfId="0" applyFont="1" applyFill="1" applyBorder="1" applyAlignment="1">
      <alignment wrapText="1"/>
    </xf>
    <xf numFmtId="0" fontId="36" fillId="0" borderId="21" xfId="0" applyFont="1" applyFill="1" applyBorder="1" applyAlignment="1">
      <alignment horizontal="center" vertical="center"/>
    </xf>
    <xf numFmtId="0" fontId="36" fillId="0" borderId="22" xfId="0" applyFont="1" applyFill="1" applyBorder="1" applyAlignment="1">
      <alignment horizontal="center" vertical="center"/>
    </xf>
    <xf numFmtId="0" fontId="41" fillId="40" borderId="0" xfId="0" applyFont="1" applyFill="1" applyBorder="1" applyAlignment="1">
      <alignment horizontal="center" vertical="center"/>
    </xf>
    <xf numFmtId="10" fontId="42" fillId="40" borderId="0" xfId="0" applyNumberFormat="1" applyFont="1" applyFill="1" applyBorder="1" applyAlignment="1">
      <alignment horizontal="justify" vertical="center"/>
    </xf>
    <xf numFmtId="169" fontId="42" fillId="40" borderId="0" xfId="0" applyNumberFormat="1" applyFont="1" applyFill="1" applyBorder="1" applyAlignment="1">
      <alignment horizontal="justify" vertical="center"/>
    </xf>
    <xf numFmtId="0" fontId="42" fillId="40" borderId="0" xfId="0" applyFont="1" applyFill="1" applyBorder="1" applyAlignment="1">
      <alignment horizontal="justify" vertical="center"/>
    </xf>
    <xf numFmtId="10" fontId="42" fillId="40" borderId="0" xfId="147" applyNumberFormat="1" applyFont="1" applyFill="1" applyBorder="1" applyAlignment="1">
      <alignment horizontal="justify" vertical="center"/>
    </xf>
    <xf numFmtId="9" fontId="42" fillId="40" borderId="0" xfId="0" applyNumberFormat="1" applyFont="1" applyFill="1" applyBorder="1" applyAlignment="1">
      <alignment horizontal="justify" vertical="center"/>
    </xf>
    <xf numFmtId="0" fontId="36" fillId="0" borderId="23" xfId="0" applyFont="1" applyFill="1" applyBorder="1" applyAlignment="1">
      <alignment horizontal="center" vertical="center" wrapText="1"/>
    </xf>
    <xf numFmtId="0" fontId="36" fillId="0" borderId="23" xfId="0" applyFont="1" applyFill="1" applyBorder="1" applyAlignment="1">
      <alignment vertical="center" wrapText="1"/>
    </xf>
    <xf numFmtId="0" fontId="36" fillId="0" borderId="23" xfId="0" applyFont="1" applyFill="1" applyBorder="1" applyAlignment="1">
      <alignment horizontal="justify" vertical="center" wrapText="1"/>
    </xf>
    <xf numFmtId="9" fontId="36" fillId="0" borderId="23" xfId="147" applyFont="1" applyFill="1" applyBorder="1" applyAlignment="1" applyProtection="1">
      <alignment horizontal="center" vertical="center" wrapText="1"/>
    </xf>
    <xf numFmtId="0" fontId="36" fillId="0" borderId="23" xfId="0" applyFont="1" applyFill="1" applyBorder="1" applyAlignment="1">
      <alignment horizontal="left" vertical="center" wrapText="1"/>
    </xf>
    <xf numFmtId="0" fontId="36" fillId="0" borderId="23" xfId="0" applyFont="1" applyFill="1" applyBorder="1" applyAlignment="1">
      <alignment vertical="top" wrapText="1"/>
    </xf>
    <xf numFmtId="0" fontId="36" fillId="0" borderId="23" xfId="0" applyNumberFormat="1" applyFont="1" applyFill="1" applyBorder="1" applyAlignment="1">
      <alignment vertical="center" wrapText="1"/>
    </xf>
    <xf numFmtId="0" fontId="36" fillId="0" borderId="23" xfId="0" applyNumberFormat="1" applyFont="1" applyFill="1" applyBorder="1" applyAlignment="1">
      <alignment horizontal="center" vertical="center" wrapText="1"/>
    </xf>
    <xf numFmtId="0" fontId="36" fillId="0" borderId="23" xfId="0" applyFont="1" applyFill="1" applyBorder="1" applyAlignment="1">
      <alignment horizontal="justify" vertical="top" wrapText="1"/>
    </xf>
    <xf numFmtId="0" fontId="36" fillId="0" borderId="23" xfId="0" applyNumberFormat="1" applyFont="1" applyFill="1" applyBorder="1" applyAlignment="1">
      <alignment horizontal="left" vertical="center" wrapText="1"/>
    </xf>
    <xf numFmtId="1" fontId="36" fillId="0" borderId="23" xfId="0" applyNumberFormat="1" applyFont="1" applyFill="1" applyBorder="1" applyAlignment="1">
      <alignment horizontal="left" vertical="center" wrapText="1"/>
    </xf>
    <xf numFmtId="0" fontId="36" fillId="0" borderId="23" xfId="0" applyFont="1" applyFill="1" applyBorder="1" applyAlignment="1">
      <alignment wrapText="1"/>
    </xf>
    <xf numFmtId="0" fontId="36" fillId="0" borderId="23" xfId="0" applyFont="1" applyFill="1" applyBorder="1" applyAlignment="1">
      <alignment horizontal="center" wrapText="1"/>
    </xf>
    <xf numFmtId="0" fontId="36" fillId="0" borderId="23" xfId="0" applyFont="1" applyFill="1" applyBorder="1" applyAlignment="1">
      <alignment horizontal="left" vertical="center" wrapText="1" indent="1"/>
    </xf>
    <xf numFmtId="0" fontId="36" fillId="0" borderId="17" xfId="0" applyFont="1" applyFill="1" applyBorder="1" applyAlignment="1">
      <alignment vertical="center" wrapText="1"/>
    </xf>
    <xf numFmtId="0" fontId="36" fillId="0" borderId="24" xfId="0" applyFont="1" applyFill="1" applyBorder="1" applyAlignment="1">
      <alignment vertical="center" wrapText="1"/>
    </xf>
    <xf numFmtId="9" fontId="36" fillId="0" borderId="25" xfId="147" applyFont="1" applyFill="1" applyBorder="1" applyAlignment="1" applyProtection="1">
      <alignment horizontal="center" vertical="center" wrapText="1"/>
    </xf>
    <xf numFmtId="0" fontId="36" fillId="0" borderId="24" xfId="0" applyFont="1" applyFill="1" applyBorder="1" applyAlignment="1">
      <alignment horizontal="center" vertical="center" wrapText="1"/>
    </xf>
    <xf numFmtId="14" fontId="36" fillId="0" borderId="27" xfId="0" applyNumberFormat="1" applyFont="1" applyFill="1" applyBorder="1" applyAlignment="1">
      <alignment horizontal="center" vertical="center" wrapText="1"/>
    </xf>
    <xf numFmtId="0" fontId="36" fillId="0" borderId="27" xfId="0" applyFont="1" applyFill="1" applyBorder="1" applyAlignment="1">
      <alignment horizontal="center" vertical="center" wrapText="1"/>
    </xf>
    <xf numFmtId="9" fontId="36" fillId="0" borderId="27" xfId="0" applyNumberFormat="1" applyFont="1" applyFill="1" applyBorder="1" applyAlignment="1">
      <alignment horizontal="center" vertical="center" wrapText="1"/>
    </xf>
    <xf numFmtId="0" fontId="36" fillId="0" borderId="27" xfId="0" applyFont="1" applyFill="1" applyBorder="1" applyAlignment="1">
      <alignment wrapText="1"/>
    </xf>
    <xf numFmtId="0" fontId="45" fillId="0" borderId="23" xfId="0" applyFont="1" applyFill="1" applyBorder="1" applyAlignment="1">
      <alignment horizontal="center" vertical="center" wrapText="1"/>
    </xf>
    <xf numFmtId="0" fontId="45" fillId="0" borderId="23" xfId="0" applyFont="1" applyFill="1" applyBorder="1" applyAlignment="1">
      <alignment horizontal="left" vertical="center" wrapText="1"/>
    </xf>
    <xf numFmtId="0" fontId="44" fillId="0" borderId="23" xfId="0" applyFont="1" applyFill="1" applyBorder="1" applyAlignment="1">
      <alignment vertical="center" wrapText="1"/>
    </xf>
    <xf numFmtId="0" fontId="44" fillId="0" borderId="23" xfId="0" applyFont="1" applyFill="1" applyBorder="1" applyAlignment="1">
      <alignment horizontal="justify" vertical="center" wrapText="1"/>
    </xf>
    <xf numFmtId="0" fontId="46" fillId="0" borderId="23" xfId="0" applyFont="1" applyFill="1" applyBorder="1" applyAlignment="1">
      <alignment vertical="center" wrapText="1"/>
    </xf>
    <xf numFmtId="0" fontId="44" fillId="0" borderId="23" xfId="0" applyFont="1" applyFill="1" applyBorder="1" applyAlignment="1">
      <alignment vertical="top" wrapText="1"/>
    </xf>
    <xf numFmtId="0" fontId="47" fillId="0" borderId="23" xfId="0" applyFont="1" applyFill="1" applyBorder="1" applyAlignment="1">
      <alignment vertical="center" wrapText="1"/>
    </xf>
    <xf numFmtId="9" fontId="0" fillId="0" borderId="23" xfId="0" applyNumberFormat="1" applyBorder="1" applyAlignment="1">
      <alignment vertical="center" wrapText="1"/>
    </xf>
    <xf numFmtId="0" fontId="47" fillId="0" borderId="23" xfId="0" applyFont="1" applyFill="1" applyBorder="1" applyAlignment="1">
      <alignment wrapText="1"/>
    </xf>
    <xf numFmtId="0" fontId="36" fillId="0" borderId="27" xfId="0" applyFont="1" applyFill="1" applyBorder="1" applyAlignment="1">
      <alignment horizontal="justify" vertical="center" wrapText="1"/>
    </xf>
    <xf numFmtId="0" fontId="56" fillId="40" borderId="0" xfId="0" applyFont="1" applyFill="1" applyBorder="1" applyAlignment="1">
      <alignment horizontal="left" vertical="center" wrapText="1"/>
    </xf>
    <xf numFmtId="14" fontId="56" fillId="40" borderId="0" xfId="0" applyNumberFormat="1" applyFont="1" applyFill="1" applyBorder="1" applyAlignment="1">
      <alignment horizontal="center" vertical="center"/>
    </xf>
    <xf numFmtId="0" fontId="36" fillId="0" borderId="26" xfId="0" applyFont="1" applyFill="1" applyBorder="1" applyAlignment="1">
      <alignment vertical="center" wrapText="1"/>
    </xf>
    <xf numFmtId="0" fontId="36" fillId="0" borderId="25" xfId="0" applyFont="1" applyFill="1" applyBorder="1" applyAlignment="1">
      <alignment vertical="center" wrapText="1"/>
    </xf>
    <xf numFmtId="0" fontId="36" fillId="0" borderId="17" xfId="0" applyFont="1" applyFill="1" applyBorder="1" applyAlignment="1">
      <alignment wrapText="1"/>
    </xf>
    <xf numFmtId="0" fontId="36" fillId="0" borderId="20" xfId="0" applyFont="1" applyFill="1" applyBorder="1" applyAlignment="1">
      <alignment wrapText="1"/>
    </xf>
    <xf numFmtId="0" fontId="36" fillId="0" borderId="25" xfId="0" applyFont="1" applyFill="1" applyBorder="1" applyAlignment="1">
      <alignment wrapText="1"/>
    </xf>
    <xf numFmtId="0" fontId="36" fillId="0" borderId="28" xfId="0" applyFont="1" applyFill="1" applyBorder="1" applyAlignment="1">
      <alignment wrapText="1"/>
    </xf>
    <xf numFmtId="0" fontId="36" fillId="40" borderId="24" xfId="0" applyFont="1" applyFill="1" applyBorder="1" applyAlignment="1">
      <alignment vertical="center" wrapText="1"/>
    </xf>
    <xf numFmtId="0" fontId="36" fillId="0" borderId="25" xfId="0" applyFont="1" applyFill="1" applyBorder="1" applyAlignment="1">
      <alignment horizontal="center" vertical="center" wrapText="1"/>
    </xf>
    <xf numFmtId="0" fontId="46" fillId="0" borderId="0" xfId="0" applyFont="1" applyFill="1" applyBorder="1" applyAlignment="1">
      <alignment wrapText="1"/>
    </xf>
    <xf numFmtId="0" fontId="36" fillId="40" borderId="23" xfId="0" applyFont="1" applyFill="1" applyBorder="1" applyAlignment="1">
      <alignment horizontal="center" vertical="center" wrapText="1"/>
    </xf>
    <xf numFmtId="0" fontId="36" fillId="0" borderId="23" xfId="0" quotePrefix="1" applyFont="1" applyFill="1" applyBorder="1" applyAlignment="1">
      <alignment horizontal="center" vertical="center" wrapText="1"/>
    </xf>
    <xf numFmtId="0" fontId="44" fillId="0" borderId="23" xfId="0" applyFont="1" applyFill="1" applyBorder="1" applyAlignment="1">
      <alignment horizontal="center" vertical="center" wrapText="1"/>
    </xf>
    <xf numFmtId="0" fontId="36" fillId="0" borderId="0" xfId="0" applyFont="1" applyFill="1" applyAlignment="1">
      <alignment horizontal="center" vertical="center"/>
    </xf>
    <xf numFmtId="0" fontId="36" fillId="0" borderId="0" xfId="0" applyFont="1" applyFill="1" applyBorder="1" applyAlignment="1">
      <alignment horizontal="center" vertical="center"/>
    </xf>
    <xf numFmtId="0" fontId="37" fillId="0" borderId="30" xfId="0" applyFont="1" applyFill="1" applyBorder="1" applyAlignment="1">
      <alignment horizontal="center" vertical="center" wrapText="1"/>
    </xf>
    <xf numFmtId="0" fontId="37" fillId="0" borderId="29" xfId="0" applyFont="1" applyFill="1" applyBorder="1" applyAlignment="1">
      <alignment horizontal="center" vertical="center" wrapText="1"/>
    </xf>
    <xf numFmtId="0" fontId="29" fillId="0" borderId="29" xfId="0" applyFont="1" applyFill="1" applyBorder="1" applyAlignment="1">
      <alignment horizontal="center" vertical="center" wrapText="1"/>
    </xf>
    <xf numFmtId="14" fontId="37" fillId="0" borderId="29" xfId="0" applyNumberFormat="1" applyFont="1" applyFill="1" applyBorder="1" applyAlignment="1">
      <alignment horizontal="center" vertical="center" wrapText="1"/>
    </xf>
    <xf numFmtId="0" fontId="37" fillId="0" borderId="31" xfId="0" applyFont="1" applyFill="1" applyBorder="1" applyAlignment="1">
      <alignment horizontal="center" vertical="center" wrapText="1"/>
    </xf>
    <xf numFmtId="9" fontId="36" fillId="0" borderId="27" xfId="147" applyFont="1" applyFill="1" applyBorder="1" applyAlignment="1">
      <alignment horizontal="center" vertical="center" wrapText="1"/>
    </xf>
    <xf numFmtId="0" fontId="56" fillId="40" borderId="0" xfId="0" applyFont="1" applyFill="1" applyBorder="1" applyAlignment="1">
      <alignment horizontal="left" vertical="center"/>
    </xf>
    <xf numFmtId="0" fontId="46" fillId="0" borderId="23" xfId="0" applyFont="1" applyFill="1" applyBorder="1" applyAlignment="1">
      <alignment wrapText="1"/>
    </xf>
    <xf numFmtId="0" fontId="46" fillId="0" borderId="1" xfId="0" applyFont="1" applyFill="1" applyBorder="1" applyAlignment="1">
      <alignment wrapText="1"/>
    </xf>
    <xf numFmtId="0" fontId="37" fillId="0" borderId="33" xfId="0" applyFont="1" applyFill="1" applyBorder="1" applyAlignment="1">
      <alignment horizontal="center" vertical="center" wrapText="1"/>
    </xf>
    <xf numFmtId="0" fontId="40" fillId="0" borderId="0" xfId="0" applyFont="1" applyFill="1" applyBorder="1" applyAlignment="1">
      <alignment horizontal="center" vertical="center" wrapText="1"/>
    </xf>
    <xf numFmtId="0" fontId="43" fillId="0" borderId="0" xfId="0" applyFont="1" applyFill="1" applyBorder="1" applyAlignment="1">
      <alignment horizontal="left" vertical="center" wrapText="1"/>
    </xf>
    <xf numFmtId="0" fontId="58" fillId="0" borderId="0" xfId="0" applyFont="1" applyAlignment="1">
      <alignment vertical="center" wrapText="1"/>
    </xf>
    <xf numFmtId="0" fontId="0" fillId="0" borderId="0" xfId="0" applyFont="1"/>
    <xf numFmtId="0" fontId="43" fillId="0" borderId="0" xfId="0" applyFont="1" applyFill="1" applyBorder="1" applyAlignment="1">
      <alignment wrapText="1"/>
    </xf>
    <xf numFmtId="0" fontId="59" fillId="40" borderId="0" xfId="0" applyFont="1" applyFill="1" applyBorder="1" applyAlignment="1">
      <alignment vertical="center" wrapText="1"/>
    </xf>
    <xf numFmtId="0" fontId="59" fillId="40" borderId="0" xfId="0" applyFont="1" applyFill="1" applyBorder="1" applyAlignment="1">
      <alignment horizontal="center" vertical="center" wrapText="1"/>
    </xf>
    <xf numFmtId="0" fontId="59" fillId="40" borderId="0" xfId="0" applyFont="1" applyFill="1" applyBorder="1" applyAlignment="1">
      <alignment horizontal="center" vertical="center"/>
    </xf>
    <xf numFmtId="0" fontId="50" fillId="0" borderId="23" xfId="0" applyFont="1" applyFill="1" applyBorder="1" applyAlignment="1">
      <alignment horizontal="center" vertical="center" wrapText="1"/>
    </xf>
    <xf numFmtId="14" fontId="36" fillId="0" borderId="23" xfId="0" applyNumberFormat="1" applyFont="1" applyFill="1" applyBorder="1" applyAlignment="1">
      <alignment horizontal="center" vertical="center" wrapText="1"/>
    </xf>
    <xf numFmtId="9" fontId="36" fillId="0" borderId="23" xfId="0" applyNumberFormat="1" applyFont="1" applyFill="1" applyBorder="1" applyAlignment="1">
      <alignment horizontal="center" vertical="center" wrapText="1"/>
    </xf>
    <xf numFmtId="9" fontId="36" fillId="0" borderId="23" xfId="147" applyFont="1" applyFill="1" applyBorder="1" applyAlignment="1">
      <alignment horizontal="center" vertical="center" wrapText="1"/>
    </xf>
    <xf numFmtId="0" fontId="36" fillId="0" borderId="23" xfId="0" applyFont="1" applyFill="1" applyBorder="1" applyAlignment="1" applyProtection="1">
      <alignment horizontal="center" vertical="center" wrapText="1"/>
      <protection locked="0"/>
    </xf>
    <xf numFmtId="1" fontId="36" fillId="0" borderId="23" xfId="0" applyNumberFormat="1" applyFont="1" applyFill="1" applyBorder="1" applyAlignment="1">
      <alignment horizontal="center" vertical="center" wrapText="1"/>
    </xf>
    <xf numFmtId="1" fontId="36" fillId="0" borderId="23" xfId="147" applyNumberFormat="1" applyFont="1" applyFill="1" applyBorder="1" applyAlignment="1">
      <alignment horizontal="center" vertical="center" wrapText="1"/>
    </xf>
    <xf numFmtId="0" fontId="36" fillId="0" borderId="23" xfId="147" applyNumberFormat="1" applyFont="1" applyFill="1" applyBorder="1" applyAlignment="1">
      <alignment horizontal="center" vertical="center" wrapText="1"/>
    </xf>
    <xf numFmtId="170" fontId="36" fillId="0" borderId="23" xfId="0" applyNumberFormat="1" applyFont="1" applyFill="1" applyBorder="1" applyAlignment="1">
      <alignment horizontal="center" vertical="center" wrapText="1"/>
    </xf>
    <xf numFmtId="9" fontId="36" fillId="0" borderId="23" xfId="147" applyNumberFormat="1" applyFont="1" applyFill="1" applyBorder="1" applyAlignment="1">
      <alignment horizontal="center" vertical="center" wrapText="1"/>
    </xf>
    <xf numFmtId="164" fontId="36" fillId="0" borderId="23" xfId="1854" applyNumberFormat="1" applyFont="1" applyFill="1" applyBorder="1" applyAlignment="1">
      <alignment horizontal="center" vertical="center" wrapText="1"/>
    </xf>
    <xf numFmtId="171" fontId="36" fillId="0" borderId="23" xfId="1856" applyNumberFormat="1" applyFont="1" applyFill="1" applyBorder="1" applyAlignment="1">
      <alignment horizontal="center" vertical="center" wrapText="1"/>
    </xf>
    <xf numFmtId="171" fontId="36" fillId="0" borderId="23" xfId="0" applyNumberFormat="1" applyFont="1" applyFill="1" applyBorder="1" applyAlignment="1">
      <alignment horizontal="center" vertical="center" wrapText="1"/>
    </xf>
    <xf numFmtId="44" fontId="36" fillId="0" borderId="23" xfId="0" applyNumberFormat="1" applyFont="1" applyFill="1" applyBorder="1" applyAlignment="1">
      <alignment horizontal="center" vertical="center" wrapText="1"/>
    </xf>
    <xf numFmtId="14" fontId="36" fillId="0" borderId="23" xfId="0" applyNumberFormat="1" applyFont="1" applyFill="1" applyBorder="1" applyAlignment="1">
      <alignment horizontal="left" vertical="center" wrapText="1" indent="1"/>
    </xf>
    <xf numFmtId="0" fontId="36" fillId="0" borderId="23" xfId="0" applyFont="1" applyFill="1" applyBorder="1" applyAlignment="1">
      <alignment horizontal="justify" wrapText="1"/>
    </xf>
    <xf numFmtId="0" fontId="51" fillId="0" borderId="23" xfId="0" applyFont="1" applyFill="1" applyBorder="1" applyAlignment="1">
      <alignment horizontal="left" vertical="center" wrapText="1"/>
    </xf>
    <xf numFmtId="14" fontId="51" fillId="0" borderId="23" xfId="0" applyNumberFormat="1" applyFont="1" applyFill="1" applyBorder="1" applyAlignment="1">
      <alignment horizontal="center" vertical="center"/>
    </xf>
    <xf numFmtId="9" fontId="51" fillId="0" borderId="23" xfId="0" applyNumberFormat="1" applyFont="1" applyFill="1" applyBorder="1" applyAlignment="1">
      <alignment horizontal="center" vertical="center" wrapText="1"/>
    </xf>
    <xf numFmtId="0" fontId="57" fillId="0" borderId="23" xfId="0" applyFont="1" applyFill="1" applyBorder="1" applyAlignment="1">
      <alignment horizontal="center" vertical="center" wrapText="1"/>
    </xf>
    <xf numFmtId="0" fontId="52" fillId="41" borderId="23" xfId="4" applyFont="1" applyFill="1" applyBorder="1" applyAlignment="1" applyProtection="1">
      <alignment horizontal="left" vertical="center" wrapText="1"/>
    </xf>
    <xf numFmtId="14" fontId="52" fillId="41" borderId="23" xfId="4" applyNumberFormat="1" applyFont="1" applyFill="1" applyBorder="1" applyAlignment="1" applyProtection="1">
      <alignment horizontal="center" vertical="center" wrapText="1"/>
    </xf>
    <xf numFmtId="0" fontId="51" fillId="0" borderId="23" xfId="0" applyFont="1" applyBorder="1" applyAlignment="1">
      <alignment horizontal="left" vertical="center" wrapText="1"/>
    </xf>
    <xf numFmtId="14" fontId="53" fillId="0" borderId="23" xfId="0" applyNumberFormat="1" applyFont="1" applyBorder="1" applyAlignment="1">
      <alignment horizontal="center" vertical="center" wrapText="1"/>
    </xf>
    <xf numFmtId="0" fontId="53" fillId="0" borderId="23" xfId="0" applyFont="1" applyBorder="1" applyAlignment="1">
      <alignment horizontal="left" vertical="center" wrapText="1"/>
    </xf>
    <xf numFmtId="14" fontId="51" fillId="0" borderId="23" xfId="0" applyNumberFormat="1" applyFont="1" applyBorder="1" applyAlignment="1">
      <alignment horizontal="center" vertical="center" wrapText="1"/>
    </xf>
    <xf numFmtId="0" fontId="51" fillId="0" borderId="23" xfId="0" applyFont="1" applyFill="1" applyBorder="1" applyAlignment="1">
      <alignment vertical="center" wrapText="1"/>
    </xf>
    <xf numFmtId="0" fontId="53" fillId="0" borderId="23" xfId="0" applyFont="1" applyFill="1" applyBorder="1" applyAlignment="1">
      <alignment horizontal="left" vertical="center" wrapText="1"/>
    </xf>
    <xf numFmtId="0" fontId="51" fillId="0" borderId="23" xfId="0" applyFont="1" applyFill="1" applyBorder="1" applyAlignment="1">
      <alignment horizontal="justify" vertical="center" wrapText="1"/>
    </xf>
    <xf numFmtId="9" fontId="53" fillId="0" borderId="23" xfId="0" applyNumberFormat="1" applyFont="1" applyFill="1" applyBorder="1" applyAlignment="1">
      <alignment horizontal="center" vertical="center" wrapText="1"/>
    </xf>
    <xf numFmtId="0" fontId="54" fillId="0" borderId="23" xfId="0" applyFont="1" applyBorder="1" applyAlignment="1">
      <alignment vertical="center" wrapText="1"/>
    </xf>
    <xf numFmtId="0" fontId="53" fillId="0" borderId="23" xfId="0" applyFont="1" applyBorder="1" applyAlignment="1">
      <alignment vertical="center" wrapText="1"/>
    </xf>
    <xf numFmtId="14" fontId="54" fillId="0" borderId="23" xfId="0" applyNumberFormat="1" applyFont="1" applyBorder="1" applyAlignment="1">
      <alignment horizontal="center" vertical="center"/>
    </xf>
    <xf numFmtId="0" fontId="53" fillId="0" borderId="23" xfId="0" applyFont="1" applyFill="1" applyBorder="1" applyAlignment="1">
      <alignment vertical="center" wrapText="1"/>
    </xf>
    <xf numFmtId="14" fontId="51" fillId="0" borderId="23" xfId="0" applyNumberFormat="1" applyFont="1" applyFill="1" applyBorder="1" applyAlignment="1">
      <alignment horizontal="center" vertical="center" wrapText="1"/>
    </xf>
    <xf numFmtId="0" fontId="54" fillId="0" borderId="23" xfId="0" applyFont="1" applyFill="1" applyBorder="1" applyAlignment="1">
      <alignment vertical="center" wrapText="1"/>
    </xf>
    <xf numFmtId="0" fontId="51" fillId="40" borderId="23" xfId="0" applyFont="1" applyFill="1" applyBorder="1" applyAlignment="1">
      <alignment vertical="center" wrapText="1"/>
    </xf>
    <xf numFmtId="0" fontId="51" fillId="40" borderId="23" xfId="0" applyFont="1" applyFill="1" applyBorder="1" applyAlignment="1">
      <alignment horizontal="left" vertical="center" wrapText="1"/>
    </xf>
    <xf numFmtId="14" fontId="54" fillId="40" borderId="23" xfId="0" applyNumberFormat="1" applyFont="1" applyFill="1" applyBorder="1" applyAlignment="1">
      <alignment horizontal="center" vertical="center"/>
    </xf>
    <xf numFmtId="14" fontId="56" fillId="40" borderId="23" xfId="0" applyNumberFormat="1" applyFont="1" applyFill="1" applyBorder="1" applyAlignment="1">
      <alignment horizontal="center" vertical="center"/>
    </xf>
    <xf numFmtId="0" fontId="55" fillId="0" borderId="23" xfId="0" applyFont="1" applyFill="1" applyBorder="1" applyAlignment="1">
      <alignment vertical="center" wrapText="1"/>
    </xf>
    <xf numFmtId="9" fontId="56" fillId="0" borderId="23" xfId="0" applyNumberFormat="1" applyFont="1" applyFill="1" applyBorder="1" applyAlignment="1">
      <alignment horizontal="center" vertical="center" wrapText="1"/>
    </xf>
    <xf numFmtId="0" fontId="55" fillId="0" borderId="23" xfId="0" applyFont="1" applyFill="1" applyBorder="1" applyAlignment="1">
      <alignment horizontal="left" vertical="center" wrapText="1"/>
    </xf>
    <xf numFmtId="0" fontId="56" fillId="0" borderId="23" xfId="0" applyFont="1" applyFill="1" applyBorder="1" applyAlignment="1">
      <alignment horizontal="left" vertical="center" wrapText="1"/>
    </xf>
    <xf numFmtId="0" fontId="56" fillId="40" borderId="23" xfId="0" applyFont="1" applyFill="1" applyBorder="1" applyAlignment="1">
      <alignment horizontal="left" vertical="center" wrapText="1"/>
    </xf>
    <xf numFmtId="0" fontId="36" fillId="40" borderId="23" xfId="0" applyFont="1" applyFill="1" applyBorder="1" applyAlignment="1">
      <alignment horizontal="justify" vertical="center" wrapText="1"/>
    </xf>
    <xf numFmtId="14" fontId="36" fillId="40" borderId="23" xfId="0" applyNumberFormat="1" applyFont="1" applyFill="1" applyBorder="1" applyAlignment="1">
      <alignment horizontal="center" vertical="center" wrapText="1"/>
    </xf>
    <xf numFmtId="0" fontId="36" fillId="0" borderId="16" xfId="0" applyFont="1" applyFill="1" applyBorder="1" applyAlignment="1">
      <alignment horizontal="center" vertical="center" wrapText="1"/>
    </xf>
    <xf numFmtId="0" fontId="50" fillId="0" borderId="23" xfId="0" applyFont="1" applyFill="1" applyBorder="1" applyAlignment="1">
      <alignment vertical="center" wrapText="1"/>
    </xf>
    <xf numFmtId="0" fontId="37" fillId="0" borderId="25" xfId="0" applyFont="1" applyFill="1" applyBorder="1" applyAlignment="1">
      <alignment horizontal="center" vertical="center" wrapText="1"/>
    </xf>
    <xf numFmtId="0" fontId="51" fillId="0" borderId="27" xfId="0" applyFont="1" applyFill="1" applyBorder="1" applyAlignment="1">
      <alignment horizontal="left" vertical="center" wrapText="1"/>
    </xf>
    <xf numFmtId="14" fontId="56" fillId="40" borderId="27" xfId="0" applyNumberFormat="1" applyFont="1" applyFill="1" applyBorder="1" applyAlignment="1">
      <alignment horizontal="center" vertical="center"/>
    </xf>
    <xf numFmtId="0" fontId="37" fillId="0" borderId="23" xfId="0" applyFont="1" applyFill="1" applyBorder="1" applyAlignment="1">
      <alignment horizontal="center" vertical="center" wrapText="1"/>
    </xf>
    <xf numFmtId="0" fontId="60" fillId="42" borderId="0" xfId="0" applyFont="1" applyFill="1" applyAlignment="1">
      <alignment horizontal="left" vertical="center" wrapText="1" indent="1"/>
    </xf>
    <xf numFmtId="10" fontId="36" fillId="0" borderId="23" xfId="0" applyNumberFormat="1" applyFont="1" applyFill="1" applyBorder="1" applyAlignment="1">
      <alignment horizontal="center" vertical="center" wrapText="1"/>
    </xf>
    <xf numFmtId="0" fontId="57" fillId="0" borderId="23" xfId="0" applyFont="1" applyFill="1" applyBorder="1" applyAlignment="1">
      <alignment vertical="center" wrapText="1"/>
    </xf>
    <xf numFmtId="0" fontId="57" fillId="0" borderId="23" xfId="0" applyFont="1" applyFill="1" applyBorder="1" applyAlignment="1">
      <alignment wrapText="1"/>
    </xf>
    <xf numFmtId="0" fontId="36" fillId="0" borderId="25" xfId="0" applyFont="1" applyFill="1" applyBorder="1" applyAlignment="1">
      <alignment horizontal="justify" vertical="center" wrapText="1"/>
    </xf>
    <xf numFmtId="0" fontId="36" fillId="0" borderId="25" xfId="0" applyFont="1" applyFill="1" applyBorder="1" applyAlignment="1">
      <alignment horizontal="left" vertical="center" wrapText="1"/>
    </xf>
    <xf numFmtId="0" fontId="36" fillId="0" borderId="25" xfId="0" applyNumberFormat="1" applyFont="1" applyFill="1" applyBorder="1" applyAlignment="1">
      <alignment vertical="center" wrapText="1"/>
    </xf>
    <xf numFmtId="0" fontId="54" fillId="0" borderId="23" xfId="0" applyFont="1" applyFill="1" applyBorder="1" applyAlignment="1">
      <alignment horizontal="left" vertical="center" wrapText="1"/>
    </xf>
    <xf numFmtId="14" fontId="54" fillId="0" borderId="23" xfId="0" applyNumberFormat="1" applyFont="1" applyBorder="1" applyAlignment="1">
      <alignment horizontal="center" vertical="center" wrapText="1"/>
    </xf>
    <xf numFmtId="0" fontId="37" fillId="0" borderId="21" xfId="0" applyFont="1" applyFill="1" applyBorder="1" applyAlignment="1">
      <alignment horizontal="center" vertical="center" wrapText="1"/>
    </xf>
    <xf numFmtId="0" fontId="37" fillId="0" borderId="22" xfId="0" applyFont="1" applyFill="1" applyBorder="1" applyAlignment="1">
      <alignment horizontal="center" wrapText="1"/>
    </xf>
    <xf numFmtId="0" fontId="36" fillId="0" borderId="22" xfId="0" applyFont="1" applyFill="1" applyBorder="1" applyAlignment="1">
      <alignment horizontal="center" wrapText="1"/>
    </xf>
    <xf numFmtId="0" fontId="37" fillId="0" borderId="21" xfId="0" applyFont="1" applyFill="1" applyBorder="1" applyAlignment="1">
      <alignment horizontal="center" vertical="center" wrapText="1"/>
    </xf>
    <xf numFmtId="0" fontId="37" fillId="0" borderId="21" xfId="0" applyFont="1" applyFill="1" applyBorder="1" applyAlignment="1">
      <alignment horizontal="center" wrapText="1"/>
    </xf>
    <xf numFmtId="0" fontId="36" fillId="0" borderId="23" xfId="0" applyFont="1" applyBorder="1" applyAlignment="1">
      <alignment vertical="center" wrapText="1"/>
    </xf>
    <xf numFmtId="0" fontId="54" fillId="40" borderId="23" xfId="0" applyFont="1" applyFill="1" applyBorder="1" applyAlignment="1">
      <alignment horizontal="left" vertical="center" wrapText="1"/>
    </xf>
    <xf numFmtId="0" fontId="37" fillId="0" borderId="32" xfId="0" applyFont="1" applyFill="1" applyBorder="1" applyAlignment="1">
      <alignment horizontal="center" vertical="center" wrapText="1"/>
    </xf>
    <xf numFmtId="0" fontId="43" fillId="0" borderId="23" xfId="0" applyFont="1" applyFill="1" applyBorder="1" applyAlignment="1">
      <alignment vertical="center" wrapText="1"/>
    </xf>
    <xf numFmtId="0" fontId="36" fillId="0" borderId="25" xfId="0" applyFont="1" applyFill="1" applyBorder="1" applyAlignment="1">
      <alignment horizontal="justify" vertical="top" wrapText="1"/>
    </xf>
    <xf numFmtId="0" fontId="37" fillId="0" borderId="34" xfId="0" applyFont="1" applyFill="1" applyBorder="1" applyAlignment="1">
      <alignment horizontal="center" vertical="center" wrapText="1"/>
    </xf>
    <xf numFmtId="0" fontId="37" fillId="0" borderId="18" xfId="0" applyFont="1" applyFill="1" applyBorder="1" applyAlignment="1">
      <alignment horizontal="center" vertical="center" wrapText="1"/>
    </xf>
    <xf numFmtId="0" fontId="37" fillId="0" borderId="19" xfId="0" applyFont="1" applyFill="1" applyBorder="1" applyAlignment="1">
      <alignment horizontal="center" vertical="center" wrapText="1"/>
    </xf>
  </cellXfs>
  <cellStyles count="1857">
    <cellStyle name="20% - Énfasis1 2" xfId="10"/>
    <cellStyle name="20% - Énfasis1 3" xfId="69"/>
    <cellStyle name="20% - Énfasis2 2" xfId="11"/>
    <cellStyle name="20% - Énfasis2 3" xfId="70"/>
    <cellStyle name="20% - Énfasis3 2" xfId="12"/>
    <cellStyle name="20% - Énfasis3 3" xfId="71"/>
    <cellStyle name="20% - Énfasis4 2" xfId="13"/>
    <cellStyle name="20% - Énfasis4 3" xfId="72"/>
    <cellStyle name="20% - Énfasis5 2" xfId="14"/>
    <cellStyle name="20% - Énfasis5 3" xfId="73"/>
    <cellStyle name="20% - Énfasis6 2" xfId="15"/>
    <cellStyle name="20% - Énfasis6 3" xfId="74"/>
    <cellStyle name="40% - Énfasis1 2" xfId="16"/>
    <cellStyle name="40% - Énfasis1 3" xfId="75"/>
    <cellStyle name="40% - Énfasis2 2" xfId="17"/>
    <cellStyle name="40% - Énfasis2 3" xfId="76"/>
    <cellStyle name="40% - Énfasis3 2" xfId="18"/>
    <cellStyle name="40% - Énfasis3 3" xfId="77"/>
    <cellStyle name="40% - Énfasis4 2" xfId="19"/>
    <cellStyle name="40% - Énfasis4 3" xfId="78"/>
    <cellStyle name="40% - Énfasis5 2" xfId="20"/>
    <cellStyle name="40% - Énfasis5 3" xfId="79"/>
    <cellStyle name="40% - Énfasis6 2" xfId="21"/>
    <cellStyle name="40% - Énfasis6 3" xfId="80"/>
    <cellStyle name="60% - Énfasis1 2" xfId="22"/>
    <cellStyle name="60% - Énfasis1 3" xfId="81"/>
    <cellStyle name="60% - Énfasis2 2" xfId="23"/>
    <cellStyle name="60% - Énfasis2 3" xfId="82"/>
    <cellStyle name="60% - Énfasis3 2" xfId="24"/>
    <cellStyle name="60% - Énfasis3 3" xfId="83"/>
    <cellStyle name="60% - Énfasis4 2" xfId="25"/>
    <cellStyle name="60% - Énfasis4 3" xfId="84"/>
    <cellStyle name="60% - Énfasis5 2" xfId="26"/>
    <cellStyle name="60% - Énfasis5 3" xfId="85"/>
    <cellStyle name="60% - Énfasis6 2" xfId="27"/>
    <cellStyle name="60% - Énfasis6 3" xfId="86"/>
    <cellStyle name="Buena 2" xfId="28"/>
    <cellStyle name="Buena 3" xfId="87"/>
    <cellStyle name="Cálculo 2" xfId="29"/>
    <cellStyle name="Cálculo 2 10" xfId="148"/>
    <cellStyle name="Cálculo 2 11" xfId="149"/>
    <cellStyle name="Cálculo 2 12" xfId="150"/>
    <cellStyle name="Cálculo 2 2" xfId="119"/>
    <cellStyle name="Cálculo 2 2 10" xfId="151"/>
    <cellStyle name="Cálculo 2 2 2" xfId="152"/>
    <cellStyle name="Cálculo 2 2 2 2" xfId="153"/>
    <cellStyle name="Cálculo 2 2 2 2 2" xfId="154"/>
    <cellStyle name="Cálculo 2 2 2 2 3" xfId="155"/>
    <cellStyle name="Cálculo 2 2 2 2 4" xfId="156"/>
    <cellStyle name="Cálculo 2 2 2 2 5" xfId="157"/>
    <cellStyle name="Cálculo 2 2 2 2 6" xfId="158"/>
    <cellStyle name="Cálculo 2 2 2 3" xfId="159"/>
    <cellStyle name="Cálculo 2 2 2 4" xfId="160"/>
    <cellStyle name="Cálculo 2 2 2 5" xfId="161"/>
    <cellStyle name="Cálculo 2 2 2 6" xfId="162"/>
    <cellStyle name="Cálculo 2 2 2 7" xfId="163"/>
    <cellStyle name="Cálculo 2 2 3" xfId="164"/>
    <cellStyle name="Cálculo 2 2 3 2" xfId="165"/>
    <cellStyle name="Cálculo 2 2 3 2 2" xfId="166"/>
    <cellStyle name="Cálculo 2 2 3 2 3" xfId="167"/>
    <cellStyle name="Cálculo 2 2 3 2 4" xfId="168"/>
    <cellStyle name="Cálculo 2 2 3 2 5" xfId="169"/>
    <cellStyle name="Cálculo 2 2 3 2 6" xfId="170"/>
    <cellStyle name="Cálculo 2 2 3 3" xfId="171"/>
    <cellStyle name="Cálculo 2 2 3 4" xfId="172"/>
    <cellStyle name="Cálculo 2 2 3 5" xfId="173"/>
    <cellStyle name="Cálculo 2 2 3 6" xfId="174"/>
    <cellStyle name="Cálculo 2 2 3 7" xfId="175"/>
    <cellStyle name="Cálculo 2 2 4" xfId="176"/>
    <cellStyle name="Cálculo 2 2 4 2" xfId="177"/>
    <cellStyle name="Cálculo 2 2 4 3" xfId="178"/>
    <cellStyle name="Cálculo 2 2 4 4" xfId="179"/>
    <cellStyle name="Cálculo 2 2 4 5" xfId="180"/>
    <cellStyle name="Cálculo 2 2 4 6" xfId="181"/>
    <cellStyle name="Cálculo 2 2 5" xfId="182"/>
    <cellStyle name="Cálculo 2 2 5 2" xfId="183"/>
    <cellStyle name="Cálculo 2 2 5 3" xfId="184"/>
    <cellStyle name="Cálculo 2 2 5 4" xfId="185"/>
    <cellStyle name="Cálculo 2 2 5 5" xfId="186"/>
    <cellStyle name="Cálculo 2 2 5 6" xfId="187"/>
    <cellStyle name="Cálculo 2 2 6" xfId="188"/>
    <cellStyle name="Cálculo 2 2 7" xfId="189"/>
    <cellStyle name="Cálculo 2 2 8" xfId="190"/>
    <cellStyle name="Cálculo 2 2 9" xfId="191"/>
    <cellStyle name="Cálculo 2 3" xfId="127"/>
    <cellStyle name="Cálculo 2 3 10" xfId="192"/>
    <cellStyle name="Cálculo 2 3 2" xfId="193"/>
    <cellStyle name="Cálculo 2 3 2 2" xfId="194"/>
    <cellStyle name="Cálculo 2 3 2 2 2" xfId="195"/>
    <cellStyle name="Cálculo 2 3 2 2 3" xfId="196"/>
    <cellStyle name="Cálculo 2 3 2 2 4" xfId="197"/>
    <cellStyle name="Cálculo 2 3 2 2 5" xfId="198"/>
    <cellStyle name="Cálculo 2 3 2 2 6" xfId="199"/>
    <cellStyle name="Cálculo 2 3 2 3" xfId="200"/>
    <cellStyle name="Cálculo 2 3 2 4" xfId="201"/>
    <cellStyle name="Cálculo 2 3 2 5" xfId="202"/>
    <cellStyle name="Cálculo 2 3 2 6" xfId="203"/>
    <cellStyle name="Cálculo 2 3 2 7" xfId="204"/>
    <cellStyle name="Cálculo 2 3 3" xfId="205"/>
    <cellStyle name="Cálculo 2 3 3 2" xfId="206"/>
    <cellStyle name="Cálculo 2 3 3 2 2" xfId="207"/>
    <cellStyle name="Cálculo 2 3 3 2 3" xfId="208"/>
    <cellStyle name="Cálculo 2 3 3 2 4" xfId="209"/>
    <cellStyle name="Cálculo 2 3 3 2 5" xfId="210"/>
    <cellStyle name="Cálculo 2 3 3 2 6" xfId="211"/>
    <cellStyle name="Cálculo 2 3 3 3" xfId="212"/>
    <cellStyle name="Cálculo 2 3 3 4" xfId="213"/>
    <cellStyle name="Cálculo 2 3 3 5" xfId="214"/>
    <cellStyle name="Cálculo 2 3 3 6" xfId="215"/>
    <cellStyle name="Cálculo 2 3 3 7" xfId="216"/>
    <cellStyle name="Cálculo 2 3 4" xfId="217"/>
    <cellStyle name="Cálculo 2 3 4 2" xfId="218"/>
    <cellStyle name="Cálculo 2 3 4 3" xfId="219"/>
    <cellStyle name="Cálculo 2 3 4 4" xfId="220"/>
    <cellStyle name="Cálculo 2 3 4 5" xfId="221"/>
    <cellStyle name="Cálculo 2 3 4 6" xfId="222"/>
    <cellStyle name="Cálculo 2 3 5" xfId="223"/>
    <cellStyle name="Cálculo 2 3 5 2" xfId="224"/>
    <cellStyle name="Cálculo 2 3 5 3" xfId="225"/>
    <cellStyle name="Cálculo 2 3 5 4" xfId="226"/>
    <cellStyle name="Cálculo 2 3 5 5" xfId="227"/>
    <cellStyle name="Cálculo 2 3 5 6" xfId="228"/>
    <cellStyle name="Cálculo 2 3 6" xfId="229"/>
    <cellStyle name="Cálculo 2 3 7" xfId="230"/>
    <cellStyle name="Cálculo 2 3 8" xfId="231"/>
    <cellStyle name="Cálculo 2 3 9" xfId="232"/>
    <cellStyle name="Cálculo 2 4" xfId="136"/>
    <cellStyle name="Cálculo 2 4 2" xfId="233"/>
    <cellStyle name="Cálculo 2 4 2 2" xfId="234"/>
    <cellStyle name="Cálculo 2 4 2 2 2" xfId="235"/>
    <cellStyle name="Cálculo 2 4 2 2 3" xfId="236"/>
    <cellStyle name="Cálculo 2 4 2 2 4" xfId="237"/>
    <cellStyle name="Cálculo 2 4 2 2 5" xfId="238"/>
    <cellStyle name="Cálculo 2 4 2 2 6" xfId="239"/>
    <cellStyle name="Cálculo 2 4 2 3" xfId="240"/>
    <cellStyle name="Cálculo 2 4 2 4" xfId="241"/>
    <cellStyle name="Cálculo 2 4 2 5" xfId="242"/>
    <cellStyle name="Cálculo 2 4 2 6" xfId="243"/>
    <cellStyle name="Cálculo 2 4 2 7" xfId="244"/>
    <cellStyle name="Cálculo 2 4 3" xfId="245"/>
    <cellStyle name="Cálculo 2 4 3 2" xfId="246"/>
    <cellStyle name="Cálculo 2 4 3 2 2" xfId="247"/>
    <cellStyle name="Cálculo 2 4 3 2 3" xfId="248"/>
    <cellStyle name="Cálculo 2 4 3 2 4" xfId="249"/>
    <cellStyle name="Cálculo 2 4 3 2 5" xfId="250"/>
    <cellStyle name="Cálculo 2 4 3 2 6" xfId="251"/>
    <cellStyle name="Cálculo 2 4 3 3" xfId="252"/>
    <cellStyle name="Cálculo 2 4 3 4" xfId="253"/>
    <cellStyle name="Cálculo 2 4 3 5" xfId="254"/>
    <cellStyle name="Cálculo 2 4 3 6" xfId="255"/>
    <cellStyle name="Cálculo 2 4 3 7" xfId="256"/>
    <cellStyle name="Cálculo 2 4 4" xfId="257"/>
    <cellStyle name="Cálculo 2 4 4 2" xfId="258"/>
    <cellStyle name="Cálculo 2 4 4 3" xfId="259"/>
    <cellStyle name="Cálculo 2 4 4 4" xfId="260"/>
    <cellStyle name="Cálculo 2 4 4 5" xfId="261"/>
    <cellStyle name="Cálculo 2 4 4 6" xfId="262"/>
    <cellStyle name="Cálculo 2 4 5" xfId="263"/>
    <cellStyle name="Cálculo 2 4 6" xfId="264"/>
    <cellStyle name="Cálculo 2 4 7" xfId="265"/>
    <cellStyle name="Cálculo 2 4 8" xfId="266"/>
    <cellStyle name="Cálculo 2 4 9" xfId="267"/>
    <cellStyle name="Cálculo 2 5" xfId="268"/>
    <cellStyle name="Cálculo 2 5 2" xfId="269"/>
    <cellStyle name="Cálculo 2 5 2 2" xfId="270"/>
    <cellStyle name="Cálculo 2 5 2 3" xfId="271"/>
    <cellStyle name="Cálculo 2 5 2 4" xfId="272"/>
    <cellStyle name="Cálculo 2 5 2 5" xfId="273"/>
    <cellStyle name="Cálculo 2 5 2 6" xfId="274"/>
    <cellStyle name="Cálculo 2 5 3" xfId="275"/>
    <cellStyle name="Cálculo 2 5 4" xfId="276"/>
    <cellStyle name="Cálculo 2 5 5" xfId="277"/>
    <cellStyle name="Cálculo 2 5 6" xfId="278"/>
    <cellStyle name="Cálculo 2 5 7" xfId="279"/>
    <cellStyle name="Cálculo 2 6" xfId="280"/>
    <cellStyle name="Cálculo 2 6 2" xfId="281"/>
    <cellStyle name="Cálculo 2 6 2 2" xfId="282"/>
    <cellStyle name="Cálculo 2 6 2 3" xfId="283"/>
    <cellStyle name="Cálculo 2 6 2 4" xfId="284"/>
    <cellStyle name="Cálculo 2 6 2 5" xfId="285"/>
    <cellStyle name="Cálculo 2 6 2 6" xfId="286"/>
    <cellStyle name="Cálculo 2 6 3" xfId="287"/>
    <cellStyle name="Cálculo 2 6 4" xfId="288"/>
    <cellStyle name="Cálculo 2 6 5" xfId="289"/>
    <cellStyle name="Cálculo 2 6 6" xfId="290"/>
    <cellStyle name="Cálculo 2 6 7" xfId="291"/>
    <cellStyle name="Cálculo 2 7" xfId="292"/>
    <cellStyle name="Cálculo 2 7 2" xfId="293"/>
    <cellStyle name="Cálculo 2 7 3" xfId="294"/>
    <cellStyle name="Cálculo 2 7 4" xfId="295"/>
    <cellStyle name="Cálculo 2 7 5" xfId="296"/>
    <cellStyle name="Cálculo 2 7 6" xfId="297"/>
    <cellStyle name="Cálculo 2 8" xfId="298"/>
    <cellStyle name="Cálculo 2 9" xfId="299"/>
    <cellStyle name="Cálculo 3" xfId="88"/>
    <cellStyle name="Cálculo 3 10" xfId="300"/>
    <cellStyle name="Cálculo 3 11" xfId="301"/>
    <cellStyle name="Cálculo 3 12" xfId="302"/>
    <cellStyle name="Cálculo 3 2" xfId="115"/>
    <cellStyle name="Cálculo 3 2 10" xfId="303"/>
    <cellStyle name="Cálculo 3 2 2" xfId="304"/>
    <cellStyle name="Cálculo 3 2 2 2" xfId="305"/>
    <cellStyle name="Cálculo 3 2 2 2 2" xfId="306"/>
    <cellStyle name="Cálculo 3 2 2 2 3" xfId="307"/>
    <cellStyle name="Cálculo 3 2 2 2 4" xfId="308"/>
    <cellStyle name="Cálculo 3 2 2 2 5" xfId="309"/>
    <cellStyle name="Cálculo 3 2 2 2 6" xfId="310"/>
    <cellStyle name="Cálculo 3 2 2 3" xfId="311"/>
    <cellStyle name="Cálculo 3 2 2 4" xfId="312"/>
    <cellStyle name="Cálculo 3 2 2 5" xfId="313"/>
    <cellStyle name="Cálculo 3 2 2 6" xfId="314"/>
    <cellStyle name="Cálculo 3 2 2 7" xfId="315"/>
    <cellStyle name="Cálculo 3 2 3" xfId="316"/>
    <cellStyle name="Cálculo 3 2 3 2" xfId="317"/>
    <cellStyle name="Cálculo 3 2 3 2 2" xfId="318"/>
    <cellStyle name="Cálculo 3 2 3 2 3" xfId="319"/>
    <cellStyle name="Cálculo 3 2 3 2 4" xfId="320"/>
    <cellStyle name="Cálculo 3 2 3 2 5" xfId="321"/>
    <cellStyle name="Cálculo 3 2 3 2 6" xfId="322"/>
    <cellStyle name="Cálculo 3 2 3 3" xfId="323"/>
    <cellStyle name="Cálculo 3 2 3 4" xfId="324"/>
    <cellStyle name="Cálculo 3 2 3 5" xfId="325"/>
    <cellStyle name="Cálculo 3 2 3 6" xfId="326"/>
    <cellStyle name="Cálculo 3 2 3 7" xfId="327"/>
    <cellStyle name="Cálculo 3 2 4" xfId="328"/>
    <cellStyle name="Cálculo 3 2 4 2" xfId="329"/>
    <cellStyle name="Cálculo 3 2 4 3" xfId="330"/>
    <cellStyle name="Cálculo 3 2 4 4" xfId="331"/>
    <cellStyle name="Cálculo 3 2 4 5" xfId="332"/>
    <cellStyle name="Cálculo 3 2 4 6" xfId="333"/>
    <cellStyle name="Cálculo 3 2 5" xfId="334"/>
    <cellStyle name="Cálculo 3 2 5 2" xfId="335"/>
    <cellStyle name="Cálculo 3 2 5 3" xfId="336"/>
    <cellStyle name="Cálculo 3 2 5 4" xfId="337"/>
    <cellStyle name="Cálculo 3 2 5 5" xfId="338"/>
    <cellStyle name="Cálculo 3 2 5 6" xfId="339"/>
    <cellStyle name="Cálculo 3 2 6" xfId="340"/>
    <cellStyle name="Cálculo 3 2 7" xfId="341"/>
    <cellStyle name="Cálculo 3 2 8" xfId="342"/>
    <cellStyle name="Cálculo 3 2 9" xfId="343"/>
    <cellStyle name="Cálculo 3 3" xfId="130"/>
    <cellStyle name="Cálculo 3 3 10" xfId="344"/>
    <cellStyle name="Cálculo 3 3 2" xfId="345"/>
    <cellStyle name="Cálculo 3 3 2 2" xfId="346"/>
    <cellStyle name="Cálculo 3 3 2 2 2" xfId="347"/>
    <cellStyle name="Cálculo 3 3 2 2 3" xfId="348"/>
    <cellStyle name="Cálculo 3 3 2 2 4" xfId="349"/>
    <cellStyle name="Cálculo 3 3 2 2 5" xfId="350"/>
    <cellStyle name="Cálculo 3 3 2 2 6" xfId="351"/>
    <cellStyle name="Cálculo 3 3 2 3" xfId="352"/>
    <cellStyle name="Cálculo 3 3 2 4" xfId="353"/>
    <cellStyle name="Cálculo 3 3 2 5" xfId="354"/>
    <cellStyle name="Cálculo 3 3 2 6" xfId="355"/>
    <cellStyle name="Cálculo 3 3 2 7" xfId="356"/>
    <cellStyle name="Cálculo 3 3 3" xfId="357"/>
    <cellStyle name="Cálculo 3 3 3 2" xfId="358"/>
    <cellStyle name="Cálculo 3 3 3 2 2" xfId="359"/>
    <cellStyle name="Cálculo 3 3 3 2 3" xfId="360"/>
    <cellStyle name="Cálculo 3 3 3 2 4" xfId="361"/>
    <cellStyle name="Cálculo 3 3 3 2 5" xfId="362"/>
    <cellStyle name="Cálculo 3 3 3 2 6" xfId="363"/>
    <cellStyle name="Cálculo 3 3 3 3" xfId="364"/>
    <cellStyle name="Cálculo 3 3 3 4" xfId="365"/>
    <cellStyle name="Cálculo 3 3 3 5" xfId="366"/>
    <cellStyle name="Cálculo 3 3 3 6" xfId="367"/>
    <cellStyle name="Cálculo 3 3 3 7" xfId="368"/>
    <cellStyle name="Cálculo 3 3 4" xfId="369"/>
    <cellStyle name="Cálculo 3 3 4 2" xfId="370"/>
    <cellStyle name="Cálculo 3 3 4 3" xfId="371"/>
    <cellStyle name="Cálculo 3 3 4 4" xfId="372"/>
    <cellStyle name="Cálculo 3 3 4 5" xfId="373"/>
    <cellStyle name="Cálculo 3 3 4 6" xfId="374"/>
    <cellStyle name="Cálculo 3 3 5" xfId="375"/>
    <cellStyle name="Cálculo 3 3 5 2" xfId="376"/>
    <cellStyle name="Cálculo 3 3 5 3" xfId="377"/>
    <cellStyle name="Cálculo 3 3 5 4" xfId="378"/>
    <cellStyle name="Cálculo 3 3 5 5" xfId="379"/>
    <cellStyle name="Cálculo 3 3 5 6" xfId="380"/>
    <cellStyle name="Cálculo 3 3 6" xfId="381"/>
    <cellStyle name="Cálculo 3 3 7" xfId="382"/>
    <cellStyle name="Cálculo 3 3 8" xfId="383"/>
    <cellStyle name="Cálculo 3 3 9" xfId="384"/>
    <cellStyle name="Cálculo 3 4" xfId="141"/>
    <cellStyle name="Cálculo 3 4 2" xfId="385"/>
    <cellStyle name="Cálculo 3 4 2 2" xfId="386"/>
    <cellStyle name="Cálculo 3 4 2 2 2" xfId="387"/>
    <cellStyle name="Cálculo 3 4 2 2 3" xfId="388"/>
    <cellStyle name="Cálculo 3 4 2 2 4" xfId="389"/>
    <cellStyle name="Cálculo 3 4 2 2 5" xfId="390"/>
    <cellStyle name="Cálculo 3 4 2 2 6" xfId="391"/>
    <cellStyle name="Cálculo 3 4 2 3" xfId="392"/>
    <cellStyle name="Cálculo 3 4 2 4" xfId="393"/>
    <cellStyle name="Cálculo 3 4 2 5" xfId="394"/>
    <cellStyle name="Cálculo 3 4 2 6" xfId="395"/>
    <cellStyle name="Cálculo 3 4 2 7" xfId="396"/>
    <cellStyle name="Cálculo 3 4 3" xfId="397"/>
    <cellStyle name="Cálculo 3 4 3 2" xfId="398"/>
    <cellStyle name="Cálculo 3 4 3 2 2" xfId="399"/>
    <cellStyle name="Cálculo 3 4 3 2 3" xfId="400"/>
    <cellStyle name="Cálculo 3 4 3 2 4" xfId="401"/>
    <cellStyle name="Cálculo 3 4 3 2 5" xfId="402"/>
    <cellStyle name="Cálculo 3 4 3 2 6" xfId="403"/>
    <cellStyle name="Cálculo 3 4 3 3" xfId="404"/>
    <cellStyle name="Cálculo 3 4 3 4" xfId="405"/>
    <cellStyle name="Cálculo 3 4 3 5" xfId="406"/>
    <cellStyle name="Cálculo 3 4 3 6" xfId="407"/>
    <cellStyle name="Cálculo 3 4 3 7" xfId="408"/>
    <cellStyle name="Cálculo 3 4 4" xfId="409"/>
    <cellStyle name="Cálculo 3 4 4 2" xfId="410"/>
    <cellStyle name="Cálculo 3 4 4 3" xfId="411"/>
    <cellStyle name="Cálculo 3 4 4 4" xfId="412"/>
    <cellStyle name="Cálculo 3 4 4 5" xfId="413"/>
    <cellStyle name="Cálculo 3 4 4 6" xfId="414"/>
    <cellStyle name="Cálculo 3 4 5" xfId="415"/>
    <cellStyle name="Cálculo 3 4 6" xfId="416"/>
    <cellStyle name="Cálculo 3 4 7" xfId="417"/>
    <cellStyle name="Cálculo 3 4 8" xfId="418"/>
    <cellStyle name="Cálculo 3 4 9" xfId="419"/>
    <cellStyle name="Cálculo 3 5" xfId="420"/>
    <cellStyle name="Cálculo 3 5 2" xfId="421"/>
    <cellStyle name="Cálculo 3 5 2 2" xfId="422"/>
    <cellStyle name="Cálculo 3 5 2 3" xfId="423"/>
    <cellStyle name="Cálculo 3 5 2 4" xfId="424"/>
    <cellStyle name="Cálculo 3 5 2 5" xfId="425"/>
    <cellStyle name="Cálculo 3 5 2 6" xfId="426"/>
    <cellStyle name="Cálculo 3 5 3" xfId="427"/>
    <cellStyle name="Cálculo 3 5 4" xfId="428"/>
    <cellStyle name="Cálculo 3 5 5" xfId="429"/>
    <cellStyle name="Cálculo 3 5 6" xfId="430"/>
    <cellStyle name="Cálculo 3 5 7" xfId="431"/>
    <cellStyle name="Cálculo 3 6" xfId="432"/>
    <cellStyle name="Cálculo 3 6 2" xfId="433"/>
    <cellStyle name="Cálculo 3 6 2 2" xfId="434"/>
    <cellStyle name="Cálculo 3 6 2 3" xfId="435"/>
    <cellStyle name="Cálculo 3 6 2 4" xfId="436"/>
    <cellStyle name="Cálculo 3 6 2 5" xfId="437"/>
    <cellStyle name="Cálculo 3 6 2 6" xfId="438"/>
    <cellStyle name="Cálculo 3 6 3" xfId="439"/>
    <cellStyle name="Cálculo 3 6 4" xfId="440"/>
    <cellStyle name="Cálculo 3 6 5" xfId="441"/>
    <cellStyle name="Cálculo 3 6 6" xfId="442"/>
    <cellStyle name="Cálculo 3 6 7" xfId="443"/>
    <cellStyle name="Cálculo 3 7" xfId="444"/>
    <cellStyle name="Cálculo 3 7 2" xfId="445"/>
    <cellStyle name="Cálculo 3 7 3" xfId="446"/>
    <cellStyle name="Cálculo 3 7 4" xfId="447"/>
    <cellStyle name="Cálculo 3 7 5" xfId="448"/>
    <cellStyle name="Cálculo 3 7 6" xfId="449"/>
    <cellStyle name="Cálculo 3 8" xfId="450"/>
    <cellStyle name="Cálculo 3 9" xfId="451"/>
    <cellStyle name="Celda de comprobación 2" xfId="30"/>
    <cellStyle name="Celda de comprobación 3" xfId="89"/>
    <cellStyle name="Celda vinculada 2" xfId="31"/>
    <cellStyle name="Encabezado 4 2" xfId="32"/>
    <cellStyle name="Encabezado 4 3" xfId="90"/>
    <cellStyle name="Énfasis1 2" xfId="33"/>
    <cellStyle name="Énfasis1 3" xfId="91"/>
    <cellStyle name="Énfasis2 2" xfId="34"/>
    <cellStyle name="Énfasis2 3" xfId="92"/>
    <cellStyle name="Énfasis3 2" xfId="35"/>
    <cellStyle name="Énfasis3 3" xfId="93"/>
    <cellStyle name="Énfasis4 2" xfId="36"/>
    <cellStyle name="Énfasis4 3" xfId="94"/>
    <cellStyle name="Énfasis5 2" xfId="37"/>
    <cellStyle name="Énfasis5 3" xfId="95"/>
    <cellStyle name="Énfasis6 2" xfId="38"/>
    <cellStyle name="Énfasis6 3" xfId="96"/>
    <cellStyle name="Entrada 2" xfId="39"/>
    <cellStyle name="Entrada 2 10" xfId="452"/>
    <cellStyle name="Entrada 2 11" xfId="453"/>
    <cellStyle name="Entrada 2 12" xfId="454"/>
    <cellStyle name="Entrada 2 2" xfId="124"/>
    <cellStyle name="Entrada 2 2 10" xfId="455"/>
    <cellStyle name="Entrada 2 2 2" xfId="456"/>
    <cellStyle name="Entrada 2 2 2 2" xfId="457"/>
    <cellStyle name="Entrada 2 2 2 2 2" xfId="458"/>
    <cellStyle name="Entrada 2 2 2 2 3" xfId="459"/>
    <cellStyle name="Entrada 2 2 2 2 4" xfId="460"/>
    <cellStyle name="Entrada 2 2 2 2 5" xfId="461"/>
    <cellStyle name="Entrada 2 2 2 2 6" xfId="462"/>
    <cellStyle name="Entrada 2 2 2 3" xfId="463"/>
    <cellStyle name="Entrada 2 2 2 4" xfId="464"/>
    <cellStyle name="Entrada 2 2 2 5" xfId="465"/>
    <cellStyle name="Entrada 2 2 2 6" xfId="466"/>
    <cellStyle name="Entrada 2 2 2 7" xfId="467"/>
    <cellStyle name="Entrada 2 2 3" xfId="468"/>
    <cellStyle name="Entrada 2 2 3 2" xfId="469"/>
    <cellStyle name="Entrada 2 2 3 2 2" xfId="470"/>
    <cellStyle name="Entrada 2 2 3 2 3" xfId="471"/>
    <cellStyle name="Entrada 2 2 3 2 4" xfId="472"/>
    <cellStyle name="Entrada 2 2 3 2 5" xfId="473"/>
    <cellStyle name="Entrada 2 2 3 2 6" xfId="474"/>
    <cellStyle name="Entrada 2 2 3 3" xfId="475"/>
    <cellStyle name="Entrada 2 2 3 4" xfId="476"/>
    <cellStyle name="Entrada 2 2 3 5" xfId="477"/>
    <cellStyle name="Entrada 2 2 3 6" xfId="478"/>
    <cellStyle name="Entrada 2 2 3 7" xfId="479"/>
    <cellStyle name="Entrada 2 2 4" xfId="480"/>
    <cellStyle name="Entrada 2 2 4 2" xfId="481"/>
    <cellStyle name="Entrada 2 2 4 3" xfId="482"/>
    <cellStyle name="Entrada 2 2 4 4" xfId="483"/>
    <cellStyle name="Entrada 2 2 4 5" xfId="484"/>
    <cellStyle name="Entrada 2 2 4 6" xfId="485"/>
    <cellStyle name="Entrada 2 2 5" xfId="486"/>
    <cellStyle name="Entrada 2 2 5 2" xfId="487"/>
    <cellStyle name="Entrada 2 2 5 3" xfId="488"/>
    <cellStyle name="Entrada 2 2 5 4" xfId="489"/>
    <cellStyle name="Entrada 2 2 5 5" xfId="490"/>
    <cellStyle name="Entrada 2 2 5 6" xfId="491"/>
    <cellStyle name="Entrada 2 2 6" xfId="492"/>
    <cellStyle name="Entrada 2 2 7" xfId="493"/>
    <cellStyle name="Entrada 2 2 8" xfId="494"/>
    <cellStyle name="Entrada 2 2 9" xfId="495"/>
    <cellStyle name="Entrada 2 3" xfId="126"/>
    <cellStyle name="Entrada 2 3 10" xfId="496"/>
    <cellStyle name="Entrada 2 3 2" xfId="497"/>
    <cellStyle name="Entrada 2 3 2 2" xfId="498"/>
    <cellStyle name="Entrada 2 3 2 2 2" xfId="499"/>
    <cellStyle name="Entrada 2 3 2 2 3" xfId="500"/>
    <cellStyle name="Entrada 2 3 2 2 4" xfId="501"/>
    <cellStyle name="Entrada 2 3 2 2 5" xfId="502"/>
    <cellStyle name="Entrada 2 3 2 2 6" xfId="503"/>
    <cellStyle name="Entrada 2 3 2 3" xfId="504"/>
    <cellStyle name="Entrada 2 3 2 4" xfId="505"/>
    <cellStyle name="Entrada 2 3 2 5" xfId="506"/>
    <cellStyle name="Entrada 2 3 2 6" xfId="507"/>
    <cellStyle name="Entrada 2 3 2 7" xfId="508"/>
    <cellStyle name="Entrada 2 3 3" xfId="509"/>
    <cellStyle name="Entrada 2 3 3 2" xfId="510"/>
    <cellStyle name="Entrada 2 3 3 2 2" xfId="511"/>
    <cellStyle name="Entrada 2 3 3 2 3" xfId="512"/>
    <cellStyle name="Entrada 2 3 3 2 4" xfId="513"/>
    <cellStyle name="Entrada 2 3 3 2 5" xfId="514"/>
    <cellStyle name="Entrada 2 3 3 2 6" xfId="515"/>
    <cellStyle name="Entrada 2 3 3 3" xfId="516"/>
    <cellStyle name="Entrada 2 3 3 4" xfId="517"/>
    <cellStyle name="Entrada 2 3 3 5" xfId="518"/>
    <cellStyle name="Entrada 2 3 3 6" xfId="519"/>
    <cellStyle name="Entrada 2 3 3 7" xfId="520"/>
    <cellStyle name="Entrada 2 3 4" xfId="521"/>
    <cellStyle name="Entrada 2 3 4 2" xfId="522"/>
    <cellStyle name="Entrada 2 3 4 3" xfId="523"/>
    <cellStyle name="Entrada 2 3 4 4" xfId="524"/>
    <cellStyle name="Entrada 2 3 4 5" xfId="525"/>
    <cellStyle name="Entrada 2 3 4 6" xfId="526"/>
    <cellStyle name="Entrada 2 3 5" xfId="527"/>
    <cellStyle name="Entrada 2 3 5 2" xfId="528"/>
    <cellStyle name="Entrada 2 3 5 3" xfId="529"/>
    <cellStyle name="Entrada 2 3 5 4" xfId="530"/>
    <cellStyle name="Entrada 2 3 5 5" xfId="531"/>
    <cellStyle name="Entrada 2 3 5 6" xfId="532"/>
    <cellStyle name="Entrada 2 3 6" xfId="533"/>
    <cellStyle name="Entrada 2 3 7" xfId="534"/>
    <cellStyle name="Entrada 2 3 8" xfId="535"/>
    <cellStyle name="Entrada 2 3 9" xfId="536"/>
    <cellStyle name="Entrada 2 4" xfId="137"/>
    <cellStyle name="Entrada 2 4 2" xfId="537"/>
    <cellStyle name="Entrada 2 4 2 2" xfId="538"/>
    <cellStyle name="Entrada 2 4 2 2 2" xfId="539"/>
    <cellStyle name="Entrada 2 4 2 2 3" xfId="540"/>
    <cellStyle name="Entrada 2 4 2 2 4" xfId="541"/>
    <cellStyle name="Entrada 2 4 2 2 5" xfId="542"/>
    <cellStyle name="Entrada 2 4 2 2 6" xfId="543"/>
    <cellStyle name="Entrada 2 4 2 3" xfId="544"/>
    <cellStyle name="Entrada 2 4 2 4" xfId="545"/>
    <cellStyle name="Entrada 2 4 2 5" xfId="546"/>
    <cellStyle name="Entrada 2 4 2 6" xfId="547"/>
    <cellStyle name="Entrada 2 4 2 7" xfId="548"/>
    <cellStyle name="Entrada 2 4 3" xfId="549"/>
    <cellStyle name="Entrada 2 4 3 2" xfId="550"/>
    <cellStyle name="Entrada 2 4 3 2 2" xfId="551"/>
    <cellStyle name="Entrada 2 4 3 2 3" xfId="552"/>
    <cellStyle name="Entrada 2 4 3 2 4" xfId="553"/>
    <cellStyle name="Entrada 2 4 3 2 5" xfId="554"/>
    <cellStyle name="Entrada 2 4 3 2 6" xfId="555"/>
    <cellStyle name="Entrada 2 4 3 3" xfId="556"/>
    <cellStyle name="Entrada 2 4 3 4" xfId="557"/>
    <cellStyle name="Entrada 2 4 3 5" xfId="558"/>
    <cellStyle name="Entrada 2 4 3 6" xfId="559"/>
    <cellStyle name="Entrada 2 4 3 7" xfId="560"/>
    <cellStyle name="Entrada 2 4 4" xfId="561"/>
    <cellStyle name="Entrada 2 4 4 2" xfId="562"/>
    <cellStyle name="Entrada 2 4 4 3" xfId="563"/>
    <cellStyle name="Entrada 2 4 4 4" xfId="564"/>
    <cellStyle name="Entrada 2 4 4 5" xfId="565"/>
    <cellStyle name="Entrada 2 4 4 6" xfId="566"/>
    <cellStyle name="Entrada 2 4 5" xfId="567"/>
    <cellStyle name="Entrada 2 4 6" xfId="568"/>
    <cellStyle name="Entrada 2 4 7" xfId="569"/>
    <cellStyle name="Entrada 2 4 8" xfId="570"/>
    <cellStyle name="Entrada 2 4 9" xfId="571"/>
    <cellStyle name="Entrada 2 5" xfId="572"/>
    <cellStyle name="Entrada 2 5 2" xfId="573"/>
    <cellStyle name="Entrada 2 5 2 2" xfId="574"/>
    <cellStyle name="Entrada 2 5 2 3" xfId="575"/>
    <cellStyle name="Entrada 2 5 2 4" xfId="576"/>
    <cellStyle name="Entrada 2 5 2 5" xfId="577"/>
    <cellStyle name="Entrada 2 5 2 6" xfId="578"/>
    <cellStyle name="Entrada 2 5 3" xfId="579"/>
    <cellStyle name="Entrada 2 5 4" xfId="580"/>
    <cellStyle name="Entrada 2 5 5" xfId="581"/>
    <cellStyle name="Entrada 2 5 6" xfId="582"/>
    <cellStyle name="Entrada 2 5 7" xfId="583"/>
    <cellStyle name="Entrada 2 6" xfId="584"/>
    <cellStyle name="Entrada 2 6 2" xfId="585"/>
    <cellStyle name="Entrada 2 6 2 2" xfId="586"/>
    <cellStyle name="Entrada 2 6 2 3" xfId="587"/>
    <cellStyle name="Entrada 2 6 2 4" xfId="588"/>
    <cellStyle name="Entrada 2 6 2 5" xfId="589"/>
    <cellStyle name="Entrada 2 6 2 6" xfId="590"/>
    <cellStyle name="Entrada 2 6 3" xfId="591"/>
    <cellStyle name="Entrada 2 6 4" xfId="592"/>
    <cellStyle name="Entrada 2 6 5" xfId="593"/>
    <cellStyle name="Entrada 2 6 6" xfId="594"/>
    <cellStyle name="Entrada 2 6 7" xfId="595"/>
    <cellStyle name="Entrada 2 7" xfId="596"/>
    <cellStyle name="Entrada 2 7 2" xfId="597"/>
    <cellStyle name="Entrada 2 7 3" xfId="598"/>
    <cellStyle name="Entrada 2 7 4" xfId="599"/>
    <cellStyle name="Entrada 2 7 5" xfId="600"/>
    <cellStyle name="Entrada 2 7 6" xfId="601"/>
    <cellStyle name="Entrada 2 8" xfId="602"/>
    <cellStyle name="Entrada 2 9" xfId="603"/>
    <cellStyle name="Entrada 3" xfId="97"/>
    <cellStyle name="Entrada 3 10" xfId="604"/>
    <cellStyle name="Entrada 3 11" xfId="605"/>
    <cellStyle name="Entrada 3 12" xfId="606"/>
    <cellStyle name="Entrada 3 2" xfId="122"/>
    <cellStyle name="Entrada 3 2 10" xfId="607"/>
    <cellStyle name="Entrada 3 2 2" xfId="608"/>
    <cellStyle name="Entrada 3 2 2 2" xfId="609"/>
    <cellStyle name="Entrada 3 2 2 2 2" xfId="610"/>
    <cellStyle name="Entrada 3 2 2 2 3" xfId="611"/>
    <cellStyle name="Entrada 3 2 2 2 4" xfId="612"/>
    <cellStyle name="Entrada 3 2 2 2 5" xfId="613"/>
    <cellStyle name="Entrada 3 2 2 2 6" xfId="614"/>
    <cellStyle name="Entrada 3 2 2 3" xfId="615"/>
    <cellStyle name="Entrada 3 2 2 4" xfId="616"/>
    <cellStyle name="Entrada 3 2 2 5" xfId="617"/>
    <cellStyle name="Entrada 3 2 2 6" xfId="618"/>
    <cellStyle name="Entrada 3 2 2 7" xfId="619"/>
    <cellStyle name="Entrada 3 2 3" xfId="620"/>
    <cellStyle name="Entrada 3 2 3 2" xfId="621"/>
    <cellStyle name="Entrada 3 2 3 2 2" xfId="622"/>
    <cellStyle name="Entrada 3 2 3 2 3" xfId="623"/>
    <cellStyle name="Entrada 3 2 3 2 4" xfId="624"/>
    <cellStyle name="Entrada 3 2 3 2 5" xfId="625"/>
    <cellStyle name="Entrada 3 2 3 2 6" xfId="626"/>
    <cellStyle name="Entrada 3 2 3 3" xfId="627"/>
    <cellStyle name="Entrada 3 2 3 4" xfId="628"/>
    <cellStyle name="Entrada 3 2 3 5" xfId="629"/>
    <cellStyle name="Entrada 3 2 3 6" xfId="630"/>
    <cellStyle name="Entrada 3 2 3 7" xfId="631"/>
    <cellStyle name="Entrada 3 2 4" xfId="632"/>
    <cellStyle name="Entrada 3 2 4 2" xfId="633"/>
    <cellStyle name="Entrada 3 2 4 3" xfId="634"/>
    <cellStyle name="Entrada 3 2 4 4" xfId="635"/>
    <cellStyle name="Entrada 3 2 4 5" xfId="636"/>
    <cellStyle name="Entrada 3 2 4 6" xfId="637"/>
    <cellStyle name="Entrada 3 2 5" xfId="638"/>
    <cellStyle name="Entrada 3 2 5 2" xfId="639"/>
    <cellStyle name="Entrada 3 2 5 3" xfId="640"/>
    <cellStyle name="Entrada 3 2 5 4" xfId="641"/>
    <cellStyle name="Entrada 3 2 5 5" xfId="642"/>
    <cellStyle name="Entrada 3 2 5 6" xfId="643"/>
    <cellStyle name="Entrada 3 2 6" xfId="644"/>
    <cellStyle name="Entrada 3 2 7" xfId="645"/>
    <cellStyle name="Entrada 3 2 8" xfId="646"/>
    <cellStyle name="Entrada 3 2 9" xfId="647"/>
    <cellStyle name="Entrada 3 3" xfId="131"/>
    <cellStyle name="Entrada 3 3 10" xfId="648"/>
    <cellStyle name="Entrada 3 3 2" xfId="649"/>
    <cellStyle name="Entrada 3 3 2 2" xfId="650"/>
    <cellStyle name="Entrada 3 3 2 2 2" xfId="651"/>
    <cellStyle name="Entrada 3 3 2 2 3" xfId="652"/>
    <cellStyle name="Entrada 3 3 2 2 4" xfId="653"/>
    <cellStyle name="Entrada 3 3 2 2 5" xfId="654"/>
    <cellStyle name="Entrada 3 3 2 2 6" xfId="655"/>
    <cellStyle name="Entrada 3 3 2 3" xfId="656"/>
    <cellStyle name="Entrada 3 3 2 4" xfId="657"/>
    <cellStyle name="Entrada 3 3 2 5" xfId="658"/>
    <cellStyle name="Entrada 3 3 2 6" xfId="659"/>
    <cellStyle name="Entrada 3 3 2 7" xfId="660"/>
    <cellStyle name="Entrada 3 3 3" xfId="661"/>
    <cellStyle name="Entrada 3 3 3 2" xfId="662"/>
    <cellStyle name="Entrada 3 3 3 2 2" xfId="663"/>
    <cellStyle name="Entrada 3 3 3 2 3" xfId="664"/>
    <cellStyle name="Entrada 3 3 3 2 4" xfId="665"/>
    <cellStyle name="Entrada 3 3 3 2 5" xfId="666"/>
    <cellStyle name="Entrada 3 3 3 2 6" xfId="667"/>
    <cellStyle name="Entrada 3 3 3 3" xfId="668"/>
    <cellStyle name="Entrada 3 3 3 4" xfId="669"/>
    <cellStyle name="Entrada 3 3 3 5" xfId="670"/>
    <cellStyle name="Entrada 3 3 3 6" xfId="671"/>
    <cellStyle name="Entrada 3 3 3 7" xfId="672"/>
    <cellStyle name="Entrada 3 3 4" xfId="673"/>
    <cellStyle name="Entrada 3 3 4 2" xfId="674"/>
    <cellStyle name="Entrada 3 3 4 3" xfId="675"/>
    <cellStyle name="Entrada 3 3 4 4" xfId="676"/>
    <cellStyle name="Entrada 3 3 4 5" xfId="677"/>
    <cellStyle name="Entrada 3 3 4 6" xfId="678"/>
    <cellStyle name="Entrada 3 3 5" xfId="679"/>
    <cellStyle name="Entrada 3 3 5 2" xfId="680"/>
    <cellStyle name="Entrada 3 3 5 3" xfId="681"/>
    <cellStyle name="Entrada 3 3 5 4" xfId="682"/>
    <cellStyle name="Entrada 3 3 5 5" xfId="683"/>
    <cellStyle name="Entrada 3 3 5 6" xfId="684"/>
    <cellStyle name="Entrada 3 3 6" xfId="685"/>
    <cellStyle name="Entrada 3 3 7" xfId="686"/>
    <cellStyle name="Entrada 3 3 8" xfId="687"/>
    <cellStyle name="Entrada 3 3 9" xfId="688"/>
    <cellStyle name="Entrada 3 4" xfId="142"/>
    <cellStyle name="Entrada 3 4 2" xfId="689"/>
    <cellStyle name="Entrada 3 4 2 2" xfId="690"/>
    <cellStyle name="Entrada 3 4 2 2 2" xfId="691"/>
    <cellStyle name="Entrada 3 4 2 2 3" xfId="692"/>
    <cellStyle name="Entrada 3 4 2 2 4" xfId="693"/>
    <cellStyle name="Entrada 3 4 2 2 5" xfId="694"/>
    <cellStyle name="Entrada 3 4 2 2 6" xfId="695"/>
    <cellStyle name="Entrada 3 4 2 3" xfId="696"/>
    <cellStyle name="Entrada 3 4 2 4" xfId="697"/>
    <cellStyle name="Entrada 3 4 2 5" xfId="698"/>
    <cellStyle name="Entrada 3 4 2 6" xfId="699"/>
    <cellStyle name="Entrada 3 4 2 7" xfId="700"/>
    <cellStyle name="Entrada 3 4 3" xfId="701"/>
    <cellStyle name="Entrada 3 4 3 2" xfId="702"/>
    <cellStyle name="Entrada 3 4 3 2 2" xfId="703"/>
    <cellStyle name="Entrada 3 4 3 2 3" xfId="704"/>
    <cellStyle name="Entrada 3 4 3 2 4" xfId="705"/>
    <cellStyle name="Entrada 3 4 3 2 5" xfId="706"/>
    <cellStyle name="Entrada 3 4 3 2 6" xfId="707"/>
    <cellStyle name="Entrada 3 4 3 3" xfId="708"/>
    <cellStyle name="Entrada 3 4 3 4" xfId="709"/>
    <cellStyle name="Entrada 3 4 3 5" xfId="710"/>
    <cellStyle name="Entrada 3 4 3 6" xfId="711"/>
    <cellStyle name="Entrada 3 4 3 7" xfId="712"/>
    <cellStyle name="Entrada 3 4 4" xfId="713"/>
    <cellStyle name="Entrada 3 4 4 2" xfId="714"/>
    <cellStyle name="Entrada 3 4 4 3" xfId="715"/>
    <cellStyle name="Entrada 3 4 4 4" xfId="716"/>
    <cellStyle name="Entrada 3 4 4 5" xfId="717"/>
    <cellStyle name="Entrada 3 4 4 6" xfId="718"/>
    <cellStyle name="Entrada 3 4 5" xfId="719"/>
    <cellStyle name="Entrada 3 4 6" xfId="720"/>
    <cellStyle name="Entrada 3 4 7" xfId="721"/>
    <cellStyle name="Entrada 3 4 8" xfId="722"/>
    <cellStyle name="Entrada 3 4 9" xfId="723"/>
    <cellStyle name="Entrada 3 5" xfId="724"/>
    <cellStyle name="Entrada 3 5 2" xfId="725"/>
    <cellStyle name="Entrada 3 5 2 2" xfId="726"/>
    <cellStyle name="Entrada 3 5 2 3" xfId="727"/>
    <cellStyle name="Entrada 3 5 2 4" xfId="728"/>
    <cellStyle name="Entrada 3 5 2 5" xfId="729"/>
    <cellStyle name="Entrada 3 5 2 6" xfId="730"/>
    <cellStyle name="Entrada 3 5 3" xfId="731"/>
    <cellStyle name="Entrada 3 5 4" xfId="732"/>
    <cellStyle name="Entrada 3 5 5" xfId="733"/>
    <cellStyle name="Entrada 3 5 6" xfId="734"/>
    <cellStyle name="Entrada 3 5 7" xfId="735"/>
    <cellStyle name="Entrada 3 6" xfId="736"/>
    <cellStyle name="Entrada 3 6 2" xfId="737"/>
    <cellStyle name="Entrada 3 6 2 2" xfId="738"/>
    <cellStyle name="Entrada 3 6 2 3" xfId="739"/>
    <cellStyle name="Entrada 3 6 2 4" xfId="740"/>
    <cellStyle name="Entrada 3 6 2 5" xfId="741"/>
    <cellStyle name="Entrada 3 6 2 6" xfId="742"/>
    <cellStyle name="Entrada 3 6 3" xfId="743"/>
    <cellStyle name="Entrada 3 6 4" xfId="744"/>
    <cellStyle name="Entrada 3 6 5" xfId="745"/>
    <cellStyle name="Entrada 3 6 6" xfId="746"/>
    <cellStyle name="Entrada 3 6 7" xfId="747"/>
    <cellStyle name="Entrada 3 7" xfId="748"/>
    <cellStyle name="Entrada 3 7 2" xfId="749"/>
    <cellStyle name="Entrada 3 7 3" xfId="750"/>
    <cellStyle name="Entrada 3 7 4" xfId="751"/>
    <cellStyle name="Entrada 3 7 5" xfId="752"/>
    <cellStyle name="Entrada 3 7 6" xfId="753"/>
    <cellStyle name="Entrada 3 8" xfId="754"/>
    <cellStyle name="Entrada 3 9" xfId="755"/>
    <cellStyle name="Euro" xfId="98"/>
    <cellStyle name="Euro 2" xfId="110"/>
    <cellStyle name="Excel Built-in Excel Built-in Excel Built-in Normal" xfId="756"/>
    <cellStyle name="Hipervínculo 2" xfId="8"/>
    <cellStyle name="Hipervínculo 2 2" xfId="757"/>
    <cellStyle name="Hipervínculo 3" xfId="51"/>
    <cellStyle name="Hipervínculo 3 2" xfId="758"/>
    <cellStyle name="Hipervínculo 4" xfId="99"/>
    <cellStyle name="Hipervínculo 4 2" xfId="759"/>
    <cellStyle name="Hipervínculo 5" xfId="111"/>
    <cellStyle name="Hipervínculo 6" xfId="112"/>
    <cellStyle name="Hipervínculo 7" xfId="114"/>
    <cellStyle name="Incorrecto 2" xfId="40"/>
    <cellStyle name="Incorrecto 3" xfId="100"/>
    <cellStyle name="Millares [0]" xfId="1854" builtinId="6"/>
    <cellStyle name="Millares 2" xfId="2"/>
    <cellStyle name="Millares 2 2" xfId="57"/>
    <cellStyle name="Millares 2 2 2" xfId="760"/>
    <cellStyle name="Millares 2 3" xfId="761"/>
    <cellStyle name="Millares 3" xfId="3"/>
    <cellStyle name="Millares 3 2" xfId="61"/>
    <cellStyle name="Millares 4" xfId="762"/>
    <cellStyle name="Millares 4 2" xfId="763"/>
    <cellStyle name="Millares 5" xfId="55"/>
    <cellStyle name="Moneda" xfId="1856" builtinId="4"/>
    <cellStyle name="Moneda 2" xfId="764"/>
    <cellStyle name="Moneda 3" xfId="765"/>
    <cellStyle name="Neutral 2" xfId="41"/>
    <cellStyle name="Neutral 3" xfId="101"/>
    <cellStyle name="Normal" xfId="0" builtinId="0"/>
    <cellStyle name="Normal 10" xfId="60"/>
    <cellStyle name="Normal 10 2" xfId="766"/>
    <cellStyle name="Normal 10 2 2" xfId="767"/>
    <cellStyle name="Normal 11" xfId="768"/>
    <cellStyle name="Normal 11 2" xfId="769"/>
    <cellStyle name="Normal 11 2 2" xfId="770"/>
    <cellStyle name="Normal 12" xfId="771"/>
    <cellStyle name="Normal 13" xfId="63"/>
    <cellStyle name="Normal 14" xfId="1855"/>
    <cellStyle name="Normal 2" xfId="1"/>
    <cellStyle name="Normal 2 2" xfId="4"/>
    <cellStyle name="Normal 2 2 2" xfId="772"/>
    <cellStyle name="Normal 2 3" xfId="773"/>
    <cellStyle name="Normal 2 4" xfId="774"/>
    <cellStyle name="Normal 22" xfId="62"/>
    <cellStyle name="Normal 24" xfId="56"/>
    <cellStyle name="Normal 26" xfId="58"/>
    <cellStyle name="Normal 29" xfId="59"/>
    <cellStyle name="Normal 3" xfId="5"/>
    <cellStyle name="Normal 3 2" xfId="775"/>
    <cellStyle name="Normal 3 2 2" xfId="776"/>
    <cellStyle name="Normal 3 2 3" xfId="777"/>
    <cellStyle name="Normal 32" xfId="64"/>
    <cellStyle name="Normal 33" xfId="53"/>
    <cellStyle name="Normal 35" xfId="54"/>
    <cellStyle name="Normal 4" xfId="7"/>
    <cellStyle name="Normal 4 2" xfId="52"/>
    <cellStyle name="Normal 4 2 2" xfId="778"/>
    <cellStyle name="Normal 5" xfId="6"/>
    <cellStyle name="Normal 5 2" xfId="779"/>
    <cellStyle name="Normal 5 2 2" xfId="780"/>
    <cellStyle name="Normal 6" xfId="9"/>
    <cellStyle name="Normal 6 2" xfId="65"/>
    <cellStyle name="Normal 6 2 2" xfId="781"/>
    <cellStyle name="Normal 7" xfId="67"/>
    <cellStyle name="Normal 7 2" xfId="782"/>
    <cellStyle name="Normal 7 2 2" xfId="783"/>
    <cellStyle name="Normal 8" xfId="68"/>
    <cellStyle name="Normal 8 2" xfId="784"/>
    <cellStyle name="Normal 8 2 2" xfId="785"/>
    <cellStyle name="Normal 8 3" xfId="786"/>
    <cellStyle name="Normal 9" xfId="66"/>
    <cellStyle name="Normal 9 2" xfId="787"/>
    <cellStyle name="Normal 9 2 2" xfId="788"/>
    <cellStyle name="Normal 9 3" xfId="789"/>
    <cellStyle name="Notas 2" xfId="42"/>
    <cellStyle name="Notas 2 10" xfId="790"/>
    <cellStyle name="Notas 2 11" xfId="791"/>
    <cellStyle name="Notas 2 12" xfId="792"/>
    <cellStyle name="Notas 2 2" xfId="121"/>
    <cellStyle name="Notas 2 2 10" xfId="793"/>
    <cellStyle name="Notas 2 2 2" xfId="794"/>
    <cellStyle name="Notas 2 2 2 2" xfId="795"/>
    <cellStyle name="Notas 2 2 2 2 2" xfId="796"/>
    <cellStyle name="Notas 2 2 2 2 3" xfId="797"/>
    <cellStyle name="Notas 2 2 2 2 4" xfId="798"/>
    <cellStyle name="Notas 2 2 2 2 5" xfId="799"/>
    <cellStyle name="Notas 2 2 2 2 6" xfId="800"/>
    <cellStyle name="Notas 2 2 2 3" xfId="801"/>
    <cellStyle name="Notas 2 2 2 4" xfId="802"/>
    <cellStyle name="Notas 2 2 2 5" xfId="803"/>
    <cellStyle name="Notas 2 2 2 6" xfId="804"/>
    <cellStyle name="Notas 2 2 2 7" xfId="805"/>
    <cellStyle name="Notas 2 2 3" xfId="806"/>
    <cellStyle name="Notas 2 2 3 2" xfId="807"/>
    <cellStyle name="Notas 2 2 3 2 2" xfId="808"/>
    <cellStyle name="Notas 2 2 3 2 3" xfId="809"/>
    <cellStyle name="Notas 2 2 3 2 4" xfId="810"/>
    <cellStyle name="Notas 2 2 3 2 5" xfId="811"/>
    <cellStyle name="Notas 2 2 3 2 6" xfId="812"/>
    <cellStyle name="Notas 2 2 3 3" xfId="813"/>
    <cellStyle name="Notas 2 2 3 4" xfId="814"/>
    <cellStyle name="Notas 2 2 3 5" xfId="815"/>
    <cellStyle name="Notas 2 2 3 6" xfId="816"/>
    <cellStyle name="Notas 2 2 3 7" xfId="817"/>
    <cellStyle name="Notas 2 2 4" xfId="818"/>
    <cellStyle name="Notas 2 2 4 2" xfId="819"/>
    <cellStyle name="Notas 2 2 4 3" xfId="820"/>
    <cellStyle name="Notas 2 2 4 4" xfId="821"/>
    <cellStyle name="Notas 2 2 4 5" xfId="822"/>
    <cellStyle name="Notas 2 2 4 6" xfId="823"/>
    <cellStyle name="Notas 2 2 5" xfId="824"/>
    <cellStyle name="Notas 2 2 5 2" xfId="825"/>
    <cellStyle name="Notas 2 2 5 3" xfId="826"/>
    <cellStyle name="Notas 2 2 5 4" xfId="827"/>
    <cellStyle name="Notas 2 2 5 5" xfId="828"/>
    <cellStyle name="Notas 2 2 5 6" xfId="829"/>
    <cellStyle name="Notas 2 2 6" xfId="830"/>
    <cellStyle name="Notas 2 2 7" xfId="831"/>
    <cellStyle name="Notas 2 2 8" xfId="832"/>
    <cellStyle name="Notas 2 2 9" xfId="833"/>
    <cellStyle name="Notas 2 3" xfId="125"/>
    <cellStyle name="Notas 2 3 10" xfId="834"/>
    <cellStyle name="Notas 2 3 2" xfId="835"/>
    <cellStyle name="Notas 2 3 2 2" xfId="836"/>
    <cellStyle name="Notas 2 3 2 2 2" xfId="837"/>
    <cellStyle name="Notas 2 3 2 2 3" xfId="838"/>
    <cellStyle name="Notas 2 3 2 2 4" xfId="839"/>
    <cellStyle name="Notas 2 3 2 2 5" xfId="840"/>
    <cellStyle name="Notas 2 3 2 2 6" xfId="841"/>
    <cellStyle name="Notas 2 3 2 3" xfId="842"/>
    <cellStyle name="Notas 2 3 2 4" xfId="843"/>
    <cellStyle name="Notas 2 3 2 5" xfId="844"/>
    <cellStyle name="Notas 2 3 2 6" xfId="845"/>
    <cellStyle name="Notas 2 3 2 7" xfId="846"/>
    <cellStyle name="Notas 2 3 3" xfId="847"/>
    <cellStyle name="Notas 2 3 3 2" xfId="848"/>
    <cellStyle name="Notas 2 3 3 2 2" xfId="849"/>
    <cellStyle name="Notas 2 3 3 2 3" xfId="850"/>
    <cellStyle name="Notas 2 3 3 2 4" xfId="851"/>
    <cellStyle name="Notas 2 3 3 2 5" xfId="852"/>
    <cellStyle name="Notas 2 3 3 2 6" xfId="853"/>
    <cellStyle name="Notas 2 3 3 3" xfId="854"/>
    <cellStyle name="Notas 2 3 3 4" xfId="855"/>
    <cellStyle name="Notas 2 3 3 5" xfId="856"/>
    <cellStyle name="Notas 2 3 3 6" xfId="857"/>
    <cellStyle name="Notas 2 3 3 7" xfId="858"/>
    <cellStyle name="Notas 2 3 4" xfId="859"/>
    <cellStyle name="Notas 2 3 4 2" xfId="860"/>
    <cellStyle name="Notas 2 3 4 3" xfId="861"/>
    <cellStyle name="Notas 2 3 4 4" xfId="862"/>
    <cellStyle name="Notas 2 3 4 5" xfId="863"/>
    <cellStyle name="Notas 2 3 4 6" xfId="864"/>
    <cellStyle name="Notas 2 3 5" xfId="865"/>
    <cellStyle name="Notas 2 3 5 2" xfId="866"/>
    <cellStyle name="Notas 2 3 5 3" xfId="867"/>
    <cellStyle name="Notas 2 3 5 4" xfId="868"/>
    <cellStyle name="Notas 2 3 5 5" xfId="869"/>
    <cellStyle name="Notas 2 3 5 6" xfId="870"/>
    <cellStyle name="Notas 2 3 6" xfId="871"/>
    <cellStyle name="Notas 2 3 7" xfId="872"/>
    <cellStyle name="Notas 2 3 8" xfId="873"/>
    <cellStyle name="Notas 2 3 9" xfId="874"/>
    <cellStyle name="Notas 2 4" xfId="138"/>
    <cellStyle name="Notas 2 4 2" xfId="875"/>
    <cellStyle name="Notas 2 4 2 2" xfId="876"/>
    <cellStyle name="Notas 2 4 2 2 2" xfId="877"/>
    <cellStyle name="Notas 2 4 2 2 3" xfId="878"/>
    <cellStyle name="Notas 2 4 2 2 4" xfId="879"/>
    <cellStyle name="Notas 2 4 2 2 5" xfId="880"/>
    <cellStyle name="Notas 2 4 2 2 6" xfId="881"/>
    <cellStyle name="Notas 2 4 2 3" xfId="882"/>
    <cellStyle name="Notas 2 4 2 4" xfId="883"/>
    <cellStyle name="Notas 2 4 2 5" xfId="884"/>
    <cellStyle name="Notas 2 4 2 6" xfId="885"/>
    <cellStyle name="Notas 2 4 2 7" xfId="886"/>
    <cellStyle name="Notas 2 4 3" xfId="887"/>
    <cellStyle name="Notas 2 4 3 2" xfId="888"/>
    <cellStyle name="Notas 2 4 3 2 2" xfId="889"/>
    <cellStyle name="Notas 2 4 3 2 3" xfId="890"/>
    <cellStyle name="Notas 2 4 3 2 4" xfId="891"/>
    <cellStyle name="Notas 2 4 3 2 5" xfId="892"/>
    <cellStyle name="Notas 2 4 3 2 6" xfId="893"/>
    <cellStyle name="Notas 2 4 3 3" xfId="894"/>
    <cellStyle name="Notas 2 4 3 4" xfId="895"/>
    <cellStyle name="Notas 2 4 3 5" xfId="896"/>
    <cellStyle name="Notas 2 4 3 6" xfId="897"/>
    <cellStyle name="Notas 2 4 3 7" xfId="898"/>
    <cellStyle name="Notas 2 4 4" xfId="899"/>
    <cellStyle name="Notas 2 4 4 2" xfId="900"/>
    <cellStyle name="Notas 2 4 4 3" xfId="901"/>
    <cellStyle name="Notas 2 4 4 4" xfId="902"/>
    <cellStyle name="Notas 2 4 4 5" xfId="903"/>
    <cellStyle name="Notas 2 4 4 6" xfId="904"/>
    <cellStyle name="Notas 2 4 5" xfId="905"/>
    <cellStyle name="Notas 2 4 6" xfId="906"/>
    <cellStyle name="Notas 2 4 7" xfId="907"/>
    <cellStyle name="Notas 2 4 8" xfId="908"/>
    <cellStyle name="Notas 2 4 9" xfId="909"/>
    <cellStyle name="Notas 2 5" xfId="910"/>
    <cellStyle name="Notas 2 5 2" xfId="911"/>
    <cellStyle name="Notas 2 5 2 2" xfId="912"/>
    <cellStyle name="Notas 2 5 2 3" xfId="913"/>
    <cellStyle name="Notas 2 5 2 4" xfId="914"/>
    <cellStyle name="Notas 2 5 2 5" xfId="915"/>
    <cellStyle name="Notas 2 5 2 6" xfId="916"/>
    <cellStyle name="Notas 2 5 3" xfId="917"/>
    <cellStyle name="Notas 2 5 4" xfId="918"/>
    <cellStyle name="Notas 2 5 5" xfId="919"/>
    <cellStyle name="Notas 2 5 6" xfId="920"/>
    <cellStyle name="Notas 2 5 7" xfId="921"/>
    <cellStyle name="Notas 2 6" xfId="922"/>
    <cellStyle name="Notas 2 6 2" xfId="923"/>
    <cellStyle name="Notas 2 6 2 2" xfId="924"/>
    <cellStyle name="Notas 2 6 2 3" xfId="925"/>
    <cellStyle name="Notas 2 6 2 4" xfId="926"/>
    <cellStyle name="Notas 2 6 2 5" xfId="927"/>
    <cellStyle name="Notas 2 6 2 6" xfId="928"/>
    <cellStyle name="Notas 2 6 3" xfId="929"/>
    <cellStyle name="Notas 2 6 4" xfId="930"/>
    <cellStyle name="Notas 2 6 5" xfId="931"/>
    <cellStyle name="Notas 2 6 6" xfId="932"/>
    <cellStyle name="Notas 2 6 7" xfId="933"/>
    <cellStyle name="Notas 2 7" xfId="934"/>
    <cellStyle name="Notas 2 7 2" xfId="935"/>
    <cellStyle name="Notas 2 7 3" xfId="936"/>
    <cellStyle name="Notas 2 7 4" xfId="937"/>
    <cellStyle name="Notas 2 7 5" xfId="938"/>
    <cellStyle name="Notas 2 7 6" xfId="939"/>
    <cellStyle name="Notas 2 8" xfId="940"/>
    <cellStyle name="Notas 2 9" xfId="941"/>
    <cellStyle name="Notas 3" xfId="102"/>
    <cellStyle name="Notas 3 10" xfId="942"/>
    <cellStyle name="Notas 3 11" xfId="943"/>
    <cellStyle name="Notas 3 12" xfId="944"/>
    <cellStyle name="Notas 3 2" xfId="120"/>
    <cellStyle name="Notas 3 2 10" xfId="945"/>
    <cellStyle name="Notas 3 2 2" xfId="946"/>
    <cellStyle name="Notas 3 2 2 2" xfId="947"/>
    <cellStyle name="Notas 3 2 2 2 2" xfId="948"/>
    <cellStyle name="Notas 3 2 2 2 3" xfId="949"/>
    <cellStyle name="Notas 3 2 2 2 4" xfId="950"/>
    <cellStyle name="Notas 3 2 2 2 5" xfId="951"/>
    <cellStyle name="Notas 3 2 2 2 6" xfId="952"/>
    <cellStyle name="Notas 3 2 2 3" xfId="953"/>
    <cellStyle name="Notas 3 2 2 4" xfId="954"/>
    <cellStyle name="Notas 3 2 2 5" xfId="955"/>
    <cellStyle name="Notas 3 2 2 6" xfId="956"/>
    <cellStyle name="Notas 3 2 2 7" xfId="957"/>
    <cellStyle name="Notas 3 2 3" xfId="958"/>
    <cellStyle name="Notas 3 2 3 2" xfId="959"/>
    <cellStyle name="Notas 3 2 3 2 2" xfId="960"/>
    <cellStyle name="Notas 3 2 3 2 3" xfId="961"/>
    <cellStyle name="Notas 3 2 3 2 4" xfId="962"/>
    <cellStyle name="Notas 3 2 3 2 5" xfId="963"/>
    <cellStyle name="Notas 3 2 3 2 6" xfId="964"/>
    <cellStyle name="Notas 3 2 3 3" xfId="965"/>
    <cellStyle name="Notas 3 2 3 4" xfId="966"/>
    <cellStyle name="Notas 3 2 3 5" xfId="967"/>
    <cellStyle name="Notas 3 2 3 6" xfId="968"/>
    <cellStyle name="Notas 3 2 3 7" xfId="969"/>
    <cellStyle name="Notas 3 2 4" xfId="970"/>
    <cellStyle name="Notas 3 2 4 2" xfId="971"/>
    <cellStyle name="Notas 3 2 4 3" xfId="972"/>
    <cellStyle name="Notas 3 2 4 4" xfId="973"/>
    <cellStyle name="Notas 3 2 4 5" xfId="974"/>
    <cellStyle name="Notas 3 2 4 6" xfId="975"/>
    <cellStyle name="Notas 3 2 5" xfId="976"/>
    <cellStyle name="Notas 3 2 5 2" xfId="977"/>
    <cellStyle name="Notas 3 2 5 3" xfId="978"/>
    <cellStyle name="Notas 3 2 5 4" xfId="979"/>
    <cellStyle name="Notas 3 2 5 5" xfId="980"/>
    <cellStyle name="Notas 3 2 5 6" xfId="981"/>
    <cellStyle name="Notas 3 2 6" xfId="982"/>
    <cellStyle name="Notas 3 2 7" xfId="983"/>
    <cellStyle name="Notas 3 2 8" xfId="984"/>
    <cellStyle name="Notas 3 2 9" xfId="985"/>
    <cellStyle name="Notas 3 3" xfId="132"/>
    <cellStyle name="Notas 3 3 10" xfId="986"/>
    <cellStyle name="Notas 3 3 2" xfId="987"/>
    <cellStyle name="Notas 3 3 2 2" xfId="988"/>
    <cellStyle name="Notas 3 3 2 2 2" xfId="989"/>
    <cellStyle name="Notas 3 3 2 2 3" xfId="990"/>
    <cellStyle name="Notas 3 3 2 2 4" xfId="991"/>
    <cellStyle name="Notas 3 3 2 2 5" xfId="992"/>
    <cellStyle name="Notas 3 3 2 2 6" xfId="993"/>
    <cellStyle name="Notas 3 3 2 3" xfId="994"/>
    <cellStyle name="Notas 3 3 2 4" xfId="995"/>
    <cellStyle name="Notas 3 3 2 5" xfId="996"/>
    <cellStyle name="Notas 3 3 2 6" xfId="997"/>
    <cellStyle name="Notas 3 3 2 7" xfId="998"/>
    <cellStyle name="Notas 3 3 3" xfId="999"/>
    <cellStyle name="Notas 3 3 3 2" xfId="1000"/>
    <cellStyle name="Notas 3 3 3 2 2" xfId="1001"/>
    <cellStyle name="Notas 3 3 3 2 3" xfId="1002"/>
    <cellStyle name="Notas 3 3 3 2 4" xfId="1003"/>
    <cellStyle name="Notas 3 3 3 2 5" xfId="1004"/>
    <cellStyle name="Notas 3 3 3 2 6" xfId="1005"/>
    <cellStyle name="Notas 3 3 3 3" xfId="1006"/>
    <cellStyle name="Notas 3 3 3 4" xfId="1007"/>
    <cellStyle name="Notas 3 3 3 5" xfId="1008"/>
    <cellStyle name="Notas 3 3 3 6" xfId="1009"/>
    <cellStyle name="Notas 3 3 3 7" xfId="1010"/>
    <cellStyle name="Notas 3 3 4" xfId="1011"/>
    <cellStyle name="Notas 3 3 4 2" xfId="1012"/>
    <cellStyle name="Notas 3 3 4 3" xfId="1013"/>
    <cellStyle name="Notas 3 3 4 4" xfId="1014"/>
    <cellStyle name="Notas 3 3 4 5" xfId="1015"/>
    <cellStyle name="Notas 3 3 4 6" xfId="1016"/>
    <cellStyle name="Notas 3 3 5" xfId="1017"/>
    <cellStyle name="Notas 3 3 5 2" xfId="1018"/>
    <cellStyle name="Notas 3 3 5 3" xfId="1019"/>
    <cellStyle name="Notas 3 3 5 4" xfId="1020"/>
    <cellStyle name="Notas 3 3 5 5" xfId="1021"/>
    <cellStyle name="Notas 3 3 5 6" xfId="1022"/>
    <cellStyle name="Notas 3 3 6" xfId="1023"/>
    <cellStyle name="Notas 3 3 7" xfId="1024"/>
    <cellStyle name="Notas 3 3 8" xfId="1025"/>
    <cellStyle name="Notas 3 3 9" xfId="1026"/>
    <cellStyle name="Notas 3 4" xfId="143"/>
    <cellStyle name="Notas 3 4 2" xfId="1027"/>
    <cellStyle name="Notas 3 4 2 2" xfId="1028"/>
    <cellStyle name="Notas 3 4 2 2 2" xfId="1029"/>
    <cellStyle name="Notas 3 4 2 2 3" xfId="1030"/>
    <cellStyle name="Notas 3 4 2 2 4" xfId="1031"/>
    <cellStyle name="Notas 3 4 2 2 5" xfId="1032"/>
    <cellStyle name="Notas 3 4 2 2 6" xfId="1033"/>
    <cellStyle name="Notas 3 4 2 3" xfId="1034"/>
    <cellStyle name="Notas 3 4 2 4" xfId="1035"/>
    <cellStyle name="Notas 3 4 2 5" xfId="1036"/>
    <cellStyle name="Notas 3 4 2 6" xfId="1037"/>
    <cellStyle name="Notas 3 4 2 7" xfId="1038"/>
    <cellStyle name="Notas 3 4 3" xfId="1039"/>
    <cellStyle name="Notas 3 4 3 2" xfId="1040"/>
    <cellStyle name="Notas 3 4 3 2 2" xfId="1041"/>
    <cellStyle name="Notas 3 4 3 2 3" xfId="1042"/>
    <cellStyle name="Notas 3 4 3 2 4" xfId="1043"/>
    <cellStyle name="Notas 3 4 3 2 5" xfId="1044"/>
    <cellStyle name="Notas 3 4 3 2 6" xfId="1045"/>
    <cellStyle name="Notas 3 4 3 3" xfId="1046"/>
    <cellStyle name="Notas 3 4 3 4" xfId="1047"/>
    <cellStyle name="Notas 3 4 3 5" xfId="1048"/>
    <cellStyle name="Notas 3 4 3 6" xfId="1049"/>
    <cellStyle name="Notas 3 4 3 7" xfId="1050"/>
    <cellStyle name="Notas 3 4 4" xfId="1051"/>
    <cellStyle name="Notas 3 4 4 2" xfId="1052"/>
    <cellStyle name="Notas 3 4 4 3" xfId="1053"/>
    <cellStyle name="Notas 3 4 4 4" xfId="1054"/>
    <cellStyle name="Notas 3 4 4 5" xfId="1055"/>
    <cellStyle name="Notas 3 4 4 6" xfId="1056"/>
    <cellStyle name="Notas 3 4 5" xfId="1057"/>
    <cellStyle name="Notas 3 4 6" xfId="1058"/>
    <cellStyle name="Notas 3 4 7" xfId="1059"/>
    <cellStyle name="Notas 3 4 8" xfId="1060"/>
    <cellStyle name="Notas 3 4 9" xfId="1061"/>
    <cellStyle name="Notas 3 5" xfId="1062"/>
    <cellStyle name="Notas 3 5 2" xfId="1063"/>
    <cellStyle name="Notas 3 5 2 2" xfId="1064"/>
    <cellStyle name="Notas 3 5 2 3" xfId="1065"/>
    <cellStyle name="Notas 3 5 2 4" xfId="1066"/>
    <cellStyle name="Notas 3 5 2 5" xfId="1067"/>
    <cellStyle name="Notas 3 5 2 6" xfId="1068"/>
    <cellStyle name="Notas 3 5 3" xfId="1069"/>
    <cellStyle name="Notas 3 5 4" xfId="1070"/>
    <cellStyle name="Notas 3 5 5" xfId="1071"/>
    <cellStyle name="Notas 3 5 6" xfId="1072"/>
    <cellStyle name="Notas 3 5 7" xfId="1073"/>
    <cellStyle name="Notas 3 6" xfId="1074"/>
    <cellStyle name="Notas 3 6 2" xfId="1075"/>
    <cellStyle name="Notas 3 6 2 2" xfId="1076"/>
    <cellStyle name="Notas 3 6 2 3" xfId="1077"/>
    <cellStyle name="Notas 3 6 2 4" xfId="1078"/>
    <cellStyle name="Notas 3 6 2 5" xfId="1079"/>
    <cellStyle name="Notas 3 6 2 6" xfId="1080"/>
    <cellStyle name="Notas 3 6 3" xfId="1081"/>
    <cellStyle name="Notas 3 6 4" xfId="1082"/>
    <cellStyle name="Notas 3 6 5" xfId="1083"/>
    <cellStyle name="Notas 3 6 6" xfId="1084"/>
    <cellStyle name="Notas 3 6 7" xfId="1085"/>
    <cellStyle name="Notas 3 7" xfId="1086"/>
    <cellStyle name="Notas 3 7 2" xfId="1087"/>
    <cellStyle name="Notas 3 7 3" xfId="1088"/>
    <cellStyle name="Notas 3 7 4" xfId="1089"/>
    <cellStyle name="Notas 3 7 5" xfId="1090"/>
    <cellStyle name="Notas 3 7 6" xfId="1091"/>
    <cellStyle name="Notas 3 8" xfId="1092"/>
    <cellStyle name="Notas 3 9" xfId="1093"/>
    <cellStyle name="Notas 4" xfId="109"/>
    <cellStyle name="Notas 4 10" xfId="1094"/>
    <cellStyle name="Notas 4 11" xfId="1095"/>
    <cellStyle name="Notas 4 12" xfId="1096"/>
    <cellStyle name="Notas 4 2" xfId="118"/>
    <cellStyle name="Notas 4 2 10" xfId="1097"/>
    <cellStyle name="Notas 4 2 2" xfId="1098"/>
    <cellStyle name="Notas 4 2 2 2" xfId="1099"/>
    <cellStyle name="Notas 4 2 2 2 2" xfId="1100"/>
    <cellStyle name="Notas 4 2 2 2 3" xfId="1101"/>
    <cellStyle name="Notas 4 2 2 2 4" xfId="1102"/>
    <cellStyle name="Notas 4 2 2 2 5" xfId="1103"/>
    <cellStyle name="Notas 4 2 2 2 6" xfId="1104"/>
    <cellStyle name="Notas 4 2 2 3" xfId="1105"/>
    <cellStyle name="Notas 4 2 2 4" xfId="1106"/>
    <cellStyle name="Notas 4 2 2 5" xfId="1107"/>
    <cellStyle name="Notas 4 2 2 6" xfId="1108"/>
    <cellStyle name="Notas 4 2 2 7" xfId="1109"/>
    <cellStyle name="Notas 4 2 3" xfId="1110"/>
    <cellStyle name="Notas 4 2 3 2" xfId="1111"/>
    <cellStyle name="Notas 4 2 3 2 2" xfId="1112"/>
    <cellStyle name="Notas 4 2 3 2 3" xfId="1113"/>
    <cellStyle name="Notas 4 2 3 2 4" xfId="1114"/>
    <cellStyle name="Notas 4 2 3 2 5" xfId="1115"/>
    <cellStyle name="Notas 4 2 3 2 6" xfId="1116"/>
    <cellStyle name="Notas 4 2 3 3" xfId="1117"/>
    <cellStyle name="Notas 4 2 3 4" xfId="1118"/>
    <cellStyle name="Notas 4 2 3 5" xfId="1119"/>
    <cellStyle name="Notas 4 2 3 6" xfId="1120"/>
    <cellStyle name="Notas 4 2 3 7" xfId="1121"/>
    <cellStyle name="Notas 4 2 4" xfId="1122"/>
    <cellStyle name="Notas 4 2 4 2" xfId="1123"/>
    <cellStyle name="Notas 4 2 4 3" xfId="1124"/>
    <cellStyle name="Notas 4 2 4 4" xfId="1125"/>
    <cellStyle name="Notas 4 2 4 5" xfId="1126"/>
    <cellStyle name="Notas 4 2 4 6" xfId="1127"/>
    <cellStyle name="Notas 4 2 5" xfId="1128"/>
    <cellStyle name="Notas 4 2 5 2" xfId="1129"/>
    <cellStyle name="Notas 4 2 5 3" xfId="1130"/>
    <cellStyle name="Notas 4 2 5 4" xfId="1131"/>
    <cellStyle name="Notas 4 2 5 5" xfId="1132"/>
    <cellStyle name="Notas 4 2 5 6" xfId="1133"/>
    <cellStyle name="Notas 4 2 6" xfId="1134"/>
    <cellStyle name="Notas 4 2 7" xfId="1135"/>
    <cellStyle name="Notas 4 2 8" xfId="1136"/>
    <cellStyle name="Notas 4 2 9" xfId="1137"/>
    <cellStyle name="Notas 4 3" xfId="135"/>
    <cellStyle name="Notas 4 3 10" xfId="1138"/>
    <cellStyle name="Notas 4 3 2" xfId="1139"/>
    <cellStyle name="Notas 4 3 2 2" xfId="1140"/>
    <cellStyle name="Notas 4 3 2 2 2" xfId="1141"/>
    <cellStyle name="Notas 4 3 2 2 3" xfId="1142"/>
    <cellStyle name="Notas 4 3 2 2 4" xfId="1143"/>
    <cellStyle name="Notas 4 3 2 2 5" xfId="1144"/>
    <cellStyle name="Notas 4 3 2 2 6" xfId="1145"/>
    <cellStyle name="Notas 4 3 2 3" xfId="1146"/>
    <cellStyle name="Notas 4 3 2 4" xfId="1147"/>
    <cellStyle name="Notas 4 3 2 5" xfId="1148"/>
    <cellStyle name="Notas 4 3 2 6" xfId="1149"/>
    <cellStyle name="Notas 4 3 2 7" xfId="1150"/>
    <cellStyle name="Notas 4 3 3" xfId="1151"/>
    <cellStyle name="Notas 4 3 3 2" xfId="1152"/>
    <cellStyle name="Notas 4 3 3 2 2" xfId="1153"/>
    <cellStyle name="Notas 4 3 3 2 3" xfId="1154"/>
    <cellStyle name="Notas 4 3 3 2 4" xfId="1155"/>
    <cellStyle name="Notas 4 3 3 2 5" xfId="1156"/>
    <cellStyle name="Notas 4 3 3 2 6" xfId="1157"/>
    <cellStyle name="Notas 4 3 3 3" xfId="1158"/>
    <cellStyle name="Notas 4 3 3 4" xfId="1159"/>
    <cellStyle name="Notas 4 3 3 5" xfId="1160"/>
    <cellStyle name="Notas 4 3 3 6" xfId="1161"/>
    <cellStyle name="Notas 4 3 3 7" xfId="1162"/>
    <cellStyle name="Notas 4 3 4" xfId="1163"/>
    <cellStyle name="Notas 4 3 4 2" xfId="1164"/>
    <cellStyle name="Notas 4 3 4 3" xfId="1165"/>
    <cellStyle name="Notas 4 3 4 4" xfId="1166"/>
    <cellStyle name="Notas 4 3 4 5" xfId="1167"/>
    <cellStyle name="Notas 4 3 4 6" xfId="1168"/>
    <cellStyle name="Notas 4 3 5" xfId="1169"/>
    <cellStyle name="Notas 4 3 5 2" xfId="1170"/>
    <cellStyle name="Notas 4 3 5 3" xfId="1171"/>
    <cellStyle name="Notas 4 3 5 4" xfId="1172"/>
    <cellStyle name="Notas 4 3 5 5" xfId="1173"/>
    <cellStyle name="Notas 4 3 5 6" xfId="1174"/>
    <cellStyle name="Notas 4 3 6" xfId="1175"/>
    <cellStyle name="Notas 4 3 7" xfId="1176"/>
    <cellStyle name="Notas 4 3 8" xfId="1177"/>
    <cellStyle name="Notas 4 3 9" xfId="1178"/>
    <cellStyle name="Notas 4 4" xfId="146"/>
    <cellStyle name="Notas 4 4 2" xfId="1179"/>
    <cellStyle name="Notas 4 4 2 2" xfId="1180"/>
    <cellStyle name="Notas 4 4 2 2 2" xfId="1181"/>
    <cellStyle name="Notas 4 4 2 2 3" xfId="1182"/>
    <cellStyle name="Notas 4 4 2 2 4" xfId="1183"/>
    <cellStyle name="Notas 4 4 2 2 5" xfId="1184"/>
    <cellStyle name="Notas 4 4 2 2 6" xfId="1185"/>
    <cellStyle name="Notas 4 4 2 3" xfId="1186"/>
    <cellStyle name="Notas 4 4 2 4" xfId="1187"/>
    <cellStyle name="Notas 4 4 2 5" xfId="1188"/>
    <cellStyle name="Notas 4 4 2 6" xfId="1189"/>
    <cellStyle name="Notas 4 4 2 7" xfId="1190"/>
    <cellStyle name="Notas 4 4 3" xfId="1191"/>
    <cellStyle name="Notas 4 4 3 2" xfId="1192"/>
    <cellStyle name="Notas 4 4 3 2 2" xfId="1193"/>
    <cellStyle name="Notas 4 4 3 2 3" xfId="1194"/>
    <cellStyle name="Notas 4 4 3 2 4" xfId="1195"/>
    <cellStyle name="Notas 4 4 3 2 5" xfId="1196"/>
    <cellStyle name="Notas 4 4 3 2 6" xfId="1197"/>
    <cellStyle name="Notas 4 4 3 3" xfId="1198"/>
    <cellStyle name="Notas 4 4 3 4" xfId="1199"/>
    <cellStyle name="Notas 4 4 3 5" xfId="1200"/>
    <cellStyle name="Notas 4 4 3 6" xfId="1201"/>
    <cellStyle name="Notas 4 4 3 7" xfId="1202"/>
    <cellStyle name="Notas 4 4 4" xfId="1203"/>
    <cellStyle name="Notas 4 4 4 2" xfId="1204"/>
    <cellStyle name="Notas 4 4 4 3" xfId="1205"/>
    <cellStyle name="Notas 4 4 4 4" xfId="1206"/>
    <cellStyle name="Notas 4 4 4 5" xfId="1207"/>
    <cellStyle name="Notas 4 4 4 6" xfId="1208"/>
    <cellStyle name="Notas 4 4 5" xfId="1209"/>
    <cellStyle name="Notas 4 4 6" xfId="1210"/>
    <cellStyle name="Notas 4 4 7" xfId="1211"/>
    <cellStyle name="Notas 4 4 8" xfId="1212"/>
    <cellStyle name="Notas 4 4 9" xfId="1213"/>
    <cellStyle name="Notas 4 5" xfId="1214"/>
    <cellStyle name="Notas 4 5 2" xfId="1215"/>
    <cellStyle name="Notas 4 5 2 2" xfId="1216"/>
    <cellStyle name="Notas 4 5 2 3" xfId="1217"/>
    <cellStyle name="Notas 4 5 2 4" xfId="1218"/>
    <cellStyle name="Notas 4 5 2 5" xfId="1219"/>
    <cellStyle name="Notas 4 5 2 6" xfId="1220"/>
    <cellStyle name="Notas 4 5 3" xfId="1221"/>
    <cellStyle name="Notas 4 5 4" xfId="1222"/>
    <cellStyle name="Notas 4 5 5" xfId="1223"/>
    <cellStyle name="Notas 4 5 6" xfId="1224"/>
    <cellStyle name="Notas 4 5 7" xfId="1225"/>
    <cellStyle name="Notas 4 6" xfId="1226"/>
    <cellStyle name="Notas 4 6 2" xfId="1227"/>
    <cellStyle name="Notas 4 6 2 2" xfId="1228"/>
    <cellStyle name="Notas 4 6 2 3" xfId="1229"/>
    <cellStyle name="Notas 4 6 2 4" xfId="1230"/>
    <cellStyle name="Notas 4 6 2 5" xfId="1231"/>
    <cellStyle name="Notas 4 6 2 6" xfId="1232"/>
    <cellStyle name="Notas 4 6 3" xfId="1233"/>
    <cellStyle name="Notas 4 6 4" xfId="1234"/>
    <cellStyle name="Notas 4 6 5" xfId="1235"/>
    <cellStyle name="Notas 4 6 6" xfId="1236"/>
    <cellStyle name="Notas 4 6 7" xfId="1237"/>
    <cellStyle name="Notas 4 7" xfId="1238"/>
    <cellStyle name="Notas 4 7 2" xfId="1239"/>
    <cellStyle name="Notas 4 7 3" xfId="1240"/>
    <cellStyle name="Notas 4 7 4" xfId="1241"/>
    <cellStyle name="Notas 4 7 5" xfId="1242"/>
    <cellStyle name="Notas 4 7 6" xfId="1243"/>
    <cellStyle name="Notas 4 8" xfId="1244"/>
    <cellStyle name="Notas 4 9" xfId="1245"/>
    <cellStyle name="Porcentaje" xfId="147" builtinId="5"/>
    <cellStyle name="Salida 2" xfId="43"/>
    <cellStyle name="Salida 2 10" xfId="1246"/>
    <cellStyle name="Salida 2 11" xfId="1247"/>
    <cellStyle name="Salida 2 12" xfId="1248"/>
    <cellStyle name="Salida 2 2" xfId="117"/>
    <cellStyle name="Salida 2 2 10" xfId="1249"/>
    <cellStyle name="Salida 2 2 2" xfId="1250"/>
    <cellStyle name="Salida 2 2 2 2" xfId="1251"/>
    <cellStyle name="Salida 2 2 2 2 2" xfId="1252"/>
    <cellStyle name="Salida 2 2 2 2 3" xfId="1253"/>
    <cellStyle name="Salida 2 2 2 2 4" xfId="1254"/>
    <cellStyle name="Salida 2 2 2 2 5" xfId="1255"/>
    <cellStyle name="Salida 2 2 2 2 6" xfId="1256"/>
    <cellStyle name="Salida 2 2 2 3" xfId="1257"/>
    <cellStyle name="Salida 2 2 2 4" xfId="1258"/>
    <cellStyle name="Salida 2 2 2 5" xfId="1259"/>
    <cellStyle name="Salida 2 2 2 6" xfId="1260"/>
    <cellStyle name="Salida 2 2 2 7" xfId="1261"/>
    <cellStyle name="Salida 2 2 3" xfId="1262"/>
    <cellStyle name="Salida 2 2 3 2" xfId="1263"/>
    <cellStyle name="Salida 2 2 3 2 2" xfId="1264"/>
    <cellStyle name="Salida 2 2 3 2 3" xfId="1265"/>
    <cellStyle name="Salida 2 2 3 2 4" xfId="1266"/>
    <cellStyle name="Salida 2 2 3 2 5" xfId="1267"/>
    <cellStyle name="Salida 2 2 3 2 6" xfId="1268"/>
    <cellStyle name="Salida 2 2 3 3" xfId="1269"/>
    <cellStyle name="Salida 2 2 3 4" xfId="1270"/>
    <cellStyle name="Salida 2 2 3 5" xfId="1271"/>
    <cellStyle name="Salida 2 2 3 6" xfId="1272"/>
    <cellStyle name="Salida 2 2 3 7" xfId="1273"/>
    <cellStyle name="Salida 2 2 4" xfId="1274"/>
    <cellStyle name="Salida 2 2 4 2" xfId="1275"/>
    <cellStyle name="Salida 2 2 4 3" xfId="1276"/>
    <cellStyle name="Salida 2 2 4 4" xfId="1277"/>
    <cellStyle name="Salida 2 2 4 5" xfId="1278"/>
    <cellStyle name="Salida 2 2 4 6" xfId="1279"/>
    <cellStyle name="Salida 2 2 5" xfId="1280"/>
    <cellStyle name="Salida 2 2 5 2" xfId="1281"/>
    <cellStyle name="Salida 2 2 5 3" xfId="1282"/>
    <cellStyle name="Salida 2 2 5 4" xfId="1283"/>
    <cellStyle name="Salida 2 2 5 5" xfId="1284"/>
    <cellStyle name="Salida 2 2 5 6" xfId="1285"/>
    <cellStyle name="Salida 2 2 6" xfId="1286"/>
    <cellStyle name="Salida 2 2 7" xfId="1287"/>
    <cellStyle name="Salida 2 2 8" xfId="1288"/>
    <cellStyle name="Salida 2 2 9" xfId="1289"/>
    <cellStyle name="Salida 2 3" xfId="128"/>
    <cellStyle name="Salida 2 3 10" xfId="1290"/>
    <cellStyle name="Salida 2 3 2" xfId="1291"/>
    <cellStyle name="Salida 2 3 2 2" xfId="1292"/>
    <cellStyle name="Salida 2 3 2 2 2" xfId="1293"/>
    <cellStyle name="Salida 2 3 2 2 3" xfId="1294"/>
    <cellStyle name="Salida 2 3 2 2 4" xfId="1295"/>
    <cellStyle name="Salida 2 3 2 2 5" xfId="1296"/>
    <cellStyle name="Salida 2 3 2 2 6" xfId="1297"/>
    <cellStyle name="Salida 2 3 2 3" xfId="1298"/>
    <cellStyle name="Salida 2 3 2 4" xfId="1299"/>
    <cellStyle name="Salida 2 3 2 5" xfId="1300"/>
    <cellStyle name="Salida 2 3 2 6" xfId="1301"/>
    <cellStyle name="Salida 2 3 2 7" xfId="1302"/>
    <cellStyle name="Salida 2 3 3" xfId="1303"/>
    <cellStyle name="Salida 2 3 3 2" xfId="1304"/>
    <cellStyle name="Salida 2 3 3 2 2" xfId="1305"/>
    <cellStyle name="Salida 2 3 3 2 3" xfId="1306"/>
    <cellStyle name="Salida 2 3 3 2 4" xfId="1307"/>
    <cellStyle name="Salida 2 3 3 2 5" xfId="1308"/>
    <cellStyle name="Salida 2 3 3 2 6" xfId="1309"/>
    <cellStyle name="Salida 2 3 3 3" xfId="1310"/>
    <cellStyle name="Salida 2 3 3 4" xfId="1311"/>
    <cellStyle name="Salida 2 3 3 5" xfId="1312"/>
    <cellStyle name="Salida 2 3 3 6" xfId="1313"/>
    <cellStyle name="Salida 2 3 3 7" xfId="1314"/>
    <cellStyle name="Salida 2 3 4" xfId="1315"/>
    <cellStyle name="Salida 2 3 4 2" xfId="1316"/>
    <cellStyle name="Salida 2 3 4 3" xfId="1317"/>
    <cellStyle name="Salida 2 3 4 4" xfId="1318"/>
    <cellStyle name="Salida 2 3 4 5" xfId="1319"/>
    <cellStyle name="Salida 2 3 4 6" xfId="1320"/>
    <cellStyle name="Salida 2 3 5" xfId="1321"/>
    <cellStyle name="Salida 2 3 5 2" xfId="1322"/>
    <cellStyle name="Salida 2 3 5 3" xfId="1323"/>
    <cellStyle name="Salida 2 3 5 4" xfId="1324"/>
    <cellStyle name="Salida 2 3 5 5" xfId="1325"/>
    <cellStyle name="Salida 2 3 5 6" xfId="1326"/>
    <cellStyle name="Salida 2 3 6" xfId="1327"/>
    <cellStyle name="Salida 2 3 7" xfId="1328"/>
    <cellStyle name="Salida 2 3 8" xfId="1329"/>
    <cellStyle name="Salida 2 3 9" xfId="1330"/>
    <cellStyle name="Salida 2 4" xfId="139"/>
    <cellStyle name="Salida 2 4 2" xfId="1331"/>
    <cellStyle name="Salida 2 4 2 2" xfId="1332"/>
    <cellStyle name="Salida 2 4 2 2 2" xfId="1333"/>
    <cellStyle name="Salida 2 4 2 2 3" xfId="1334"/>
    <cellStyle name="Salida 2 4 2 2 4" xfId="1335"/>
    <cellStyle name="Salida 2 4 2 2 5" xfId="1336"/>
    <cellStyle name="Salida 2 4 2 2 6" xfId="1337"/>
    <cellStyle name="Salida 2 4 2 3" xfId="1338"/>
    <cellStyle name="Salida 2 4 2 4" xfId="1339"/>
    <cellStyle name="Salida 2 4 2 5" xfId="1340"/>
    <cellStyle name="Salida 2 4 2 6" xfId="1341"/>
    <cellStyle name="Salida 2 4 2 7" xfId="1342"/>
    <cellStyle name="Salida 2 4 3" xfId="1343"/>
    <cellStyle name="Salida 2 4 3 2" xfId="1344"/>
    <cellStyle name="Salida 2 4 3 2 2" xfId="1345"/>
    <cellStyle name="Salida 2 4 3 2 3" xfId="1346"/>
    <cellStyle name="Salida 2 4 3 2 4" xfId="1347"/>
    <cellStyle name="Salida 2 4 3 2 5" xfId="1348"/>
    <cellStyle name="Salida 2 4 3 2 6" xfId="1349"/>
    <cellStyle name="Salida 2 4 3 3" xfId="1350"/>
    <cellStyle name="Salida 2 4 3 4" xfId="1351"/>
    <cellStyle name="Salida 2 4 3 5" xfId="1352"/>
    <cellStyle name="Salida 2 4 3 6" xfId="1353"/>
    <cellStyle name="Salida 2 4 3 7" xfId="1354"/>
    <cellStyle name="Salida 2 4 4" xfId="1355"/>
    <cellStyle name="Salida 2 4 4 2" xfId="1356"/>
    <cellStyle name="Salida 2 4 4 3" xfId="1357"/>
    <cellStyle name="Salida 2 4 4 4" xfId="1358"/>
    <cellStyle name="Salida 2 4 4 5" xfId="1359"/>
    <cellStyle name="Salida 2 4 4 6" xfId="1360"/>
    <cellStyle name="Salida 2 4 5" xfId="1361"/>
    <cellStyle name="Salida 2 4 6" xfId="1362"/>
    <cellStyle name="Salida 2 4 7" xfId="1363"/>
    <cellStyle name="Salida 2 4 8" xfId="1364"/>
    <cellStyle name="Salida 2 4 9" xfId="1365"/>
    <cellStyle name="Salida 2 5" xfId="1366"/>
    <cellStyle name="Salida 2 5 2" xfId="1367"/>
    <cellStyle name="Salida 2 5 2 2" xfId="1368"/>
    <cellStyle name="Salida 2 5 2 3" xfId="1369"/>
    <cellStyle name="Salida 2 5 2 4" xfId="1370"/>
    <cellStyle name="Salida 2 5 2 5" xfId="1371"/>
    <cellStyle name="Salida 2 5 2 6" xfId="1372"/>
    <cellStyle name="Salida 2 5 3" xfId="1373"/>
    <cellStyle name="Salida 2 5 4" xfId="1374"/>
    <cellStyle name="Salida 2 5 5" xfId="1375"/>
    <cellStyle name="Salida 2 5 6" xfId="1376"/>
    <cellStyle name="Salida 2 5 7" xfId="1377"/>
    <cellStyle name="Salida 2 6" xfId="1378"/>
    <cellStyle name="Salida 2 6 2" xfId="1379"/>
    <cellStyle name="Salida 2 6 2 2" xfId="1380"/>
    <cellStyle name="Salida 2 6 2 3" xfId="1381"/>
    <cellStyle name="Salida 2 6 2 4" xfId="1382"/>
    <cellStyle name="Salida 2 6 2 5" xfId="1383"/>
    <cellStyle name="Salida 2 6 2 6" xfId="1384"/>
    <cellStyle name="Salida 2 6 3" xfId="1385"/>
    <cellStyle name="Salida 2 6 4" xfId="1386"/>
    <cellStyle name="Salida 2 6 5" xfId="1387"/>
    <cellStyle name="Salida 2 6 6" xfId="1388"/>
    <cellStyle name="Salida 2 6 7" xfId="1389"/>
    <cellStyle name="Salida 2 7" xfId="1390"/>
    <cellStyle name="Salida 2 7 2" xfId="1391"/>
    <cellStyle name="Salida 2 7 3" xfId="1392"/>
    <cellStyle name="Salida 2 7 4" xfId="1393"/>
    <cellStyle name="Salida 2 7 5" xfId="1394"/>
    <cellStyle name="Salida 2 7 6" xfId="1395"/>
    <cellStyle name="Salida 2 8" xfId="1396"/>
    <cellStyle name="Salida 2 9" xfId="1397"/>
    <cellStyle name="Salida 3" xfId="103"/>
    <cellStyle name="Salida 3 10" xfId="1398"/>
    <cellStyle name="Salida 3 11" xfId="1399"/>
    <cellStyle name="Salida 3 12" xfId="1400"/>
    <cellStyle name="Salida 3 2" xfId="123"/>
    <cellStyle name="Salida 3 2 10" xfId="1401"/>
    <cellStyle name="Salida 3 2 2" xfId="1402"/>
    <cellStyle name="Salida 3 2 2 2" xfId="1403"/>
    <cellStyle name="Salida 3 2 2 2 2" xfId="1404"/>
    <cellStyle name="Salida 3 2 2 2 3" xfId="1405"/>
    <cellStyle name="Salida 3 2 2 2 4" xfId="1406"/>
    <cellStyle name="Salida 3 2 2 2 5" xfId="1407"/>
    <cellStyle name="Salida 3 2 2 2 6" xfId="1408"/>
    <cellStyle name="Salida 3 2 2 3" xfId="1409"/>
    <cellStyle name="Salida 3 2 2 4" xfId="1410"/>
    <cellStyle name="Salida 3 2 2 5" xfId="1411"/>
    <cellStyle name="Salida 3 2 2 6" xfId="1412"/>
    <cellStyle name="Salida 3 2 2 7" xfId="1413"/>
    <cellStyle name="Salida 3 2 3" xfId="1414"/>
    <cellStyle name="Salida 3 2 3 2" xfId="1415"/>
    <cellStyle name="Salida 3 2 3 2 2" xfId="1416"/>
    <cellStyle name="Salida 3 2 3 2 3" xfId="1417"/>
    <cellStyle name="Salida 3 2 3 2 4" xfId="1418"/>
    <cellStyle name="Salida 3 2 3 2 5" xfId="1419"/>
    <cellStyle name="Salida 3 2 3 2 6" xfId="1420"/>
    <cellStyle name="Salida 3 2 3 3" xfId="1421"/>
    <cellStyle name="Salida 3 2 3 4" xfId="1422"/>
    <cellStyle name="Salida 3 2 3 5" xfId="1423"/>
    <cellStyle name="Salida 3 2 3 6" xfId="1424"/>
    <cellStyle name="Salida 3 2 3 7" xfId="1425"/>
    <cellStyle name="Salida 3 2 4" xfId="1426"/>
    <cellStyle name="Salida 3 2 4 2" xfId="1427"/>
    <cellStyle name="Salida 3 2 4 3" xfId="1428"/>
    <cellStyle name="Salida 3 2 4 4" xfId="1429"/>
    <cellStyle name="Salida 3 2 4 5" xfId="1430"/>
    <cellStyle name="Salida 3 2 4 6" xfId="1431"/>
    <cellStyle name="Salida 3 2 5" xfId="1432"/>
    <cellStyle name="Salida 3 2 5 2" xfId="1433"/>
    <cellStyle name="Salida 3 2 5 3" xfId="1434"/>
    <cellStyle name="Salida 3 2 5 4" xfId="1435"/>
    <cellStyle name="Salida 3 2 5 5" xfId="1436"/>
    <cellStyle name="Salida 3 2 5 6" xfId="1437"/>
    <cellStyle name="Salida 3 2 6" xfId="1438"/>
    <cellStyle name="Salida 3 2 7" xfId="1439"/>
    <cellStyle name="Salida 3 2 8" xfId="1440"/>
    <cellStyle name="Salida 3 2 9" xfId="1441"/>
    <cellStyle name="Salida 3 3" xfId="133"/>
    <cellStyle name="Salida 3 3 10" xfId="1442"/>
    <cellStyle name="Salida 3 3 2" xfId="1443"/>
    <cellStyle name="Salida 3 3 2 2" xfId="1444"/>
    <cellStyle name="Salida 3 3 2 2 2" xfId="1445"/>
    <cellStyle name="Salida 3 3 2 2 3" xfId="1446"/>
    <cellStyle name="Salida 3 3 2 2 4" xfId="1447"/>
    <cellStyle name="Salida 3 3 2 2 5" xfId="1448"/>
    <cellStyle name="Salida 3 3 2 2 6" xfId="1449"/>
    <cellStyle name="Salida 3 3 2 3" xfId="1450"/>
    <cellStyle name="Salida 3 3 2 4" xfId="1451"/>
    <cellStyle name="Salida 3 3 2 5" xfId="1452"/>
    <cellStyle name="Salida 3 3 2 6" xfId="1453"/>
    <cellStyle name="Salida 3 3 2 7" xfId="1454"/>
    <cellStyle name="Salida 3 3 3" xfId="1455"/>
    <cellStyle name="Salida 3 3 3 2" xfId="1456"/>
    <cellStyle name="Salida 3 3 3 2 2" xfId="1457"/>
    <cellStyle name="Salida 3 3 3 2 3" xfId="1458"/>
    <cellStyle name="Salida 3 3 3 2 4" xfId="1459"/>
    <cellStyle name="Salida 3 3 3 2 5" xfId="1460"/>
    <cellStyle name="Salida 3 3 3 2 6" xfId="1461"/>
    <cellStyle name="Salida 3 3 3 3" xfId="1462"/>
    <cellStyle name="Salida 3 3 3 4" xfId="1463"/>
    <cellStyle name="Salida 3 3 3 5" xfId="1464"/>
    <cellStyle name="Salida 3 3 3 6" xfId="1465"/>
    <cellStyle name="Salida 3 3 3 7" xfId="1466"/>
    <cellStyle name="Salida 3 3 4" xfId="1467"/>
    <cellStyle name="Salida 3 3 4 2" xfId="1468"/>
    <cellStyle name="Salida 3 3 4 3" xfId="1469"/>
    <cellStyle name="Salida 3 3 4 4" xfId="1470"/>
    <cellStyle name="Salida 3 3 4 5" xfId="1471"/>
    <cellStyle name="Salida 3 3 4 6" xfId="1472"/>
    <cellStyle name="Salida 3 3 5" xfId="1473"/>
    <cellStyle name="Salida 3 3 5 2" xfId="1474"/>
    <cellStyle name="Salida 3 3 5 3" xfId="1475"/>
    <cellStyle name="Salida 3 3 5 4" xfId="1476"/>
    <cellStyle name="Salida 3 3 5 5" xfId="1477"/>
    <cellStyle name="Salida 3 3 5 6" xfId="1478"/>
    <cellStyle name="Salida 3 3 6" xfId="1479"/>
    <cellStyle name="Salida 3 3 7" xfId="1480"/>
    <cellStyle name="Salida 3 3 8" xfId="1481"/>
    <cellStyle name="Salida 3 3 9" xfId="1482"/>
    <cellStyle name="Salida 3 4" xfId="144"/>
    <cellStyle name="Salida 3 4 2" xfId="1483"/>
    <cellStyle name="Salida 3 4 2 2" xfId="1484"/>
    <cellStyle name="Salida 3 4 2 2 2" xfId="1485"/>
    <cellStyle name="Salida 3 4 2 2 3" xfId="1486"/>
    <cellStyle name="Salida 3 4 2 2 4" xfId="1487"/>
    <cellStyle name="Salida 3 4 2 2 5" xfId="1488"/>
    <cellStyle name="Salida 3 4 2 2 6" xfId="1489"/>
    <cellStyle name="Salida 3 4 2 3" xfId="1490"/>
    <cellStyle name="Salida 3 4 2 4" xfId="1491"/>
    <cellStyle name="Salida 3 4 2 5" xfId="1492"/>
    <cellStyle name="Salida 3 4 2 6" xfId="1493"/>
    <cellStyle name="Salida 3 4 2 7" xfId="1494"/>
    <cellStyle name="Salida 3 4 3" xfId="1495"/>
    <cellStyle name="Salida 3 4 3 2" xfId="1496"/>
    <cellStyle name="Salida 3 4 3 2 2" xfId="1497"/>
    <cellStyle name="Salida 3 4 3 2 3" xfId="1498"/>
    <cellStyle name="Salida 3 4 3 2 4" xfId="1499"/>
    <cellStyle name="Salida 3 4 3 2 5" xfId="1500"/>
    <cellStyle name="Salida 3 4 3 2 6" xfId="1501"/>
    <cellStyle name="Salida 3 4 3 3" xfId="1502"/>
    <cellStyle name="Salida 3 4 3 4" xfId="1503"/>
    <cellStyle name="Salida 3 4 3 5" xfId="1504"/>
    <cellStyle name="Salida 3 4 3 6" xfId="1505"/>
    <cellStyle name="Salida 3 4 3 7" xfId="1506"/>
    <cellStyle name="Salida 3 4 4" xfId="1507"/>
    <cellStyle name="Salida 3 4 4 2" xfId="1508"/>
    <cellStyle name="Salida 3 4 4 3" xfId="1509"/>
    <cellStyle name="Salida 3 4 4 4" xfId="1510"/>
    <cellStyle name="Salida 3 4 4 5" xfId="1511"/>
    <cellStyle name="Salida 3 4 4 6" xfId="1512"/>
    <cellStyle name="Salida 3 4 5" xfId="1513"/>
    <cellStyle name="Salida 3 4 6" xfId="1514"/>
    <cellStyle name="Salida 3 4 7" xfId="1515"/>
    <cellStyle name="Salida 3 4 8" xfId="1516"/>
    <cellStyle name="Salida 3 4 9" xfId="1517"/>
    <cellStyle name="Salida 3 5" xfId="1518"/>
    <cellStyle name="Salida 3 5 2" xfId="1519"/>
    <cellStyle name="Salida 3 5 2 2" xfId="1520"/>
    <cellStyle name="Salida 3 5 2 3" xfId="1521"/>
    <cellStyle name="Salida 3 5 2 4" xfId="1522"/>
    <cellStyle name="Salida 3 5 2 5" xfId="1523"/>
    <cellStyle name="Salida 3 5 2 6" xfId="1524"/>
    <cellStyle name="Salida 3 5 3" xfId="1525"/>
    <cellStyle name="Salida 3 5 4" xfId="1526"/>
    <cellStyle name="Salida 3 5 5" xfId="1527"/>
    <cellStyle name="Salida 3 5 6" xfId="1528"/>
    <cellStyle name="Salida 3 5 7" xfId="1529"/>
    <cellStyle name="Salida 3 6" xfId="1530"/>
    <cellStyle name="Salida 3 6 2" xfId="1531"/>
    <cellStyle name="Salida 3 6 2 2" xfId="1532"/>
    <cellStyle name="Salida 3 6 2 3" xfId="1533"/>
    <cellStyle name="Salida 3 6 2 4" xfId="1534"/>
    <cellStyle name="Salida 3 6 2 5" xfId="1535"/>
    <cellStyle name="Salida 3 6 2 6" xfId="1536"/>
    <cellStyle name="Salida 3 6 3" xfId="1537"/>
    <cellStyle name="Salida 3 6 4" xfId="1538"/>
    <cellStyle name="Salida 3 6 5" xfId="1539"/>
    <cellStyle name="Salida 3 6 6" xfId="1540"/>
    <cellStyle name="Salida 3 6 7" xfId="1541"/>
    <cellStyle name="Salida 3 7" xfId="1542"/>
    <cellStyle name="Salida 3 7 2" xfId="1543"/>
    <cellStyle name="Salida 3 7 3" xfId="1544"/>
    <cellStyle name="Salida 3 7 4" xfId="1545"/>
    <cellStyle name="Salida 3 7 5" xfId="1546"/>
    <cellStyle name="Salida 3 7 6" xfId="1547"/>
    <cellStyle name="Salida 3 8" xfId="1548"/>
    <cellStyle name="Salida 3 9" xfId="1549"/>
    <cellStyle name="Texto de advertencia 2" xfId="44"/>
    <cellStyle name="Texto explicativo 2" xfId="45"/>
    <cellStyle name="Título 1 2" xfId="46"/>
    <cellStyle name="Título 1 3" xfId="105"/>
    <cellStyle name="Título 2 2" xfId="47"/>
    <cellStyle name="Título 2 3" xfId="106"/>
    <cellStyle name="Título 3 2" xfId="48"/>
    <cellStyle name="Título 3 3" xfId="107"/>
    <cellStyle name="Título 4" xfId="49"/>
    <cellStyle name="Título 5" xfId="104"/>
    <cellStyle name="Total 2" xfId="50"/>
    <cellStyle name="Total 2 10" xfId="1550"/>
    <cellStyle name="Total 2 11" xfId="1551"/>
    <cellStyle name="Total 2 12" xfId="1552"/>
    <cellStyle name="Total 2 2" xfId="113"/>
    <cellStyle name="Total 2 2 10" xfId="1553"/>
    <cellStyle name="Total 2 2 2" xfId="1554"/>
    <cellStyle name="Total 2 2 2 2" xfId="1555"/>
    <cellStyle name="Total 2 2 2 2 2" xfId="1556"/>
    <cellStyle name="Total 2 2 2 2 3" xfId="1557"/>
    <cellStyle name="Total 2 2 2 2 4" xfId="1558"/>
    <cellStyle name="Total 2 2 2 2 5" xfId="1559"/>
    <cellStyle name="Total 2 2 2 2 6" xfId="1560"/>
    <cellStyle name="Total 2 2 2 3" xfId="1561"/>
    <cellStyle name="Total 2 2 2 4" xfId="1562"/>
    <cellStyle name="Total 2 2 2 5" xfId="1563"/>
    <cellStyle name="Total 2 2 2 6" xfId="1564"/>
    <cellStyle name="Total 2 2 2 7" xfId="1565"/>
    <cellStyle name="Total 2 2 3" xfId="1566"/>
    <cellStyle name="Total 2 2 3 2" xfId="1567"/>
    <cellStyle name="Total 2 2 3 2 2" xfId="1568"/>
    <cellStyle name="Total 2 2 3 2 3" xfId="1569"/>
    <cellStyle name="Total 2 2 3 2 4" xfId="1570"/>
    <cellStyle name="Total 2 2 3 2 5" xfId="1571"/>
    <cellStyle name="Total 2 2 3 2 6" xfId="1572"/>
    <cellStyle name="Total 2 2 3 3" xfId="1573"/>
    <cellStyle name="Total 2 2 3 4" xfId="1574"/>
    <cellStyle name="Total 2 2 3 5" xfId="1575"/>
    <cellStyle name="Total 2 2 3 6" xfId="1576"/>
    <cellStyle name="Total 2 2 3 7" xfId="1577"/>
    <cellStyle name="Total 2 2 4" xfId="1578"/>
    <cellStyle name="Total 2 2 4 2" xfId="1579"/>
    <cellStyle name="Total 2 2 4 3" xfId="1580"/>
    <cellStyle name="Total 2 2 4 4" xfId="1581"/>
    <cellStyle name="Total 2 2 4 5" xfId="1582"/>
    <cellStyle name="Total 2 2 4 6" xfId="1583"/>
    <cellStyle name="Total 2 2 5" xfId="1584"/>
    <cellStyle name="Total 2 2 5 2" xfId="1585"/>
    <cellStyle name="Total 2 2 5 3" xfId="1586"/>
    <cellStyle name="Total 2 2 5 4" xfId="1587"/>
    <cellStyle name="Total 2 2 5 5" xfId="1588"/>
    <cellStyle name="Total 2 2 5 6" xfId="1589"/>
    <cellStyle name="Total 2 2 6" xfId="1590"/>
    <cellStyle name="Total 2 2 7" xfId="1591"/>
    <cellStyle name="Total 2 2 8" xfId="1592"/>
    <cellStyle name="Total 2 2 9" xfId="1593"/>
    <cellStyle name="Total 2 3" xfId="129"/>
    <cellStyle name="Total 2 3 10" xfId="1594"/>
    <cellStyle name="Total 2 3 2" xfId="1595"/>
    <cellStyle name="Total 2 3 2 2" xfId="1596"/>
    <cellStyle name="Total 2 3 2 2 2" xfId="1597"/>
    <cellStyle name="Total 2 3 2 2 3" xfId="1598"/>
    <cellStyle name="Total 2 3 2 2 4" xfId="1599"/>
    <cellStyle name="Total 2 3 2 2 5" xfId="1600"/>
    <cellStyle name="Total 2 3 2 2 6" xfId="1601"/>
    <cellStyle name="Total 2 3 2 3" xfId="1602"/>
    <cellStyle name="Total 2 3 2 4" xfId="1603"/>
    <cellStyle name="Total 2 3 2 5" xfId="1604"/>
    <cellStyle name="Total 2 3 2 6" xfId="1605"/>
    <cellStyle name="Total 2 3 2 7" xfId="1606"/>
    <cellStyle name="Total 2 3 3" xfId="1607"/>
    <cellStyle name="Total 2 3 3 2" xfId="1608"/>
    <cellStyle name="Total 2 3 3 2 2" xfId="1609"/>
    <cellStyle name="Total 2 3 3 2 3" xfId="1610"/>
    <cellStyle name="Total 2 3 3 2 4" xfId="1611"/>
    <cellStyle name="Total 2 3 3 2 5" xfId="1612"/>
    <cellStyle name="Total 2 3 3 2 6" xfId="1613"/>
    <cellStyle name="Total 2 3 3 3" xfId="1614"/>
    <cellStyle name="Total 2 3 3 4" xfId="1615"/>
    <cellStyle name="Total 2 3 3 5" xfId="1616"/>
    <cellStyle name="Total 2 3 3 6" xfId="1617"/>
    <cellStyle name="Total 2 3 3 7" xfId="1618"/>
    <cellStyle name="Total 2 3 4" xfId="1619"/>
    <cellStyle name="Total 2 3 4 2" xfId="1620"/>
    <cellStyle name="Total 2 3 4 3" xfId="1621"/>
    <cellStyle name="Total 2 3 4 4" xfId="1622"/>
    <cellStyle name="Total 2 3 4 5" xfId="1623"/>
    <cellStyle name="Total 2 3 4 6" xfId="1624"/>
    <cellStyle name="Total 2 3 5" xfId="1625"/>
    <cellStyle name="Total 2 3 5 2" xfId="1626"/>
    <cellStyle name="Total 2 3 5 3" xfId="1627"/>
    <cellStyle name="Total 2 3 5 4" xfId="1628"/>
    <cellStyle name="Total 2 3 5 5" xfId="1629"/>
    <cellStyle name="Total 2 3 5 6" xfId="1630"/>
    <cellStyle name="Total 2 3 6" xfId="1631"/>
    <cellStyle name="Total 2 3 7" xfId="1632"/>
    <cellStyle name="Total 2 3 8" xfId="1633"/>
    <cellStyle name="Total 2 3 9" xfId="1634"/>
    <cellStyle name="Total 2 4" xfId="140"/>
    <cellStyle name="Total 2 4 2" xfId="1635"/>
    <cellStyle name="Total 2 4 2 2" xfId="1636"/>
    <cellStyle name="Total 2 4 2 2 2" xfId="1637"/>
    <cellStyle name="Total 2 4 2 2 3" xfId="1638"/>
    <cellStyle name="Total 2 4 2 2 4" xfId="1639"/>
    <cellStyle name="Total 2 4 2 2 5" xfId="1640"/>
    <cellStyle name="Total 2 4 2 2 6" xfId="1641"/>
    <cellStyle name="Total 2 4 2 3" xfId="1642"/>
    <cellStyle name="Total 2 4 2 4" xfId="1643"/>
    <cellStyle name="Total 2 4 2 5" xfId="1644"/>
    <cellStyle name="Total 2 4 2 6" xfId="1645"/>
    <cellStyle name="Total 2 4 2 7" xfId="1646"/>
    <cellStyle name="Total 2 4 3" xfId="1647"/>
    <cellStyle name="Total 2 4 3 2" xfId="1648"/>
    <cellStyle name="Total 2 4 3 2 2" xfId="1649"/>
    <cellStyle name="Total 2 4 3 2 3" xfId="1650"/>
    <cellStyle name="Total 2 4 3 2 4" xfId="1651"/>
    <cellStyle name="Total 2 4 3 2 5" xfId="1652"/>
    <cellStyle name="Total 2 4 3 2 6" xfId="1653"/>
    <cellStyle name="Total 2 4 3 3" xfId="1654"/>
    <cellStyle name="Total 2 4 3 4" xfId="1655"/>
    <cellStyle name="Total 2 4 3 5" xfId="1656"/>
    <cellStyle name="Total 2 4 3 6" xfId="1657"/>
    <cellStyle name="Total 2 4 3 7" xfId="1658"/>
    <cellStyle name="Total 2 4 4" xfId="1659"/>
    <cellStyle name="Total 2 4 4 2" xfId="1660"/>
    <cellStyle name="Total 2 4 4 3" xfId="1661"/>
    <cellStyle name="Total 2 4 4 4" xfId="1662"/>
    <cellStyle name="Total 2 4 4 5" xfId="1663"/>
    <cellStyle name="Total 2 4 4 6" xfId="1664"/>
    <cellStyle name="Total 2 4 5" xfId="1665"/>
    <cellStyle name="Total 2 4 6" xfId="1666"/>
    <cellStyle name="Total 2 4 7" xfId="1667"/>
    <cellStyle name="Total 2 4 8" xfId="1668"/>
    <cellStyle name="Total 2 4 9" xfId="1669"/>
    <cellStyle name="Total 2 5" xfId="1670"/>
    <cellStyle name="Total 2 5 2" xfId="1671"/>
    <cellStyle name="Total 2 5 2 2" xfId="1672"/>
    <cellStyle name="Total 2 5 2 3" xfId="1673"/>
    <cellStyle name="Total 2 5 2 4" xfId="1674"/>
    <cellStyle name="Total 2 5 2 5" xfId="1675"/>
    <cellStyle name="Total 2 5 2 6" xfId="1676"/>
    <cellStyle name="Total 2 5 3" xfId="1677"/>
    <cellStyle name="Total 2 5 4" xfId="1678"/>
    <cellStyle name="Total 2 5 5" xfId="1679"/>
    <cellStyle name="Total 2 5 6" xfId="1680"/>
    <cellStyle name="Total 2 5 7" xfId="1681"/>
    <cellStyle name="Total 2 6" xfId="1682"/>
    <cellStyle name="Total 2 6 2" xfId="1683"/>
    <cellStyle name="Total 2 6 2 2" xfId="1684"/>
    <cellStyle name="Total 2 6 2 3" xfId="1685"/>
    <cellStyle name="Total 2 6 2 4" xfId="1686"/>
    <cellStyle name="Total 2 6 2 5" xfId="1687"/>
    <cellStyle name="Total 2 6 2 6" xfId="1688"/>
    <cellStyle name="Total 2 6 3" xfId="1689"/>
    <cellStyle name="Total 2 6 4" xfId="1690"/>
    <cellStyle name="Total 2 6 5" xfId="1691"/>
    <cellStyle name="Total 2 6 6" xfId="1692"/>
    <cellStyle name="Total 2 6 7" xfId="1693"/>
    <cellStyle name="Total 2 7" xfId="1694"/>
    <cellStyle name="Total 2 7 2" xfId="1695"/>
    <cellStyle name="Total 2 7 3" xfId="1696"/>
    <cellStyle name="Total 2 7 4" xfId="1697"/>
    <cellStyle name="Total 2 7 5" xfId="1698"/>
    <cellStyle name="Total 2 7 6" xfId="1699"/>
    <cellStyle name="Total 2 8" xfId="1700"/>
    <cellStyle name="Total 2 9" xfId="1701"/>
    <cellStyle name="Total 3" xfId="108"/>
    <cellStyle name="Total 3 10" xfId="1702"/>
    <cellStyle name="Total 3 11" xfId="1703"/>
    <cellStyle name="Total 3 12" xfId="1704"/>
    <cellStyle name="Total 3 2" xfId="116"/>
    <cellStyle name="Total 3 2 10" xfId="1705"/>
    <cellStyle name="Total 3 2 2" xfId="1706"/>
    <cellStyle name="Total 3 2 2 2" xfId="1707"/>
    <cellStyle name="Total 3 2 2 2 2" xfId="1708"/>
    <cellStyle name="Total 3 2 2 2 3" xfId="1709"/>
    <cellStyle name="Total 3 2 2 2 4" xfId="1710"/>
    <cellStyle name="Total 3 2 2 2 5" xfId="1711"/>
    <cellStyle name="Total 3 2 2 2 6" xfId="1712"/>
    <cellStyle name="Total 3 2 2 3" xfId="1713"/>
    <cellStyle name="Total 3 2 2 4" xfId="1714"/>
    <cellStyle name="Total 3 2 2 5" xfId="1715"/>
    <cellStyle name="Total 3 2 2 6" xfId="1716"/>
    <cellStyle name="Total 3 2 2 7" xfId="1717"/>
    <cellStyle name="Total 3 2 3" xfId="1718"/>
    <cellStyle name="Total 3 2 3 2" xfId="1719"/>
    <cellStyle name="Total 3 2 3 2 2" xfId="1720"/>
    <cellStyle name="Total 3 2 3 2 3" xfId="1721"/>
    <cellStyle name="Total 3 2 3 2 4" xfId="1722"/>
    <cellStyle name="Total 3 2 3 2 5" xfId="1723"/>
    <cellStyle name="Total 3 2 3 2 6" xfId="1724"/>
    <cellStyle name="Total 3 2 3 3" xfId="1725"/>
    <cellStyle name="Total 3 2 3 4" xfId="1726"/>
    <cellStyle name="Total 3 2 3 5" xfId="1727"/>
    <cellStyle name="Total 3 2 3 6" xfId="1728"/>
    <cellStyle name="Total 3 2 3 7" xfId="1729"/>
    <cellStyle name="Total 3 2 4" xfId="1730"/>
    <cellStyle name="Total 3 2 4 2" xfId="1731"/>
    <cellStyle name="Total 3 2 4 3" xfId="1732"/>
    <cellStyle name="Total 3 2 4 4" xfId="1733"/>
    <cellStyle name="Total 3 2 4 5" xfId="1734"/>
    <cellStyle name="Total 3 2 4 6" xfId="1735"/>
    <cellStyle name="Total 3 2 5" xfId="1736"/>
    <cellStyle name="Total 3 2 5 2" xfId="1737"/>
    <cellStyle name="Total 3 2 5 3" xfId="1738"/>
    <cellStyle name="Total 3 2 5 4" xfId="1739"/>
    <cellStyle name="Total 3 2 5 5" xfId="1740"/>
    <cellStyle name="Total 3 2 5 6" xfId="1741"/>
    <cellStyle name="Total 3 2 6" xfId="1742"/>
    <cellStyle name="Total 3 2 7" xfId="1743"/>
    <cellStyle name="Total 3 2 8" xfId="1744"/>
    <cellStyle name="Total 3 2 9" xfId="1745"/>
    <cellStyle name="Total 3 3" xfId="134"/>
    <cellStyle name="Total 3 3 10" xfId="1746"/>
    <cellStyle name="Total 3 3 2" xfId="1747"/>
    <cellStyle name="Total 3 3 2 2" xfId="1748"/>
    <cellStyle name="Total 3 3 2 2 2" xfId="1749"/>
    <cellStyle name="Total 3 3 2 2 3" xfId="1750"/>
    <cellStyle name="Total 3 3 2 2 4" xfId="1751"/>
    <cellStyle name="Total 3 3 2 2 5" xfId="1752"/>
    <cellStyle name="Total 3 3 2 2 6" xfId="1753"/>
    <cellStyle name="Total 3 3 2 3" xfId="1754"/>
    <cellStyle name="Total 3 3 2 4" xfId="1755"/>
    <cellStyle name="Total 3 3 2 5" xfId="1756"/>
    <cellStyle name="Total 3 3 2 6" xfId="1757"/>
    <cellStyle name="Total 3 3 2 7" xfId="1758"/>
    <cellStyle name="Total 3 3 3" xfId="1759"/>
    <cellStyle name="Total 3 3 3 2" xfId="1760"/>
    <cellStyle name="Total 3 3 3 2 2" xfId="1761"/>
    <cellStyle name="Total 3 3 3 2 3" xfId="1762"/>
    <cellStyle name="Total 3 3 3 2 4" xfId="1763"/>
    <cellStyle name="Total 3 3 3 2 5" xfId="1764"/>
    <cellStyle name="Total 3 3 3 2 6" xfId="1765"/>
    <cellStyle name="Total 3 3 3 3" xfId="1766"/>
    <cellStyle name="Total 3 3 3 4" xfId="1767"/>
    <cellStyle name="Total 3 3 3 5" xfId="1768"/>
    <cellStyle name="Total 3 3 3 6" xfId="1769"/>
    <cellStyle name="Total 3 3 3 7" xfId="1770"/>
    <cellStyle name="Total 3 3 4" xfId="1771"/>
    <cellStyle name="Total 3 3 4 2" xfId="1772"/>
    <cellStyle name="Total 3 3 4 3" xfId="1773"/>
    <cellStyle name="Total 3 3 4 4" xfId="1774"/>
    <cellStyle name="Total 3 3 4 5" xfId="1775"/>
    <cellStyle name="Total 3 3 4 6" xfId="1776"/>
    <cellStyle name="Total 3 3 5" xfId="1777"/>
    <cellStyle name="Total 3 3 5 2" xfId="1778"/>
    <cellStyle name="Total 3 3 5 3" xfId="1779"/>
    <cellStyle name="Total 3 3 5 4" xfId="1780"/>
    <cellStyle name="Total 3 3 5 5" xfId="1781"/>
    <cellStyle name="Total 3 3 5 6" xfId="1782"/>
    <cellStyle name="Total 3 3 6" xfId="1783"/>
    <cellStyle name="Total 3 3 7" xfId="1784"/>
    <cellStyle name="Total 3 3 8" xfId="1785"/>
    <cellStyle name="Total 3 3 9" xfId="1786"/>
    <cellStyle name="Total 3 4" xfId="145"/>
    <cellStyle name="Total 3 4 2" xfId="1787"/>
    <cellStyle name="Total 3 4 2 2" xfId="1788"/>
    <cellStyle name="Total 3 4 2 2 2" xfId="1789"/>
    <cellStyle name="Total 3 4 2 2 3" xfId="1790"/>
    <cellStyle name="Total 3 4 2 2 4" xfId="1791"/>
    <cellStyle name="Total 3 4 2 2 5" xfId="1792"/>
    <cellStyle name="Total 3 4 2 2 6" xfId="1793"/>
    <cellStyle name="Total 3 4 2 3" xfId="1794"/>
    <cellStyle name="Total 3 4 2 4" xfId="1795"/>
    <cellStyle name="Total 3 4 2 5" xfId="1796"/>
    <cellStyle name="Total 3 4 2 6" xfId="1797"/>
    <cellStyle name="Total 3 4 2 7" xfId="1798"/>
    <cellStyle name="Total 3 4 3" xfId="1799"/>
    <cellStyle name="Total 3 4 3 2" xfId="1800"/>
    <cellStyle name="Total 3 4 3 2 2" xfId="1801"/>
    <cellStyle name="Total 3 4 3 2 3" xfId="1802"/>
    <cellStyle name="Total 3 4 3 2 4" xfId="1803"/>
    <cellStyle name="Total 3 4 3 2 5" xfId="1804"/>
    <cellStyle name="Total 3 4 3 2 6" xfId="1805"/>
    <cellStyle name="Total 3 4 3 3" xfId="1806"/>
    <cellStyle name="Total 3 4 3 4" xfId="1807"/>
    <cellStyle name="Total 3 4 3 5" xfId="1808"/>
    <cellStyle name="Total 3 4 3 6" xfId="1809"/>
    <cellStyle name="Total 3 4 3 7" xfId="1810"/>
    <cellStyle name="Total 3 4 4" xfId="1811"/>
    <cellStyle name="Total 3 4 4 2" xfId="1812"/>
    <cellStyle name="Total 3 4 4 3" xfId="1813"/>
    <cellStyle name="Total 3 4 4 4" xfId="1814"/>
    <cellStyle name="Total 3 4 4 5" xfId="1815"/>
    <cellStyle name="Total 3 4 4 6" xfId="1816"/>
    <cellStyle name="Total 3 4 5" xfId="1817"/>
    <cellStyle name="Total 3 4 6" xfId="1818"/>
    <cellStyle name="Total 3 4 7" xfId="1819"/>
    <cellStyle name="Total 3 4 8" xfId="1820"/>
    <cellStyle name="Total 3 4 9" xfId="1821"/>
    <cellStyle name="Total 3 5" xfId="1822"/>
    <cellStyle name="Total 3 5 2" xfId="1823"/>
    <cellStyle name="Total 3 5 2 2" xfId="1824"/>
    <cellStyle name="Total 3 5 2 3" xfId="1825"/>
    <cellStyle name="Total 3 5 2 4" xfId="1826"/>
    <cellStyle name="Total 3 5 2 5" xfId="1827"/>
    <cellStyle name="Total 3 5 2 6" xfId="1828"/>
    <cellStyle name="Total 3 5 3" xfId="1829"/>
    <cellStyle name="Total 3 5 4" xfId="1830"/>
    <cellStyle name="Total 3 5 5" xfId="1831"/>
    <cellStyle name="Total 3 5 6" xfId="1832"/>
    <cellStyle name="Total 3 5 7" xfId="1833"/>
    <cellStyle name="Total 3 6" xfId="1834"/>
    <cellStyle name="Total 3 6 2" xfId="1835"/>
    <cellStyle name="Total 3 6 2 2" xfId="1836"/>
    <cellStyle name="Total 3 6 2 3" xfId="1837"/>
    <cellStyle name="Total 3 6 2 4" xfId="1838"/>
    <cellStyle name="Total 3 6 2 5" xfId="1839"/>
    <cellStyle name="Total 3 6 2 6" xfId="1840"/>
    <cellStyle name="Total 3 6 3" xfId="1841"/>
    <cellStyle name="Total 3 6 4" xfId="1842"/>
    <cellStyle name="Total 3 6 5" xfId="1843"/>
    <cellStyle name="Total 3 6 6" xfId="1844"/>
    <cellStyle name="Total 3 6 7" xfId="1845"/>
    <cellStyle name="Total 3 7" xfId="1846"/>
    <cellStyle name="Total 3 7 2" xfId="1847"/>
    <cellStyle name="Total 3 7 3" xfId="1848"/>
    <cellStyle name="Total 3 7 4" xfId="1849"/>
    <cellStyle name="Total 3 7 5" xfId="1850"/>
    <cellStyle name="Total 3 7 6" xfId="1851"/>
    <cellStyle name="Total 3 8" xfId="1852"/>
    <cellStyle name="Total 3 9" xfId="18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38100</xdr:rowOff>
    </xdr:from>
    <xdr:to>
      <xdr:col>1</xdr:col>
      <xdr:colOff>627065</xdr:colOff>
      <xdr:row>3</xdr:row>
      <xdr:rowOff>30280</xdr:rowOff>
    </xdr:to>
    <xdr:pic>
      <xdr:nvPicPr>
        <xdr:cNvPr id="4" name="Imagen 3" descr="SPT_2745">
          <a:extLst>
            <a:ext uri="{FF2B5EF4-FFF2-40B4-BE49-F238E27FC236}">
              <a16:creationId xmlns:a16="http://schemas.microsoft.com/office/drawing/2014/main" xmlns=""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100"/>
          <a:ext cx="1922465" cy="4398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arolinaramirez\Downloads\8%20Superintendencia%20Delegada%20de%20Transi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A 2017"/>
    </sheetNames>
    <sheetDataSet>
      <sheetData sheetId="0">
        <row r="19">
          <cell r="N19">
            <v>175</v>
          </cell>
        </row>
        <row r="30">
          <cell r="Q30">
            <v>1</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pageSetUpPr fitToPage="1"/>
  </sheetPr>
  <dimension ref="A1:CE310"/>
  <sheetViews>
    <sheetView tabSelected="1" topLeftCell="C2" zoomScaleNormal="100" workbookViewId="0">
      <selection activeCell="I7" sqref="I7"/>
    </sheetView>
  </sheetViews>
  <sheetFormatPr baseColWidth="10" defaultColWidth="24.5703125" defaultRowHeight="12" outlineLevelCol="3" x14ac:dyDescent="0.2"/>
  <cols>
    <col min="1" max="1" width="24.5703125" style="3"/>
    <col min="2" max="6" width="24.5703125" style="4"/>
    <col min="7" max="7" width="11.5703125" style="5" customWidth="1"/>
    <col min="8" max="8" width="11.85546875" style="5" customWidth="1"/>
    <col min="9" max="9" width="15.7109375" style="6" customWidth="1"/>
    <col min="10" max="11" width="12.85546875" style="6" customWidth="1"/>
    <col min="12" max="12" width="23.85546875" style="6" customWidth="1"/>
    <col min="13" max="14" width="24.5703125" style="6"/>
    <col min="15" max="15" width="10.28515625" style="6" customWidth="1"/>
    <col min="16" max="16" width="9.5703125" style="6" customWidth="1"/>
    <col min="17" max="17" width="9.5703125" style="6" hidden="1" customWidth="1" outlineLevel="1"/>
    <col min="18" max="18" width="9.140625" style="6" hidden="1" customWidth="1" outlineLevel="1"/>
    <col min="19" max="19" width="9.42578125" style="6" customWidth="1" collapsed="1"/>
    <col min="20" max="20" width="8.28515625" style="6" hidden="1" customWidth="1" outlineLevel="1"/>
    <col min="21" max="21" width="8.42578125" style="74" hidden="1" customWidth="1" outlineLevel="1"/>
    <col min="22" max="22" width="9.140625" style="74" hidden="1" customWidth="1" outlineLevel="1"/>
    <col min="23" max="23" width="9.7109375" style="74" hidden="1" customWidth="1" outlineLevel="1"/>
    <col min="24" max="24" width="10.5703125" style="6" customWidth="1" collapsed="1"/>
    <col min="25" max="25" width="9.85546875" style="6" hidden="1" customWidth="1" outlineLevel="1"/>
    <col min="26" max="26" width="9.5703125" style="6" hidden="1" customWidth="1" outlineLevel="1"/>
    <col min="27" max="27" width="10.7109375" style="6" customWidth="1" collapsed="1"/>
    <col min="28" max="28" width="9.85546875" style="6" hidden="1" customWidth="1" outlineLevel="3"/>
    <col min="29" max="29" width="9.5703125" style="6" hidden="1" customWidth="1" outlineLevel="3"/>
    <col min="30" max="30" width="9.140625" style="6" hidden="1" customWidth="1" outlineLevel="1"/>
    <col min="31" max="31" width="12" style="7" hidden="1" customWidth="1" outlineLevel="1"/>
    <col min="32" max="32" width="12" style="6" hidden="1" customWidth="1" outlineLevel="1"/>
    <col min="33" max="33" width="9.85546875" style="7" hidden="1" customWidth="1" outlineLevel="1"/>
    <col min="34" max="34" width="10.85546875" style="7" hidden="1" customWidth="1" outlineLevel="1"/>
    <col min="35" max="35" width="15" style="7" hidden="1" customWidth="1" outlineLevel="1"/>
    <col min="36" max="36" width="11.140625" style="7" hidden="1" customWidth="1" outlineLevel="1"/>
    <col min="37" max="37" width="0.140625" style="7" hidden="1" customWidth="1" outlineLevel="1"/>
    <col min="38" max="38" width="24.5703125" style="7" customWidth="1" collapsed="1"/>
    <col min="39" max="39" width="0.42578125" style="7" customWidth="1"/>
    <col min="40" max="83" width="24.5703125" style="7"/>
    <col min="84" max="16384" width="24.5703125" style="8"/>
  </cols>
  <sheetData>
    <row r="1" spans="1:83" ht="15" hidden="1" customHeight="1" x14ac:dyDescent="0.2">
      <c r="J1" s="20" t="s">
        <v>0</v>
      </c>
      <c r="K1" s="21"/>
      <c r="L1" s="21"/>
      <c r="X1" s="6" t="s">
        <v>179</v>
      </c>
      <c r="AF1" s="7"/>
      <c r="AQ1" s="7" t="s">
        <v>233</v>
      </c>
    </row>
    <row r="2" spans="1:83" ht="36" customHeight="1" x14ac:dyDescent="0.2">
      <c r="F2" s="86" t="s">
        <v>1064</v>
      </c>
      <c r="G2" s="86"/>
      <c r="H2" s="86"/>
      <c r="I2" s="86"/>
      <c r="J2" s="22" t="s">
        <v>1</v>
      </c>
      <c r="K2" s="22" t="s">
        <v>2</v>
      </c>
      <c r="L2" s="22" t="s">
        <v>3</v>
      </c>
      <c r="U2" s="75"/>
      <c r="V2" s="75"/>
      <c r="W2" s="75"/>
      <c r="AQ2" s="7" t="s">
        <v>21</v>
      </c>
    </row>
    <row r="3" spans="1:83" s="2" customFormat="1" ht="27.75" customHeight="1" x14ac:dyDescent="0.2">
      <c r="A3" s="6"/>
      <c r="B3" s="4"/>
      <c r="C3" s="4"/>
      <c r="D3" s="4"/>
      <c r="E3" s="4"/>
      <c r="F3" s="4"/>
      <c r="G3" s="5"/>
      <c r="H3" s="5"/>
      <c r="I3" s="6"/>
      <c r="J3" s="23">
        <v>0</v>
      </c>
      <c r="K3" s="24">
        <v>0.65</v>
      </c>
      <c r="L3" s="25" t="s">
        <v>4</v>
      </c>
      <c r="M3" s="9"/>
      <c r="N3" s="9"/>
      <c r="O3" s="6"/>
      <c r="P3" s="6"/>
      <c r="Q3" s="6"/>
      <c r="R3" s="6"/>
      <c r="S3" s="6"/>
      <c r="T3" s="6"/>
      <c r="U3" s="6"/>
      <c r="V3" s="6"/>
      <c r="W3" s="6"/>
      <c r="X3" s="6"/>
      <c r="Y3" s="6"/>
      <c r="Z3" s="6"/>
      <c r="AA3" s="6"/>
      <c r="AB3" s="6"/>
      <c r="AC3" s="6"/>
      <c r="AD3" s="6"/>
      <c r="AE3" s="9"/>
      <c r="AF3" s="6"/>
      <c r="AG3" s="9"/>
      <c r="AH3" s="9"/>
      <c r="AI3" s="9"/>
      <c r="AJ3" s="9"/>
      <c r="AK3" s="9"/>
      <c r="AL3" s="9"/>
      <c r="AM3" s="9"/>
      <c r="AN3" s="9"/>
      <c r="AO3" s="9"/>
      <c r="AP3" s="9"/>
      <c r="AQ3" s="10" t="s">
        <v>234</v>
      </c>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row>
    <row r="4" spans="1:83" s="2" customFormat="1" ht="31.5" customHeight="1" thickBot="1" x14ac:dyDescent="0.25">
      <c r="A4" s="6"/>
      <c r="B4" s="4"/>
      <c r="C4" s="4"/>
      <c r="D4" s="4"/>
      <c r="E4" s="4"/>
      <c r="F4" s="4"/>
      <c r="G4" s="5"/>
      <c r="H4" s="5"/>
      <c r="I4" s="6"/>
      <c r="J4" s="23">
        <v>0.65010000000000001</v>
      </c>
      <c r="K4" s="23">
        <v>0.85</v>
      </c>
      <c r="L4" s="25" t="s">
        <v>5</v>
      </c>
      <c r="M4" s="9"/>
      <c r="N4" s="9"/>
      <c r="O4" s="6"/>
      <c r="P4" s="6"/>
      <c r="Q4" s="6"/>
      <c r="R4" s="6"/>
      <c r="S4" s="6"/>
      <c r="T4" s="6"/>
      <c r="U4" s="6"/>
      <c r="V4" s="6"/>
      <c r="W4" s="6"/>
      <c r="X4" s="6"/>
      <c r="Y4" s="6"/>
      <c r="Z4" s="6"/>
      <c r="AA4" s="6"/>
      <c r="AB4" s="6"/>
      <c r="AC4" s="6"/>
      <c r="AD4" s="6"/>
      <c r="AE4" s="9"/>
      <c r="AF4" s="6"/>
      <c r="AG4" s="9"/>
      <c r="AH4" s="9"/>
      <c r="AI4" s="9"/>
      <c r="AJ4" s="9"/>
      <c r="AK4" s="9"/>
      <c r="AL4" s="9"/>
      <c r="AM4" s="9"/>
      <c r="AN4" s="9"/>
      <c r="AO4" s="9"/>
      <c r="AP4" s="9"/>
      <c r="AQ4" s="10" t="s">
        <v>26</v>
      </c>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c r="BT4" s="9"/>
      <c r="BU4" s="9"/>
      <c r="BV4" s="9"/>
      <c r="BW4" s="9"/>
      <c r="BX4" s="9"/>
      <c r="BY4" s="9"/>
      <c r="BZ4" s="9"/>
      <c r="CA4" s="9"/>
      <c r="CB4" s="9"/>
      <c r="CC4" s="9"/>
      <c r="CD4" s="9"/>
      <c r="CE4" s="9"/>
    </row>
    <row r="5" spans="1:83" s="2" customFormat="1" ht="27.75" customHeight="1" thickBot="1" x14ac:dyDescent="0.25">
      <c r="A5" s="6"/>
      <c r="B5" s="4"/>
      <c r="C5" s="4"/>
      <c r="D5" s="4"/>
      <c r="E5" s="4"/>
      <c r="F5" s="4"/>
      <c r="G5" s="5"/>
      <c r="H5" s="5"/>
      <c r="I5" s="6"/>
      <c r="J5" s="26">
        <v>0.85009999999999997</v>
      </c>
      <c r="K5" s="27">
        <v>1</v>
      </c>
      <c r="L5" s="25" t="s">
        <v>6</v>
      </c>
      <c r="M5" s="9"/>
      <c r="N5" s="9"/>
      <c r="O5" s="6"/>
      <c r="P5" s="166" t="s">
        <v>748</v>
      </c>
      <c r="Q5" s="167"/>
      <c r="R5" s="167"/>
      <c r="S5" s="167"/>
      <c r="T5" s="167"/>
      <c r="U5" s="167"/>
      <c r="V5" s="167"/>
      <c r="W5" s="167"/>
      <c r="X5" s="167"/>
      <c r="Y5" s="167"/>
      <c r="Z5" s="167"/>
      <c r="AA5" s="167"/>
      <c r="AB5" s="167"/>
      <c r="AC5" s="168"/>
      <c r="AD5" s="157" t="s">
        <v>191</v>
      </c>
      <c r="AE5" s="158"/>
      <c r="AF5" s="159" t="s">
        <v>840</v>
      </c>
      <c r="AG5" s="158"/>
      <c r="AH5" s="160" t="s">
        <v>192</v>
      </c>
      <c r="AI5" s="158"/>
      <c r="AJ5" s="160" t="s">
        <v>193</v>
      </c>
      <c r="AK5" s="158"/>
      <c r="AL5" s="9"/>
      <c r="AM5" s="9"/>
      <c r="AN5" s="9"/>
      <c r="AO5" s="9"/>
      <c r="AP5" s="9"/>
      <c r="AQ5" s="10" t="s">
        <v>50</v>
      </c>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row>
    <row r="6" spans="1:83" s="13" customFormat="1" ht="53.25" customHeight="1" thickBot="1" x14ac:dyDescent="0.3">
      <c r="A6" s="156" t="s">
        <v>7</v>
      </c>
      <c r="B6" s="76" t="s">
        <v>734</v>
      </c>
      <c r="C6" s="78" t="s">
        <v>735</v>
      </c>
      <c r="D6" s="78" t="s">
        <v>736</v>
      </c>
      <c r="E6" s="78" t="s">
        <v>737</v>
      </c>
      <c r="F6" s="77" t="s">
        <v>738</v>
      </c>
      <c r="G6" s="79" t="s">
        <v>739</v>
      </c>
      <c r="H6" s="79" t="s">
        <v>740</v>
      </c>
      <c r="I6" s="77" t="s">
        <v>741</v>
      </c>
      <c r="J6" s="77" t="s">
        <v>742</v>
      </c>
      <c r="K6" s="77" t="s">
        <v>743</v>
      </c>
      <c r="L6" s="77" t="s">
        <v>744</v>
      </c>
      <c r="M6" s="77" t="s">
        <v>745</v>
      </c>
      <c r="N6" s="77" t="s">
        <v>746</v>
      </c>
      <c r="O6" s="77" t="s">
        <v>747</v>
      </c>
      <c r="P6" s="77" t="s">
        <v>180</v>
      </c>
      <c r="Q6" s="163" t="s">
        <v>1195</v>
      </c>
      <c r="R6" s="80" t="s">
        <v>181</v>
      </c>
      <c r="S6" s="163" t="s">
        <v>182</v>
      </c>
      <c r="T6" s="77" t="s">
        <v>183</v>
      </c>
      <c r="U6" s="85" t="s">
        <v>184</v>
      </c>
      <c r="V6" s="77" t="s">
        <v>215</v>
      </c>
      <c r="W6" s="85" t="s">
        <v>216</v>
      </c>
      <c r="X6" s="77" t="s">
        <v>185</v>
      </c>
      <c r="Y6" s="77" t="s">
        <v>186</v>
      </c>
      <c r="Z6" s="77" t="s">
        <v>187</v>
      </c>
      <c r="AA6" s="77" t="s">
        <v>188</v>
      </c>
      <c r="AB6" s="77" t="s">
        <v>189</v>
      </c>
      <c r="AC6" s="77" t="s">
        <v>190</v>
      </c>
      <c r="AD6" s="77" t="s">
        <v>177</v>
      </c>
      <c r="AE6" s="80" t="s">
        <v>178</v>
      </c>
      <c r="AF6" s="77" t="s">
        <v>177</v>
      </c>
      <c r="AG6" s="80" t="s">
        <v>178</v>
      </c>
      <c r="AH6" s="77" t="s">
        <v>177</v>
      </c>
      <c r="AI6" s="80" t="s">
        <v>178</v>
      </c>
      <c r="AJ6" s="77" t="s">
        <v>177</v>
      </c>
      <c r="AK6" s="80" t="s">
        <v>178</v>
      </c>
      <c r="AL6" s="11"/>
      <c r="AM6" s="11"/>
      <c r="AN6" s="11"/>
      <c r="AO6" s="11"/>
      <c r="AP6" s="11"/>
      <c r="AQ6" s="12" t="s">
        <v>8</v>
      </c>
      <c r="AR6" s="12"/>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1"/>
    </row>
    <row r="7" spans="1:83" s="13" customFormat="1" ht="53.25" customHeight="1" x14ac:dyDescent="0.2">
      <c r="A7" s="141" t="s">
        <v>785</v>
      </c>
      <c r="B7" s="14" t="s">
        <v>834</v>
      </c>
      <c r="C7" s="14" t="s">
        <v>752</v>
      </c>
      <c r="D7" s="14" t="s">
        <v>760</v>
      </c>
      <c r="E7" s="14" t="s">
        <v>751</v>
      </c>
      <c r="F7" s="14" t="s">
        <v>105</v>
      </c>
      <c r="G7" s="15">
        <v>43101</v>
      </c>
      <c r="H7" s="15">
        <v>43465</v>
      </c>
      <c r="I7" s="16" t="s">
        <v>234</v>
      </c>
      <c r="J7" s="16" t="s">
        <v>224</v>
      </c>
      <c r="K7" s="16" t="s">
        <v>364</v>
      </c>
      <c r="L7" s="16" t="s">
        <v>147</v>
      </c>
      <c r="M7" s="16" t="s">
        <v>106</v>
      </c>
      <c r="N7" s="16" t="s">
        <v>555</v>
      </c>
      <c r="O7" s="16">
        <v>200</v>
      </c>
      <c r="P7" s="16">
        <v>50</v>
      </c>
      <c r="Q7" s="16">
        <v>28</v>
      </c>
      <c r="R7" s="17">
        <f>+Q7/P7</f>
        <v>0.56000000000000005</v>
      </c>
      <c r="S7" s="16">
        <v>50</v>
      </c>
      <c r="T7" s="16">
        <v>56</v>
      </c>
      <c r="U7" s="17">
        <f>+T7/S7</f>
        <v>1.1200000000000001</v>
      </c>
      <c r="V7" s="16">
        <f>+T7+Q7</f>
        <v>84</v>
      </c>
      <c r="W7" s="18">
        <f>+(U7+R7)/2</f>
        <v>0.84000000000000008</v>
      </c>
      <c r="X7" s="16">
        <v>50</v>
      </c>
      <c r="Y7" s="16"/>
      <c r="Z7" s="18">
        <f>+Y7/X7</f>
        <v>0</v>
      </c>
      <c r="AA7" s="16">
        <v>50</v>
      </c>
      <c r="AB7" s="16"/>
      <c r="AC7" s="16">
        <f>+AB7/AA7</f>
        <v>0</v>
      </c>
      <c r="AD7" s="16" t="s">
        <v>405</v>
      </c>
      <c r="AE7" s="42" t="s">
        <v>406</v>
      </c>
      <c r="AF7" s="64" t="s">
        <v>727</v>
      </c>
      <c r="AG7" s="64" t="s">
        <v>595</v>
      </c>
      <c r="AH7" s="64"/>
      <c r="AI7" s="64"/>
      <c r="AJ7" s="64"/>
      <c r="AK7" s="65"/>
      <c r="AL7" s="11"/>
      <c r="AM7" s="11"/>
      <c r="AN7" s="11"/>
      <c r="AO7" s="11"/>
      <c r="AP7" s="11"/>
      <c r="AQ7" s="12"/>
      <c r="AR7" s="12"/>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c r="BU7" s="11"/>
      <c r="BV7" s="11"/>
      <c r="BW7" s="11"/>
      <c r="BX7" s="11"/>
      <c r="BY7" s="11"/>
      <c r="BZ7" s="11"/>
      <c r="CA7" s="11"/>
      <c r="CB7" s="11"/>
      <c r="CC7" s="11"/>
      <c r="CD7" s="11"/>
      <c r="CE7" s="11"/>
    </row>
    <row r="8" spans="1:83" s="13" customFormat="1" ht="53.25" customHeight="1" x14ac:dyDescent="0.2">
      <c r="A8" s="43" t="s">
        <v>775</v>
      </c>
      <c r="B8" s="30" t="s">
        <v>818</v>
      </c>
      <c r="C8" s="30" t="s">
        <v>749</v>
      </c>
      <c r="D8" s="30" t="s">
        <v>750</v>
      </c>
      <c r="E8" s="30" t="s">
        <v>806</v>
      </c>
      <c r="F8" s="110" t="s">
        <v>843</v>
      </c>
      <c r="G8" s="95">
        <v>43101</v>
      </c>
      <c r="H8" s="111">
        <v>43465</v>
      </c>
      <c r="I8" s="28" t="s">
        <v>234</v>
      </c>
      <c r="J8" s="28" t="s">
        <v>224</v>
      </c>
      <c r="K8" s="28" t="s">
        <v>928</v>
      </c>
      <c r="L8" s="28" t="s">
        <v>931</v>
      </c>
      <c r="M8" s="28" t="s">
        <v>965</v>
      </c>
      <c r="N8" s="28" t="s">
        <v>966</v>
      </c>
      <c r="O8" s="112">
        <v>1</v>
      </c>
      <c r="P8" s="28">
        <v>0</v>
      </c>
      <c r="Q8" s="28">
        <v>0</v>
      </c>
      <c r="R8" s="96">
        <v>0</v>
      </c>
      <c r="S8" s="28">
        <v>0</v>
      </c>
      <c r="T8" s="28">
        <v>0</v>
      </c>
      <c r="U8" s="96">
        <v>0</v>
      </c>
      <c r="V8" s="28">
        <f>+T8+Q8</f>
        <v>0</v>
      </c>
      <c r="W8" s="97">
        <f>+(U8+R8)/2</f>
        <v>0</v>
      </c>
      <c r="X8" s="28">
        <v>0</v>
      </c>
      <c r="Y8" s="28"/>
      <c r="Z8" s="97" t="e">
        <f>+Y8/X8</f>
        <v>#DIV/0!</v>
      </c>
      <c r="AA8" s="28">
        <v>0</v>
      </c>
      <c r="AB8" s="28"/>
      <c r="AC8" s="28" t="e">
        <f>+AB8/AA8</f>
        <v>#DIV/0!</v>
      </c>
      <c r="AD8" s="28"/>
      <c r="AE8" s="39" t="s">
        <v>967</v>
      </c>
      <c r="AF8" s="39"/>
      <c r="AG8" s="39"/>
      <c r="AH8" s="39"/>
      <c r="AI8" s="39"/>
      <c r="AJ8" s="39"/>
      <c r="AK8" s="66"/>
      <c r="AL8" s="11"/>
      <c r="AM8" s="11"/>
      <c r="AN8" s="11"/>
      <c r="AO8" s="11"/>
      <c r="AP8" s="11"/>
      <c r="AQ8" s="12"/>
      <c r="AR8" s="12"/>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c r="BT8" s="11"/>
      <c r="BU8" s="11"/>
      <c r="BV8" s="11"/>
      <c r="BW8" s="11"/>
      <c r="BX8" s="11"/>
      <c r="BY8" s="11"/>
      <c r="BZ8" s="11"/>
      <c r="CA8" s="11"/>
      <c r="CB8" s="11"/>
      <c r="CC8" s="11"/>
      <c r="CD8" s="11"/>
      <c r="CE8" s="11"/>
    </row>
    <row r="9" spans="1:83" s="13" customFormat="1" ht="53.25" customHeight="1" x14ac:dyDescent="0.2">
      <c r="A9" s="45" t="s">
        <v>785</v>
      </c>
      <c r="B9" s="30" t="s">
        <v>831</v>
      </c>
      <c r="C9" s="30" t="s">
        <v>758</v>
      </c>
      <c r="D9" s="30" t="s">
        <v>766</v>
      </c>
      <c r="E9" s="30" t="s">
        <v>751</v>
      </c>
      <c r="F9" s="30" t="s">
        <v>90</v>
      </c>
      <c r="G9" s="95">
        <v>43101</v>
      </c>
      <c r="H9" s="95">
        <v>43465</v>
      </c>
      <c r="I9" s="28" t="s">
        <v>234</v>
      </c>
      <c r="J9" s="28" t="s">
        <v>224</v>
      </c>
      <c r="K9" s="28" t="s">
        <v>224</v>
      </c>
      <c r="L9" s="28" t="s">
        <v>145</v>
      </c>
      <c r="M9" s="28" t="s">
        <v>91</v>
      </c>
      <c r="N9" s="28" t="s">
        <v>92</v>
      </c>
      <c r="O9" s="28">
        <v>11319</v>
      </c>
      <c r="P9" s="28">
        <v>1500</v>
      </c>
      <c r="Q9" s="28">
        <v>1274</v>
      </c>
      <c r="R9" s="96">
        <f>+Q9/P9</f>
        <v>0.84933333333333338</v>
      </c>
      <c r="S9" s="28">
        <v>7819</v>
      </c>
      <c r="T9" s="28">
        <v>5816</v>
      </c>
      <c r="U9" s="96">
        <f>+T9/S9</f>
        <v>0.74382913416037855</v>
      </c>
      <c r="V9" s="28">
        <f>+T9+Q9</f>
        <v>7090</v>
      </c>
      <c r="W9" s="97">
        <f>+(U9+R9)/2</f>
        <v>0.79658123374685597</v>
      </c>
      <c r="X9" s="28">
        <v>1000</v>
      </c>
      <c r="Y9" s="28"/>
      <c r="Z9" s="97">
        <f>+Y9/X9</f>
        <v>0</v>
      </c>
      <c r="AA9" s="28">
        <v>1000</v>
      </c>
      <c r="AB9" s="28"/>
      <c r="AC9" s="28">
        <f>+AB9/AA9</f>
        <v>0</v>
      </c>
      <c r="AD9" s="28" t="s">
        <v>401</v>
      </c>
      <c r="AE9" s="29" t="s">
        <v>402</v>
      </c>
      <c r="AF9" s="39" t="s">
        <v>592</v>
      </c>
      <c r="AG9" s="39" t="s">
        <v>599</v>
      </c>
      <c r="AH9" s="39"/>
      <c r="AI9" s="39"/>
      <c r="AJ9" s="39"/>
      <c r="AK9" s="66"/>
      <c r="AL9" s="11"/>
      <c r="AM9" s="11"/>
      <c r="AN9" s="11"/>
      <c r="AO9" s="11"/>
      <c r="AP9" s="11"/>
      <c r="AQ9" s="12"/>
      <c r="AR9" s="12"/>
      <c r="AS9" s="11"/>
      <c r="AT9" s="11"/>
      <c r="AU9" s="11"/>
      <c r="AV9" s="11"/>
      <c r="AW9" s="11"/>
      <c r="AX9" s="11"/>
      <c r="AY9" s="11"/>
      <c r="AZ9" s="11"/>
      <c r="BA9" s="11"/>
      <c r="BB9" s="11"/>
      <c r="BC9" s="11"/>
      <c r="BD9" s="11"/>
      <c r="BE9" s="11"/>
      <c r="BF9" s="11"/>
      <c r="BG9" s="11"/>
      <c r="BH9" s="11"/>
      <c r="BI9" s="11"/>
      <c r="BJ9" s="11"/>
      <c r="BK9" s="11"/>
      <c r="BL9" s="11"/>
      <c r="BM9" s="11"/>
      <c r="BN9" s="11"/>
      <c r="BO9" s="11"/>
      <c r="BP9" s="11"/>
      <c r="BQ9" s="11"/>
      <c r="BR9" s="11"/>
      <c r="BS9" s="11"/>
      <c r="BT9" s="11"/>
      <c r="BU9" s="11"/>
      <c r="BV9" s="11"/>
      <c r="BW9" s="11"/>
      <c r="BX9" s="11"/>
      <c r="BY9" s="11"/>
      <c r="BZ9" s="11"/>
      <c r="CA9" s="11"/>
      <c r="CB9" s="11"/>
      <c r="CC9" s="11"/>
      <c r="CD9" s="11"/>
      <c r="CE9" s="11"/>
    </row>
    <row r="10" spans="1:83" s="13" customFormat="1" ht="53.25" customHeight="1" x14ac:dyDescent="0.2">
      <c r="A10" s="45" t="s">
        <v>785</v>
      </c>
      <c r="B10" s="30" t="s">
        <v>834</v>
      </c>
      <c r="C10" s="30" t="s">
        <v>752</v>
      </c>
      <c r="D10" s="30" t="s">
        <v>760</v>
      </c>
      <c r="E10" s="30" t="s">
        <v>751</v>
      </c>
      <c r="F10" s="30" t="s">
        <v>103</v>
      </c>
      <c r="G10" s="95">
        <v>43101</v>
      </c>
      <c r="H10" s="95">
        <v>43465</v>
      </c>
      <c r="I10" s="28" t="s">
        <v>234</v>
      </c>
      <c r="J10" s="28" t="s">
        <v>224</v>
      </c>
      <c r="K10" s="28" t="s">
        <v>224</v>
      </c>
      <c r="L10" s="28" t="s">
        <v>146</v>
      </c>
      <c r="M10" s="28" t="s">
        <v>104</v>
      </c>
      <c r="N10" s="28" t="s">
        <v>554</v>
      </c>
      <c r="O10" s="28">
        <v>4166</v>
      </c>
      <c r="P10" s="28">
        <v>1029</v>
      </c>
      <c r="Q10" s="28">
        <v>1604</v>
      </c>
      <c r="R10" s="96">
        <f>+Q10/P10</f>
        <v>1.5587949465500486</v>
      </c>
      <c r="S10" s="28">
        <v>1029</v>
      </c>
      <c r="T10" s="28">
        <v>1882</v>
      </c>
      <c r="U10" s="96">
        <f>+T10/S10</f>
        <v>1.8289601554907677</v>
      </c>
      <c r="V10" s="28">
        <f>+T10+Q10</f>
        <v>3486</v>
      </c>
      <c r="W10" s="97">
        <f>+(U10+R10)/2</f>
        <v>1.693877551020408</v>
      </c>
      <c r="X10" s="28">
        <v>1029</v>
      </c>
      <c r="Y10" s="28"/>
      <c r="Z10" s="97">
        <f>+Y10/X10</f>
        <v>0</v>
      </c>
      <c r="AA10" s="28">
        <v>1029</v>
      </c>
      <c r="AB10" s="28"/>
      <c r="AC10" s="28">
        <f>+AB10/AA10</f>
        <v>0</v>
      </c>
      <c r="AD10" s="28" t="s">
        <v>403</v>
      </c>
      <c r="AE10" s="29" t="s">
        <v>404</v>
      </c>
      <c r="AF10" s="29" t="s">
        <v>593</v>
      </c>
      <c r="AG10" s="58" t="s">
        <v>594</v>
      </c>
      <c r="AH10" s="39"/>
      <c r="AI10" s="39"/>
      <c r="AJ10" s="39"/>
      <c r="AK10" s="66"/>
      <c r="AL10" s="11"/>
      <c r="AM10" s="11"/>
      <c r="AN10" s="11"/>
      <c r="AO10" s="11"/>
      <c r="AP10" s="11"/>
      <c r="AQ10" s="12"/>
      <c r="AR10" s="12"/>
      <c r="AS10" s="11"/>
      <c r="AT10" s="11"/>
      <c r="AU10" s="11"/>
      <c r="AV10" s="11"/>
      <c r="AW10" s="11"/>
      <c r="AX10" s="11"/>
      <c r="AY10" s="11"/>
      <c r="AZ10" s="11"/>
      <c r="BA10" s="11"/>
      <c r="BB10" s="11"/>
      <c r="BC10" s="11"/>
      <c r="BD10" s="11"/>
      <c r="BE10" s="11"/>
      <c r="BF10" s="11"/>
      <c r="BG10" s="11"/>
      <c r="BH10" s="11"/>
      <c r="BI10" s="11"/>
      <c r="BJ10" s="11"/>
      <c r="BK10" s="11"/>
      <c r="BL10" s="11"/>
      <c r="BM10" s="11"/>
      <c r="BN10" s="11"/>
      <c r="BO10" s="11"/>
      <c r="BP10" s="11"/>
      <c r="BQ10" s="11"/>
      <c r="BR10" s="11"/>
      <c r="BS10" s="11"/>
      <c r="BT10" s="11"/>
      <c r="BU10" s="11"/>
      <c r="BV10" s="11"/>
      <c r="BW10" s="11"/>
      <c r="BX10" s="11"/>
      <c r="BY10" s="11"/>
      <c r="BZ10" s="11"/>
      <c r="CA10" s="11"/>
      <c r="CB10" s="11"/>
      <c r="CC10" s="11"/>
      <c r="CD10" s="11"/>
      <c r="CE10" s="11"/>
    </row>
    <row r="11" spans="1:83" ht="51.75" customHeight="1" x14ac:dyDescent="0.2">
      <c r="A11" s="45" t="s">
        <v>785</v>
      </c>
      <c r="B11" s="30" t="s">
        <v>834</v>
      </c>
      <c r="C11" s="30" t="s">
        <v>752</v>
      </c>
      <c r="D11" s="30" t="s">
        <v>760</v>
      </c>
      <c r="E11" s="30" t="s">
        <v>751</v>
      </c>
      <c r="F11" s="30" t="s">
        <v>107</v>
      </c>
      <c r="G11" s="95">
        <v>43101</v>
      </c>
      <c r="H11" s="95">
        <v>43465</v>
      </c>
      <c r="I11" s="28" t="s">
        <v>234</v>
      </c>
      <c r="J11" s="28" t="s">
        <v>224</v>
      </c>
      <c r="K11" s="28" t="s">
        <v>224</v>
      </c>
      <c r="L11" s="28" t="s">
        <v>148</v>
      </c>
      <c r="M11" s="28" t="s">
        <v>340</v>
      </c>
      <c r="N11" s="28" t="s">
        <v>108</v>
      </c>
      <c r="O11" s="28">
        <v>600</v>
      </c>
      <c r="P11" s="28">
        <v>150</v>
      </c>
      <c r="Q11" s="28">
        <v>421</v>
      </c>
      <c r="R11" s="96">
        <f>+Q11/P11</f>
        <v>2.8066666666666666</v>
      </c>
      <c r="S11" s="28">
        <v>150</v>
      </c>
      <c r="T11" s="28">
        <v>491</v>
      </c>
      <c r="U11" s="96">
        <f>+T11/S11</f>
        <v>3.2733333333333334</v>
      </c>
      <c r="V11" s="28">
        <f>+T11+Q11</f>
        <v>912</v>
      </c>
      <c r="W11" s="97">
        <f>+(U11+R11)/2</f>
        <v>3.04</v>
      </c>
      <c r="X11" s="28">
        <v>150</v>
      </c>
      <c r="Y11" s="28"/>
      <c r="Z11" s="97">
        <f>+Y11/X11</f>
        <v>0</v>
      </c>
      <c r="AA11" s="28">
        <v>150</v>
      </c>
      <c r="AB11" s="28"/>
      <c r="AC11" s="28">
        <f>+AB11/AA11</f>
        <v>0</v>
      </c>
      <c r="AD11" s="28" t="s">
        <v>407</v>
      </c>
      <c r="AE11" s="29" t="s">
        <v>408</v>
      </c>
      <c r="AF11" s="39" t="s">
        <v>596</v>
      </c>
      <c r="AG11" s="29" t="s">
        <v>408</v>
      </c>
      <c r="AH11" s="39"/>
      <c r="AI11" s="39"/>
      <c r="AJ11" s="39"/>
      <c r="AK11" s="66"/>
      <c r="AM11" s="10" t="s">
        <v>234</v>
      </c>
    </row>
    <row r="12" spans="1:83" ht="89.25" customHeight="1" x14ac:dyDescent="0.2">
      <c r="A12" s="45" t="s">
        <v>785</v>
      </c>
      <c r="B12" s="30" t="s">
        <v>834</v>
      </c>
      <c r="C12" s="30" t="s">
        <v>752</v>
      </c>
      <c r="D12" s="30" t="s">
        <v>760</v>
      </c>
      <c r="E12" s="30" t="s">
        <v>751</v>
      </c>
      <c r="F12" s="30" t="s">
        <v>109</v>
      </c>
      <c r="G12" s="95">
        <v>43101</v>
      </c>
      <c r="H12" s="95">
        <v>43465</v>
      </c>
      <c r="I12" s="28" t="s">
        <v>234</v>
      </c>
      <c r="J12" s="28" t="s">
        <v>224</v>
      </c>
      <c r="K12" s="28" t="s">
        <v>224</v>
      </c>
      <c r="L12" s="28" t="s">
        <v>202</v>
      </c>
      <c r="M12" s="28" t="s">
        <v>110</v>
      </c>
      <c r="N12" s="28" t="s">
        <v>111</v>
      </c>
      <c r="O12" s="28">
        <v>360</v>
      </c>
      <c r="P12" s="28">
        <v>90</v>
      </c>
      <c r="Q12" s="28">
        <v>167</v>
      </c>
      <c r="R12" s="96">
        <f>+Q12/P12</f>
        <v>1.8555555555555556</v>
      </c>
      <c r="S12" s="28">
        <v>90</v>
      </c>
      <c r="T12" s="28">
        <v>160</v>
      </c>
      <c r="U12" s="96">
        <f>+T12/S12</f>
        <v>1.7777777777777777</v>
      </c>
      <c r="V12" s="28">
        <f>+T12+Q12</f>
        <v>327</v>
      </c>
      <c r="W12" s="97">
        <f>+(U12+R12)/2</f>
        <v>1.8166666666666667</v>
      </c>
      <c r="X12" s="28">
        <v>90</v>
      </c>
      <c r="Y12" s="28"/>
      <c r="Z12" s="97">
        <f>+Y12/X12</f>
        <v>0</v>
      </c>
      <c r="AA12" s="28">
        <v>90</v>
      </c>
      <c r="AB12" s="28"/>
      <c r="AC12" s="28">
        <f>+AB12/AA12</f>
        <v>0</v>
      </c>
      <c r="AD12" s="28" t="s">
        <v>409</v>
      </c>
      <c r="AE12" s="29" t="s">
        <v>410</v>
      </c>
      <c r="AF12" s="39" t="s">
        <v>597</v>
      </c>
      <c r="AG12" s="39" t="s">
        <v>728</v>
      </c>
      <c r="AH12" s="39"/>
      <c r="AI12" s="39"/>
      <c r="AJ12" s="39"/>
      <c r="AK12" s="66"/>
      <c r="AM12" s="10" t="s">
        <v>26</v>
      </c>
    </row>
    <row r="13" spans="1:83" ht="98.25" customHeight="1" x14ac:dyDescent="0.2">
      <c r="A13" s="45" t="s">
        <v>785</v>
      </c>
      <c r="B13" s="30" t="s">
        <v>832</v>
      </c>
      <c r="C13" s="29" t="s">
        <v>749</v>
      </c>
      <c r="D13" s="30" t="s">
        <v>765</v>
      </c>
      <c r="E13" s="30" t="s">
        <v>751</v>
      </c>
      <c r="F13" s="30" t="s">
        <v>134</v>
      </c>
      <c r="G13" s="95">
        <v>43101</v>
      </c>
      <c r="H13" s="95">
        <v>43465</v>
      </c>
      <c r="I13" s="28" t="s">
        <v>234</v>
      </c>
      <c r="J13" s="28" t="s">
        <v>224</v>
      </c>
      <c r="K13" s="28" t="s">
        <v>224</v>
      </c>
      <c r="L13" s="28" t="s">
        <v>149</v>
      </c>
      <c r="M13" s="28" t="s">
        <v>132</v>
      </c>
      <c r="N13" s="28" t="s">
        <v>203</v>
      </c>
      <c r="O13" s="28">
        <v>4025</v>
      </c>
      <c r="P13" s="28">
        <v>1025</v>
      </c>
      <c r="Q13" s="28">
        <v>3027</v>
      </c>
      <c r="R13" s="96">
        <f>+Q13/P13</f>
        <v>2.953170731707317</v>
      </c>
      <c r="S13" s="28">
        <v>1000</v>
      </c>
      <c r="T13" s="28">
        <v>1683</v>
      </c>
      <c r="U13" s="96">
        <f>+T13/S13</f>
        <v>1.6830000000000001</v>
      </c>
      <c r="V13" s="28">
        <f>+T13+Q13</f>
        <v>4710</v>
      </c>
      <c r="W13" s="97">
        <f>+(U13+R13)/2</f>
        <v>2.3180853658536584</v>
      </c>
      <c r="X13" s="28">
        <v>1000</v>
      </c>
      <c r="Y13" s="28"/>
      <c r="Z13" s="97">
        <f>+Y13/X13</f>
        <v>0</v>
      </c>
      <c r="AA13" s="28">
        <v>1000</v>
      </c>
      <c r="AB13" s="28"/>
      <c r="AC13" s="28">
        <f>+AB13/AA13</f>
        <v>0</v>
      </c>
      <c r="AD13" s="28" t="s">
        <v>525</v>
      </c>
      <c r="AE13" s="29" t="s">
        <v>526</v>
      </c>
      <c r="AF13" s="29" t="s">
        <v>593</v>
      </c>
      <c r="AG13" s="39" t="s">
        <v>729</v>
      </c>
      <c r="AH13" s="39"/>
      <c r="AI13" s="39"/>
      <c r="AJ13" s="39"/>
      <c r="AK13" s="66"/>
      <c r="AM13" s="10" t="s">
        <v>50</v>
      </c>
    </row>
    <row r="14" spans="1:83" ht="78" customHeight="1" x14ac:dyDescent="0.2">
      <c r="A14" s="45" t="s">
        <v>785</v>
      </c>
      <c r="B14" s="30" t="s">
        <v>830</v>
      </c>
      <c r="C14" s="30" t="s">
        <v>752</v>
      </c>
      <c r="D14" s="30" t="s">
        <v>763</v>
      </c>
      <c r="E14" s="30" t="s">
        <v>751</v>
      </c>
      <c r="F14" s="30" t="s">
        <v>288</v>
      </c>
      <c r="G14" s="95">
        <v>43101</v>
      </c>
      <c r="H14" s="95">
        <v>43465</v>
      </c>
      <c r="I14" s="28" t="s">
        <v>234</v>
      </c>
      <c r="J14" s="28" t="s">
        <v>224</v>
      </c>
      <c r="K14" s="28" t="s">
        <v>224</v>
      </c>
      <c r="L14" s="28" t="s">
        <v>153</v>
      </c>
      <c r="M14" s="28" t="s">
        <v>204</v>
      </c>
      <c r="N14" s="28" t="s">
        <v>209</v>
      </c>
      <c r="O14" s="28">
        <v>4</v>
      </c>
      <c r="P14" s="28">
        <v>1</v>
      </c>
      <c r="Q14" s="28">
        <v>1</v>
      </c>
      <c r="R14" s="96">
        <f>+Q14/P14</f>
        <v>1</v>
      </c>
      <c r="S14" s="28">
        <v>1</v>
      </c>
      <c r="T14" s="28">
        <v>0.7</v>
      </c>
      <c r="U14" s="96">
        <f>+T14/S14</f>
        <v>0.7</v>
      </c>
      <c r="V14" s="28">
        <f>+T14+Q14</f>
        <v>1.7</v>
      </c>
      <c r="W14" s="97">
        <f>+(U14+R14)/2</f>
        <v>0.85</v>
      </c>
      <c r="X14" s="28">
        <v>1</v>
      </c>
      <c r="Y14" s="28"/>
      <c r="Z14" s="97">
        <f>+Y14/X14</f>
        <v>0</v>
      </c>
      <c r="AA14" s="28">
        <v>1</v>
      </c>
      <c r="AB14" s="28"/>
      <c r="AC14" s="28">
        <f>+AB14/AA14</f>
        <v>0</v>
      </c>
      <c r="AD14" s="28" t="s">
        <v>411</v>
      </c>
      <c r="AE14" s="29" t="s">
        <v>412</v>
      </c>
      <c r="AF14" s="39" t="s">
        <v>730</v>
      </c>
      <c r="AG14" s="39" t="s">
        <v>598</v>
      </c>
      <c r="AH14" s="39"/>
      <c r="AI14" s="39"/>
      <c r="AJ14" s="39"/>
      <c r="AK14" s="66"/>
      <c r="AM14" s="10" t="s">
        <v>8</v>
      </c>
    </row>
    <row r="15" spans="1:83" ht="106.5" customHeight="1" x14ac:dyDescent="0.2">
      <c r="A15" s="43" t="s">
        <v>775</v>
      </c>
      <c r="B15" s="30" t="s">
        <v>818</v>
      </c>
      <c r="C15" s="30" t="s">
        <v>749</v>
      </c>
      <c r="D15" s="30" t="s">
        <v>750</v>
      </c>
      <c r="E15" s="30" t="s">
        <v>806</v>
      </c>
      <c r="F15" s="121" t="s">
        <v>860</v>
      </c>
      <c r="G15" s="95">
        <v>43101</v>
      </c>
      <c r="H15" s="117">
        <v>43465</v>
      </c>
      <c r="I15" s="28" t="s">
        <v>15</v>
      </c>
      <c r="J15" s="28" t="s">
        <v>224</v>
      </c>
      <c r="K15" s="28" t="s">
        <v>1090</v>
      </c>
      <c r="L15" s="28" t="s">
        <v>931</v>
      </c>
      <c r="M15" s="28" t="s">
        <v>981</v>
      </c>
      <c r="N15" s="28" t="s">
        <v>982</v>
      </c>
      <c r="O15" s="123">
        <v>1</v>
      </c>
      <c r="P15" s="96">
        <v>0.33</v>
      </c>
      <c r="Q15" s="96">
        <v>0.3</v>
      </c>
      <c r="R15" s="96">
        <f>+Q15/P15</f>
        <v>0.90909090909090906</v>
      </c>
      <c r="S15" s="96">
        <v>0.33</v>
      </c>
      <c r="T15" s="28">
        <v>0</v>
      </c>
      <c r="U15" s="96">
        <f>+T15/S15</f>
        <v>0</v>
      </c>
      <c r="V15" s="28">
        <f>+T15+Q15</f>
        <v>0.3</v>
      </c>
      <c r="W15" s="97">
        <f>+(U15+R15)/2</f>
        <v>0.45454545454545453</v>
      </c>
      <c r="X15" s="28">
        <v>0</v>
      </c>
      <c r="Y15" s="28"/>
      <c r="Z15" s="97" t="e">
        <f>+Y15/X15</f>
        <v>#DIV/0!</v>
      </c>
      <c r="AA15" s="96">
        <v>0.33</v>
      </c>
      <c r="AB15" s="28"/>
      <c r="AC15" s="28">
        <f>+AB15/AA15</f>
        <v>0</v>
      </c>
      <c r="AD15" s="113" t="s">
        <v>1149</v>
      </c>
      <c r="AE15" s="39" t="s">
        <v>979</v>
      </c>
      <c r="AF15" s="39"/>
      <c r="AG15" s="39"/>
      <c r="AH15" s="39"/>
      <c r="AI15" s="39"/>
      <c r="AJ15" s="39"/>
      <c r="AK15" s="66"/>
      <c r="AM15" s="10" t="s">
        <v>235</v>
      </c>
    </row>
    <row r="16" spans="1:83" ht="87" customHeight="1" x14ac:dyDescent="0.2">
      <c r="A16" s="43" t="s">
        <v>775</v>
      </c>
      <c r="B16" s="30" t="s">
        <v>818</v>
      </c>
      <c r="C16" s="30" t="s">
        <v>749</v>
      </c>
      <c r="D16" s="30" t="s">
        <v>750</v>
      </c>
      <c r="E16" s="30" t="s">
        <v>806</v>
      </c>
      <c r="F16" s="127" t="s">
        <v>869</v>
      </c>
      <c r="G16" s="95">
        <v>43101</v>
      </c>
      <c r="H16" s="119">
        <v>43404</v>
      </c>
      <c r="I16" s="28" t="s">
        <v>15</v>
      </c>
      <c r="J16" s="28" t="s">
        <v>917</v>
      </c>
      <c r="K16" s="28" t="s">
        <v>1094</v>
      </c>
      <c r="L16" s="28" t="s">
        <v>931</v>
      </c>
      <c r="M16" s="28" t="s">
        <v>1039</v>
      </c>
      <c r="N16" s="28" t="s">
        <v>1040</v>
      </c>
      <c r="O16" s="99">
        <v>1</v>
      </c>
      <c r="P16" s="28">
        <v>0</v>
      </c>
      <c r="Q16" s="28">
        <v>0</v>
      </c>
      <c r="R16" s="96">
        <v>0</v>
      </c>
      <c r="S16" s="28">
        <v>0</v>
      </c>
      <c r="T16" s="28">
        <v>0</v>
      </c>
      <c r="U16" s="96">
        <v>0</v>
      </c>
      <c r="V16" s="28">
        <f>+T16+Q16</f>
        <v>0</v>
      </c>
      <c r="W16" s="97">
        <f>+(U16+R16)/2</f>
        <v>0</v>
      </c>
      <c r="X16" s="28">
        <v>0</v>
      </c>
      <c r="Y16" s="28"/>
      <c r="Z16" s="97" t="e">
        <f>+Y16/X16</f>
        <v>#DIV/0!</v>
      </c>
      <c r="AA16" s="28">
        <v>1</v>
      </c>
      <c r="AB16" s="28"/>
      <c r="AC16" s="28">
        <f>+AB16/AA16</f>
        <v>0</v>
      </c>
      <c r="AD16" s="28"/>
      <c r="AE16" s="39" t="s">
        <v>1038</v>
      </c>
      <c r="AF16" s="39"/>
      <c r="AG16" s="39"/>
      <c r="AH16" s="39"/>
      <c r="AI16" s="39"/>
      <c r="AJ16" s="39"/>
      <c r="AK16" s="66"/>
      <c r="AM16" s="10" t="s">
        <v>10</v>
      </c>
    </row>
    <row r="17" spans="1:37" ht="50.25" customHeight="1" x14ac:dyDescent="0.2">
      <c r="A17" s="43" t="s">
        <v>775</v>
      </c>
      <c r="B17" s="30" t="s">
        <v>818</v>
      </c>
      <c r="C17" s="30" t="s">
        <v>749</v>
      </c>
      <c r="D17" s="30" t="s">
        <v>750</v>
      </c>
      <c r="E17" s="30" t="s">
        <v>806</v>
      </c>
      <c r="F17" s="110" t="s">
        <v>843</v>
      </c>
      <c r="G17" s="95">
        <v>43101</v>
      </c>
      <c r="H17" s="111">
        <v>43465</v>
      </c>
      <c r="I17" s="28" t="s">
        <v>8</v>
      </c>
      <c r="J17" s="28" t="s">
        <v>44</v>
      </c>
      <c r="K17" s="28" t="s">
        <v>930</v>
      </c>
      <c r="L17" s="28" t="s">
        <v>931</v>
      </c>
      <c r="M17" s="28" t="s">
        <v>965</v>
      </c>
      <c r="N17" s="28" t="s">
        <v>966</v>
      </c>
      <c r="O17" s="112">
        <v>1</v>
      </c>
      <c r="P17" s="28">
        <v>0</v>
      </c>
      <c r="Q17" s="28">
        <v>0</v>
      </c>
      <c r="R17" s="96">
        <v>0</v>
      </c>
      <c r="S17" s="28">
        <v>0</v>
      </c>
      <c r="T17" s="28">
        <v>0</v>
      </c>
      <c r="U17" s="96">
        <v>0</v>
      </c>
      <c r="V17" s="28">
        <f>+T17+Q17</f>
        <v>0</v>
      </c>
      <c r="W17" s="97">
        <f>+(U17+R17)/2</f>
        <v>0</v>
      </c>
      <c r="X17" s="28">
        <v>0</v>
      </c>
      <c r="Y17" s="28"/>
      <c r="Z17" s="97" t="e">
        <f>+Y17/X17</f>
        <v>#DIV/0!</v>
      </c>
      <c r="AA17" s="28">
        <v>0</v>
      </c>
      <c r="AB17" s="28"/>
      <c r="AC17" s="28" t="e">
        <f>+AB17/AA17</f>
        <v>#DIV/0!</v>
      </c>
      <c r="AD17" s="28"/>
      <c r="AE17" s="39" t="s">
        <v>967</v>
      </c>
      <c r="AF17" s="39"/>
      <c r="AG17" s="39"/>
      <c r="AH17" s="39"/>
      <c r="AI17" s="39"/>
      <c r="AJ17" s="39"/>
      <c r="AK17" s="66"/>
    </row>
    <row r="18" spans="1:37" ht="72.75" customHeight="1" x14ac:dyDescent="0.2">
      <c r="A18" s="43" t="s">
        <v>775</v>
      </c>
      <c r="B18" s="30" t="s">
        <v>818</v>
      </c>
      <c r="C18" s="30" t="s">
        <v>749</v>
      </c>
      <c r="D18" s="30" t="s">
        <v>750</v>
      </c>
      <c r="E18" s="30" t="s">
        <v>806</v>
      </c>
      <c r="F18" s="110" t="s">
        <v>843</v>
      </c>
      <c r="G18" s="95">
        <v>43101</v>
      </c>
      <c r="H18" s="111">
        <v>43465</v>
      </c>
      <c r="I18" s="28" t="s">
        <v>15</v>
      </c>
      <c r="J18" s="28" t="s">
        <v>44</v>
      </c>
      <c r="K18" s="28" t="s">
        <v>930</v>
      </c>
      <c r="L18" s="28" t="s">
        <v>931</v>
      </c>
      <c r="M18" s="28" t="s">
        <v>965</v>
      </c>
      <c r="N18" s="28" t="s">
        <v>966</v>
      </c>
      <c r="O18" s="112">
        <v>1</v>
      </c>
      <c r="P18" s="28">
        <v>0</v>
      </c>
      <c r="Q18" s="28">
        <v>0</v>
      </c>
      <c r="R18" s="96">
        <v>0</v>
      </c>
      <c r="S18" s="28">
        <v>0</v>
      </c>
      <c r="T18" s="28">
        <v>0</v>
      </c>
      <c r="U18" s="96">
        <v>0</v>
      </c>
      <c r="V18" s="28">
        <f>+T18+Q18</f>
        <v>0</v>
      </c>
      <c r="W18" s="97">
        <f>+(U18+R18)/2</f>
        <v>0</v>
      </c>
      <c r="X18" s="28">
        <v>0</v>
      </c>
      <c r="Y18" s="28"/>
      <c r="Z18" s="97" t="e">
        <f>+Y18/X18</f>
        <v>#DIV/0!</v>
      </c>
      <c r="AA18" s="28">
        <v>0</v>
      </c>
      <c r="AB18" s="28"/>
      <c r="AC18" s="28" t="e">
        <f>+AB18/AA18</f>
        <v>#DIV/0!</v>
      </c>
      <c r="AD18" s="28"/>
      <c r="AE18" s="39" t="s">
        <v>967</v>
      </c>
      <c r="AF18" s="39"/>
      <c r="AG18" s="39"/>
      <c r="AH18" s="39"/>
      <c r="AI18" s="39"/>
      <c r="AJ18" s="39"/>
      <c r="AK18" s="66"/>
    </row>
    <row r="19" spans="1:37" ht="78" customHeight="1" x14ac:dyDescent="0.2">
      <c r="A19" s="43" t="s">
        <v>775</v>
      </c>
      <c r="B19" s="30" t="s">
        <v>818</v>
      </c>
      <c r="C19" s="30" t="s">
        <v>749</v>
      </c>
      <c r="D19" s="30" t="s">
        <v>750</v>
      </c>
      <c r="E19" s="30" t="s">
        <v>806</v>
      </c>
      <c r="F19" s="110" t="s">
        <v>843</v>
      </c>
      <c r="G19" s="95">
        <v>43101</v>
      </c>
      <c r="H19" s="111">
        <v>43465</v>
      </c>
      <c r="I19" s="28" t="s">
        <v>15</v>
      </c>
      <c r="J19" s="28" t="s">
        <v>44</v>
      </c>
      <c r="K19" s="28" t="s">
        <v>930</v>
      </c>
      <c r="L19" s="28" t="s">
        <v>931</v>
      </c>
      <c r="M19" s="28" t="s">
        <v>965</v>
      </c>
      <c r="N19" s="28" t="s">
        <v>966</v>
      </c>
      <c r="O19" s="112">
        <v>1</v>
      </c>
      <c r="P19" s="28">
        <v>0</v>
      </c>
      <c r="Q19" s="28">
        <v>0</v>
      </c>
      <c r="R19" s="96">
        <v>0</v>
      </c>
      <c r="S19" s="28">
        <v>0</v>
      </c>
      <c r="T19" s="28">
        <v>0</v>
      </c>
      <c r="U19" s="96">
        <v>0</v>
      </c>
      <c r="V19" s="28">
        <f>+T19+Q19</f>
        <v>0</v>
      </c>
      <c r="W19" s="97">
        <f>+(U19+R19)/2</f>
        <v>0</v>
      </c>
      <c r="X19" s="28">
        <v>0</v>
      </c>
      <c r="Y19" s="28"/>
      <c r="Z19" s="97" t="e">
        <f>+Y19/X19</f>
        <v>#DIV/0!</v>
      </c>
      <c r="AA19" s="28">
        <v>0</v>
      </c>
      <c r="AB19" s="28"/>
      <c r="AC19" s="28" t="e">
        <f>+AB19/AA19</f>
        <v>#DIV/0!</v>
      </c>
      <c r="AD19" s="28"/>
      <c r="AE19" s="39" t="s">
        <v>967</v>
      </c>
      <c r="AF19" s="39"/>
      <c r="AG19" s="39"/>
      <c r="AH19" s="39"/>
      <c r="AI19" s="39"/>
      <c r="AJ19" s="39"/>
      <c r="AK19" s="66"/>
    </row>
    <row r="20" spans="1:37" ht="84.75" customHeight="1" x14ac:dyDescent="0.2">
      <c r="A20" s="43" t="s">
        <v>775</v>
      </c>
      <c r="B20" s="30" t="s">
        <v>818</v>
      </c>
      <c r="C20" s="30" t="s">
        <v>749</v>
      </c>
      <c r="D20" s="30" t="s">
        <v>750</v>
      </c>
      <c r="E20" s="30" t="s">
        <v>806</v>
      </c>
      <c r="F20" s="120" t="s">
        <v>855</v>
      </c>
      <c r="G20" s="95">
        <v>43101</v>
      </c>
      <c r="H20" s="119">
        <v>43281</v>
      </c>
      <c r="I20" s="28" t="s">
        <v>15</v>
      </c>
      <c r="J20" s="28" t="s">
        <v>44</v>
      </c>
      <c r="K20" s="28" t="s">
        <v>1087</v>
      </c>
      <c r="L20" s="28" t="s">
        <v>931</v>
      </c>
      <c r="M20" s="28" t="s">
        <v>971</v>
      </c>
      <c r="N20" s="28" t="s">
        <v>972</v>
      </c>
      <c r="O20" s="96">
        <v>1</v>
      </c>
      <c r="P20" s="28">
        <v>0</v>
      </c>
      <c r="Q20" s="28">
        <v>0</v>
      </c>
      <c r="R20" s="96">
        <v>0</v>
      </c>
      <c r="S20" s="28">
        <v>0</v>
      </c>
      <c r="T20" s="28">
        <v>0</v>
      </c>
      <c r="U20" s="96">
        <v>0</v>
      </c>
      <c r="V20" s="28">
        <f>+T20+Q20</f>
        <v>0</v>
      </c>
      <c r="W20" s="97">
        <f>+(U20+R20)/2</f>
        <v>0</v>
      </c>
      <c r="X20" s="28">
        <v>0</v>
      </c>
      <c r="Y20" s="28"/>
      <c r="Z20" s="97" t="e">
        <f>+Y20/X20</f>
        <v>#DIV/0!</v>
      </c>
      <c r="AA20" s="28">
        <v>0</v>
      </c>
      <c r="AB20" s="28"/>
      <c r="AC20" s="28" t="e">
        <f>+AB20/AA20</f>
        <v>#DIV/0!</v>
      </c>
      <c r="AD20" s="28"/>
      <c r="AE20" s="39" t="s">
        <v>1080</v>
      </c>
      <c r="AF20" s="39"/>
      <c r="AG20" s="39"/>
      <c r="AH20" s="39"/>
      <c r="AI20" s="39"/>
      <c r="AJ20" s="39"/>
      <c r="AK20" s="66"/>
    </row>
    <row r="21" spans="1:37" ht="33.75" customHeight="1" x14ac:dyDescent="0.2">
      <c r="A21" s="43" t="s">
        <v>775</v>
      </c>
      <c r="B21" s="30" t="s">
        <v>818</v>
      </c>
      <c r="C21" s="30" t="s">
        <v>749</v>
      </c>
      <c r="D21" s="30" t="s">
        <v>750</v>
      </c>
      <c r="E21" s="30" t="s">
        <v>806</v>
      </c>
      <c r="F21" s="121" t="s">
        <v>858</v>
      </c>
      <c r="G21" s="95">
        <v>43101</v>
      </c>
      <c r="H21" s="117">
        <v>43465</v>
      </c>
      <c r="I21" s="28" t="s">
        <v>15</v>
      </c>
      <c r="J21" s="28" t="s">
        <v>44</v>
      </c>
      <c r="K21" s="28" t="s">
        <v>1087</v>
      </c>
      <c r="L21" s="28" t="s">
        <v>931</v>
      </c>
      <c r="M21" s="28" t="s">
        <v>1024</v>
      </c>
      <c r="N21" s="28" t="s">
        <v>1021</v>
      </c>
      <c r="O21" s="99">
        <v>2</v>
      </c>
      <c r="P21" s="28">
        <v>0</v>
      </c>
      <c r="Q21" s="28">
        <v>0</v>
      </c>
      <c r="R21" s="96">
        <v>0</v>
      </c>
      <c r="S21" s="28">
        <v>1</v>
      </c>
      <c r="T21" s="28">
        <v>1</v>
      </c>
      <c r="U21" s="96">
        <f>+T21/S21</f>
        <v>1</v>
      </c>
      <c r="V21" s="28">
        <f>+T21+Q21</f>
        <v>1</v>
      </c>
      <c r="W21" s="97">
        <f>+(U21+R21)/2</f>
        <v>0.5</v>
      </c>
      <c r="X21" s="28">
        <v>0</v>
      </c>
      <c r="Y21" s="28"/>
      <c r="Z21" s="97" t="e">
        <f>+Y21/X21</f>
        <v>#DIV/0!</v>
      </c>
      <c r="AA21" s="28">
        <v>1</v>
      </c>
      <c r="AB21" s="28"/>
      <c r="AC21" s="28">
        <f>+AB21/AA21</f>
        <v>0</v>
      </c>
      <c r="AD21" s="28"/>
      <c r="AE21" s="39" t="s">
        <v>1022</v>
      </c>
      <c r="AF21" s="113" t="s">
        <v>1168</v>
      </c>
      <c r="AG21" s="113" t="s">
        <v>1146</v>
      </c>
      <c r="AH21" s="39"/>
      <c r="AI21" s="39"/>
      <c r="AJ21" s="39"/>
      <c r="AK21" s="66"/>
    </row>
    <row r="22" spans="1:37" ht="87.75" customHeight="1" x14ac:dyDescent="0.2">
      <c r="A22" s="43" t="s">
        <v>775</v>
      </c>
      <c r="B22" s="30" t="s">
        <v>818</v>
      </c>
      <c r="C22" s="30" t="s">
        <v>749</v>
      </c>
      <c r="D22" s="30" t="s">
        <v>750</v>
      </c>
      <c r="E22" s="30" t="s">
        <v>806</v>
      </c>
      <c r="F22" s="122" t="s">
        <v>859</v>
      </c>
      <c r="G22" s="95">
        <v>43101</v>
      </c>
      <c r="H22" s="117">
        <v>43465</v>
      </c>
      <c r="I22" s="28" t="s">
        <v>15</v>
      </c>
      <c r="J22" s="28" t="s">
        <v>44</v>
      </c>
      <c r="K22" s="28" t="s">
        <v>1087</v>
      </c>
      <c r="L22" s="28" t="s">
        <v>931</v>
      </c>
      <c r="M22" s="28" t="s">
        <v>1025</v>
      </c>
      <c r="N22" s="28" t="s">
        <v>1026</v>
      </c>
      <c r="O22" s="99">
        <v>2</v>
      </c>
      <c r="P22" s="28">
        <v>0</v>
      </c>
      <c r="Q22" s="28">
        <v>0</v>
      </c>
      <c r="R22" s="96">
        <v>0</v>
      </c>
      <c r="S22" s="28">
        <v>1</v>
      </c>
      <c r="T22" s="28">
        <v>1</v>
      </c>
      <c r="U22" s="96">
        <f>+T22/S22</f>
        <v>1</v>
      </c>
      <c r="V22" s="28">
        <f>+T22+Q22</f>
        <v>1</v>
      </c>
      <c r="W22" s="97">
        <f>+(U22+R22)/2</f>
        <v>0.5</v>
      </c>
      <c r="X22" s="28">
        <v>0</v>
      </c>
      <c r="Y22" s="28"/>
      <c r="Z22" s="97" t="e">
        <f>+Y22/X22</f>
        <v>#DIV/0!</v>
      </c>
      <c r="AA22" s="28">
        <v>1</v>
      </c>
      <c r="AB22" s="28"/>
      <c r="AC22" s="28">
        <f>+AB22/AA22</f>
        <v>0</v>
      </c>
      <c r="AD22" s="28"/>
      <c r="AE22" s="39" t="s">
        <v>1023</v>
      </c>
      <c r="AF22" s="113" t="s">
        <v>1147</v>
      </c>
      <c r="AG22" s="113" t="s">
        <v>1148</v>
      </c>
      <c r="AH22" s="39"/>
      <c r="AI22" s="39"/>
      <c r="AJ22" s="39"/>
      <c r="AK22" s="66"/>
    </row>
    <row r="23" spans="1:37" ht="63.75" customHeight="1" x14ac:dyDescent="0.2">
      <c r="A23" s="43" t="s">
        <v>775</v>
      </c>
      <c r="B23" s="30" t="s">
        <v>818</v>
      </c>
      <c r="C23" s="30" t="s">
        <v>749</v>
      </c>
      <c r="D23" s="30" t="s">
        <v>750</v>
      </c>
      <c r="E23" s="30" t="s">
        <v>806</v>
      </c>
      <c r="F23" s="121" t="s">
        <v>860</v>
      </c>
      <c r="G23" s="95">
        <v>43101</v>
      </c>
      <c r="H23" s="117">
        <v>43465</v>
      </c>
      <c r="I23" s="28" t="s">
        <v>15</v>
      </c>
      <c r="J23" s="28" t="s">
        <v>44</v>
      </c>
      <c r="K23" s="28" t="s">
        <v>1087</v>
      </c>
      <c r="L23" s="28" t="s">
        <v>931</v>
      </c>
      <c r="M23" s="28" t="s">
        <v>981</v>
      </c>
      <c r="N23" s="28" t="s">
        <v>982</v>
      </c>
      <c r="O23" s="123">
        <v>1</v>
      </c>
      <c r="P23" s="96">
        <v>0.33</v>
      </c>
      <c r="Q23" s="96">
        <v>0.3</v>
      </c>
      <c r="R23" s="96">
        <f>+Q23/P23</f>
        <v>0.90909090909090906</v>
      </c>
      <c r="S23" s="96">
        <v>0.33</v>
      </c>
      <c r="T23" s="28">
        <v>0</v>
      </c>
      <c r="U23" s="96">
        <f>+T23/S23</f>
        <v>0</v>
      </c>
      <c r="V23" s="28">
        <f>+T23+Q23</f>
        <v>0.3</v>
      </c>
      <c r="W23" s="97">
        <f>+(U23+R23)/2</f>
        <v>0.45454545454545453</v>
      </c>
      <c r="X23" s="28">
        <v>0</v>
      </c>
      <c r="Y23" s="28"/>
      <c r="Z23" s="97" t="e">
        <f>+Y23/X23</f>
        <v>#DIV/0!</v>
      </c>
      <c r="AA23" s="96">
        <v>0.33</v>
      </c>
      <c r="AB23" s="28"/>
      <c r="AC23" s="28">
        <f>+AB23/AA23</f>
        <v>0</v>
      </c>
      <c r="AD23" s="113" t="s">
        <v>1149</v>
      </c>
      <c r="AE23" s="39" t="s">
        <v>979</v>
      </c>
      <c r="AF23" s="39"/>
      <c r="AG23" s="39"/>
      <c r="AH23" s="39"/>
      <c r="AI23" s="39"/>
      <c r="AJ23" s="39"/>
      <c r="AK23" s="66"/>
    </row>
    <row r="24" spans="1:37" ht="69.75" customHeight="1" x14ac:dyDescent="0.2">
      <c r="A24" s="43" t="s">
        <v>775</v>
      </c>
      <c r="B24" s="30" t="s">
        <v>818</v>
      </c>
      <c r="C24" s="30" t="s">
        <v>749</v>
      </c>
      <c r="D24" s="30" t="s">
        <v>750</v>
      </c>
      <c r="E24" s="30" t="s">
        <v>806</v>
      </c>
      <c r="F24" s="118" t="s">
        <v>861</v>
      </c>
      <c r="G24" s="95">
        <v>43101</v>
      </c>
      <c r="H24" s="117">
        <v>43465</v>
      </c>
      <c r="I24" s="28" t="s">
        <v>15</v>
      </c>
      <c r="J24" s="28" t="s">
        <v>44</v>
      </c>
      <c r="K24" s="28" t="s">
        <v>1087</v>
      </c>
      <c r="L24" s="28" t="s">
        <v>931</v>
      </c>
      <c r="M24" s="28" t="s">
        <v>1119</v>
      </c>
      <c r="N24" s="28" t="s">
        <v>1118</v>
      </c>
      <c r="O24" s="96">
        <v>1</v>
      </c>
      <c r="P24" s="28">
        <v>0</v>
      </c>
      <c r="Q24" s="28">
        <v>0</v>
      </c>
      <c r="R24" s="96">
        <v>0</v>
      </c>
      <c r="S24" s="28">
        <v>0</v>
      </c>
      <c r="T24" s="28">
        <v>0</v>
      </c>
      <c r="U24" s="96">
        <v>0</v>
      </c>
      <c r="V24" s="28">
        <f>+T24+Q24</f>
        <v>0</v>
      </c>
      <c r="W24" s="97">
        <f>+(U24+R24)/2</f>
        <v>0</v>
      </c>
      <c r="X24" s="28">
        <v>0</v>
      </c>
      <c r="Y24" s="28"/>
      <c r="Z24" s="97" t="e">
        <f>+Y24/X24</f>
        <v>#DIV/0!</v>
      </c>
      <c r="AA24" s="28">
        <f ca="1">+AA24:AAA34</f>
        <v>0</v>
      </c>
      <c r="AB24" s="28"/>
      <c r="AC24" s="28" t="e">
        <f ca="1">+AB24/AA24</f>
        <v>#DIV/0!</v>
      </c>
      <c r="AD24" s="28"/>
      <c r="AE24" s="39" t="s">
        <v>1081</v>
      </c>
      <c r="AF24" s="39"/>
      <c r="AG24" s="39"/>
      <c r="AH24" s="39"/>
      <c r="AI24" s="39"/>
      <c r="AJ24" s="39"/>
      <c r="AK24" s="66"/>
    </row>
    <row r="25" spans="1:37" ht="73.5" customHeight="1" x14ac:dyDescent="0.2">
      <c r="A25" s="43" t="s">
        <v>775</v>
      </c>
      <c r="B25" s="30" t="s">
        <v>818</v>
      </c>
      <c r="C25" s="30" t="s">
        <v>749</v>
      </c>
      <c r="D25" s="30" t="s">
        <v>750</v>
      </c>
      <c r="E25" s="30" t="s">
        <v>806</v>
      </c>
      <c r="F25" s="118" t="s">
        <v>862</v>
      </c>
      <c r="G25" s="95">
        <v>43101</v>
      </c>
      <c r="H25" s="117">
        <v>43465</v>
      </c>
      <c r="I25" s="28" t="s">
        <v>15</v>
      </c>
      <c r="J25" s="28" t="s">
        <v>44</v>
      </c>
      <c r="K25" s="28" t="s">
        <v>1087</v>
      </c>
      <c r="L25" s="28" t="s">
        <v>931</v>
      </c>
      <c r="M25" s="28" t="s">
        <v>1120</v>
      </c>
      <c r="N25" s="28" t="s">
        <v>1118</v>
      </c>
      <c r="O25" s="96">
        <v>1</v>
      </c>
      <c r="P25" s="28">
        <v>0</v>
      </c>
      <c r="Q25" s="28">
        <v>0</v>
      </c>
      <c r="R25" s="96">
        <v>0</v>
      </c>
      <c r="S25" s="28">
        <v>0</v>
      </c>
      <c r="T25" s="28">
        <v>0</v>
      </c>
      <c r="U25" s="96">
        <v>0</v>
      </c>
      <c r="V25" s="28">
        <f>+T25+Q25</f>
        <v>0</v>
      </c>
      <c r="W25" s="97">
        <f>+(U25+R25)/2</f>
        <v>0</v>
      </c>
      <c r="X25" s="28">
        <v>0</v>
      </c>
      <c r="Y25" s="28"/>
      <c r="Z25" s="97" t="e">
        <f>+Y25/X25</f>
        <v>#DIV/0!</v>
      </c>
      <c r="AA25" s="28">
        <f ca="1">+AA25:AAA35</f>
        <v>0</v>
      </c>
      <c r="AB25" s="28"/>
      <c r="AC25" s="28" t="e">
        <f ca="1">+AB25/AA25</f>
        <v>#DIV/0!</v>
      </c>
      <c r="AD25" s="28"/>
      <c r="AE25" s="39" t="s">
        <v>1082</v>
      </c>
      <c r="AF25" s="39"/>
      <c r="AG25" s="39"/>
      <c r="AH25" s="39"/>
      <c r="AI25" s="39"/>
      <c r="AJ25" s="39"/>
      <c r="AK25" s="66"/>
    </row>
    <row r="26" spans="1:37" ht="75" customHeight="1" x14ac:dyDescent="0.2">
      <c r="A26" s="43" t="s">
        <v>775</v>
      </c>
      <c r="B26" s="30" t="s">
        <v>818</v>
      </c>
      <c r="C26" s="30" t="s">
        <v>749</v>
      </c>
      <c r="D26" s="30" t="s">
        <v>750</v>
      </c>
      <c r="E26" s="30" t="s">
        <v>806</v>
      </c>
      <c r="F26" s="120" t="s">
        <v>866</v>
      </c>
      <c r="G26" s="95">
        <v>43101</v>
      </c>
      <c r="H26" s="119">
        <v>43404</v>
      </c>
      <c r="I26" s="28" t="s">
        <v>15</v>
      </c>
      <c r="J26" s="28" t="s">
        <v>44</v>
      </c>
      <c r="K26" s="28" t="s">
        <v>1087</v>
      </c>
      <c r="L26" s="28" t="s">
        <v>931</v>
      </c>
      <c r="M26" s="28" t="s">
        <v>1032</v>
      </c>
      <c r="N26" s="28" t="s">
        <v>1033</v>
      </c>
      <c r="O26" s="99">
        <v>1</v>
      </c>
      <c r="P26" s="28">
        <v>0</v>
      </c>
      <c r="Q26" s="28">
        <v>0</v>
      </c>
      <c r="R26" s="96">
        <v>0</v>
      </c>
      <c r="S26" s="28">
        <v>0</v>
      </c>
      <c r="T26" s="28">
        <v>0</v>
      </c>
      <c r="U26" s="96">
        <v>0</v>
      </c>
      <c r="V26" s="28">
        <f>+T26+Q26</f>
        <v>0</v>
      </c>
      <c r="W26" s="97">
        <f>+(U26+R26)/2</f>
        <v>0</v>
      </c>
      <c r="X26" s="28">
        <v>0</v>
      </c>
      <c r="Y26" s="28"/>
      <c r="Z26" s="97" t="e">
        <f>+Y26/X26</f>
        <v>#DIV/0!</v>
      </c>
      <c r="AA26" s="28">
        <v>1</v>
      </c>
      <c r="AB26" s="28"/>
      <c r="AC26" s="28">
        <f>+AB26/AA26</f>
        <v>0</v>
      </c>
      <c r="AD26" s="28"/>
      <c r="AE26" s="39" t="s">
        <v>1031</v>
      </c>
      <c r="AF26" s="39"/>
      <c r="AG26" s="39"/>
      <c r="AH26" s="39"/>
      <c r="AI26" s="39"/>
      <c r="AJ26" s="39"/>
      <c r="AK26" s="66"/>
    </row>
    <row r="27" spans="1:37" ht="54" customHeight="1" x14ac:dyDescent="0.2">
      <c r="A27" s="43" t="s">
        <v>775</v>
      </c>
      <c r="B27" s="30" t="s">
        <v>818</v>
      </c>
      <c r="C27" s="30" t="s">
        <v>749</v>
      </c>
      <c r="D27" s="30" t="s">
        <v>750</v>
      </c>
      <c r="E27" s="30" t="s">
        <v>806</v>
      </c>
      <c r="F27" s="125" t="s">
        <v>867</v>
      </c>
      <c r="G27" s="95">
        <v>43101</v>
      </c>
      <c r="H27" s="126">
        <v>43449</v>
      </c>
      <c r="I27" s="28" t="s">
        <v>15</v>
      </c>
      <c r="J27" s="28" t="s">
        <v>44</v>
      </c>
      <c r="K27" s="28" t="s">
        <v>1087</v>
      </c>
      <c r="L27" s="28" t="s">
        <v>931</v>
      </c>
      <c r="M27" s="28" t="s">
        <v>1034</v>
      </c>
      <c r="N27" s="28" t="s">
        <v>1035</v>
      </c>
      <c r="O27" s="99">
        <v>1</v>
      </c>
      <c r="P27" s="28">
        <v>0</v>
      </c>
      <c r="Q27" s="28">
        <v>0</v>
      </c>
      <c r="R27" s="96">
        <v>0</v>
      </c>
      <c r="S27" s="28">
        <v>0</v>
      </c>
      <c r="T27" s="28">
        <v>0</v>
      </c>
      <c r="U27" s="96">
        <v>0</v>
      </c>
      <c r="V27" s="28">
        <f>+T27+Q27</f>
        <v>0</v>
      </c>
      <c r="W27" s="97">
        <f>+(U27+R27)/2</f>
        <v>0</v>
      </c>
      <c r="X27" s="28">
        <v>0</v>
      </c>
      <c r="Y27" s="28"/>
      <c r="Z27" s="97" t="e">
        <f>+Y27/X27</f>
        <v>#DIV/0!</v>
      </c>
      <c r="AA27" s="28">
        <v>1</v>
      </c>
      <c r="AB27" s="28"/>
      <c r="AC27" s="28">
        <f>+AB27/AA27</f>
        <v>0</v>
      </c>
      <c r="AD27" s="28"/>
      <c r="AE27" s="29" t="s">
        <v>1031</v>
      </c>
      <c r="AF27" s="39"/>
      <c r="AG27" s="39"/>
      <c r="AH27" s="39"/>
      <c r="AI27" s="39"/>
      <c r="AJ27" s="39"/>
      <c r="AK27" s="66"/>
    </row>
    <row r="28" spans="1:37" ht="47.25" customHeight="1" x14ac:dyDescent="0.2">
      <c r="A28" s="43" t="s">
        <v>775</v>
      </c>
      <c r="B28" s="30" t="s">
        <v>818</v>
      </c>
      <c r="C28" s="30" t="s">
        <v>749</v>
      </c>
      <c r="D28" s="30" t="s">
        <v>750</v>
      </c>
      <c r="E28" s="30" t="s">
        <v>806</v>
      </c>
      <c r="F28" s="131" t="s">
        <v>886</v>
      </c>
      <c r="G28" s="95">
        <v>43101</v>
      </c>
      <c r="H28" s="132">
        <v>42978</v>
      </c>
      <c r="I28" s="28" t="s">
        <v>15</v>
      </c>
      <c r="J28" s="28" t="s">
        <v>44</v>
      </c>
      <c r="K28" s="28" t="s">
        <v>1087</v>
      </c>
      <c r="L28" s="28" t="s">
        <v>931</v>
      </c>
      <c r="M28" s="28" t="s">
        <v>1057</v>
      </c>
      <c r="N28" s="28" t="s">
        <v>1164</v>
      </c>
      <c r="O28" s="96">
        <v>1</v>
      </c>
      <c r="P28" s="28">
        <v>0</v>
      </c>
      <c r="Q28" s="28">
        <v>0</v>
      </c>
      <c r="R28" s="96">
        <v>0</v>
      </c>
      <c r="S28" s="28">
        <v>0</v>
      </c>
      <c r="T28" s="28">
        <v>0</v>
      </c>
      <c r="U28" s="96">
        <v>0</v>
      </c>
      <c r="V28" s="28">
        <f>+T28+Q28</f>
        <v>0</v>
      </c>
      <c r="W28" s="97">
        <f>+(U28+R28)/2</f>
        <v>0</v>
      </c>
      <c r="X28" s="28">
        <v>0</v>
      </c>
      <c r="Y28" s="28"/>
      <c r="Z28" s="97" t="e">
        <f>+Y28/X28</f>
        <v>#DIV/0!</v>
      </c>
      <c r="AA28" s="28">
        <v>1</v>
      </c>
      <c r="AB28" s="28">
        <v>1</v>
      </c>
      <c r="AC28" s="28">
        <f>+AB28/AA28</f>
        <v>1</v>
      </c>
      <c r="AD28" s="113" t="s">
        <v>1165</v>
      </c>
      <c r="AE28" s="39" t="s">
        <v>1056</v>
      </c>
      <c r="AF28" s="39"/>
      <c r="AG28" s="39"/>
      <c r="AH28" s="39"/>
      <c r="AI28" s="39"/>
      <c r="AJ28" s="39"/>
      <c r="AK28" s="66"/>
    </row>
    <row r="29" spans="1:37" ht="96" customHeight="1" x14ac:dyDescent="0.2">
      <c r="A29" s="43" t="s">
        <v>775</v>
      </c>
      <c r="B29" s="30" t="s">
        <v>818</v>
      </c>
      <c r="C29" s="30" t="s">
        <v>749</v>
      </c>
      <c r="D29" s="30" t="s">
        <v>750</v>
      </c>
      <c r="E29" s="30" t="s">
        <v>806</v>
      </c>
      <c r="F29" s="120" t="s">
        <v>855</v>
      </c>
      <c r="G29" s="95">
        <v>43101</v>
      </c>
      <c r="H29" s="119">
        <v>43281</v>
      </c>
      <c r="I29" s="28" t="s">
        <v>15</v>
      </c>
      <c r="J29" s="28" t="s">
        <v>44</v>
      </c>
      <c r="K29" s="28" t="s">
        <v>1086</v>
      </c>
      <c r="L29" s="28" t="s">
        <v>931</v>
      </c>
      <c r="M29" s="28" t="s">
        <v>971</v>
      </c>
      <c r="N29" s="28" t="s">
        <v>972</v>
      </c>
      <c r="O29" s="96">
        <v>1</v>
      </c>
      <c r="P29" s="28">
        <v>0</v>
      </c>
      <c r="Q29" s="28">
        <v>0</v>
      </c>
      <c r="R29" s="96">
        <v>0</v>
      </c>
      <c r="S29" s="28">
        <v>0</v>
      </c>
      <c r="T29" s="28">
        <v>0</v>
      </c>
      <c r="U29" s="96">
        <v>0</v>
      </c>
      <c r="V29" s="28">
        <f>+T29+Q29</f>
        <v>0</v>
      </c>
      <c r="W29" s="97">
        <f>+(U29+R29)/2</f>
        <v>0</v>
      </c>
      <c r="X29" s="28">
        <v>0</v>
      </c>
      <c r="Y29" s="28"/>
      <c r="Z29" s="97" t="e">
        <f>+Y29/X29</f>
        <v>#DIV/0!</v>
      </c>
      <c r="AA29" s="28">
        <v>0</v>
      </c>
      <c r="AB29" s="28"/>
      <c r="AC29" s="28" t="e">
        <f>+AB29/AA29</f>
        <v>#DIV/0!</v>
      </c>
      <c r="AD29" s="28"/>
      <c r="AE29" s="39" t="s">
        <v>1080</v>
      </c>
      <c r="AF29" s="39"/>
      <c r="AG29" s="39"/>
      <c r="AH29" s="39"/>
      <c r="AI29" s="39"/>
      <c r="AJ29" s="39"/>
      <c r="AK29" s="66"/>
    </row>
    <row r="30" spans="1:37" ht="85.5" customHeight="1" x14ac:dyDescent="0.2">
      <c r="A30" s="43" t="s">
        <v>775</v>
      </c>
      <c r="B30" s="30" t="s">
        <v>818</v>
      </c>
      <c r="C30" s="30" t="s">
        <v>749</v>
      </c>
      <c r="D30" s="30" t="s">
        <v>750</v>
      </c>
      <c r="E30" s="30" t="s">
        <v>806</v>
      </c>
      <c r="F30" s="121" t="s">
        <v>858</v>
      </c>
      <c r="G30" s="95">
        <v>43101</v>
      </c>
      <c r="H30" s="117">
        <v>43465</v>
      </c>
      <c r="I30" s="28" t="s">
        <v>15</v>
      </c>
      <c r="J30" s="28" t="s">
        <v>44</v>
      </c>
      <c r="K30" s="28" t="s">
        <v>1086</v>
      </c>
      <c r="L30" s="28" t="s">
        <v>931</v>
      </c>
      <c r="M30" s="28" t="s">
        <v>1024</v>
      </c>
      <c r="N30" s="28" t="s">
        <v>1021</v>
      </c>
      <c r="O30" s="99">
        <v>2</v>
      </c>
      <c r="P30" s="28">
        <v>0</v>
      </c>
      <c r="Q30" s="28">
        <v>0</v>
      </c>
      <c r="R30" s="96">
        <v>0</v>
      </c>
      <c r="S30" s="28">
        <v>1</v>
      </c>
      <c r="T30" s="28">
        <v>1</v>
      </c>
      <c r="U30" s="96">
        <f>+T30/S30</f>
        <v>1</v>
      </c>
      <c r="V30" s="28">
        <f>+T30+Q30</f>
        <v>1</v>
      </c>
      <c r="W30" s="97">
        <f>+(U30+R30)/2</f>
        <v>0.5</v>
      </c>
      <c r="X30" s="28">
        <v>0</v>
      </c>
      <c r="Y30" s="28"/>
      <c r="Z30" s="97" t="e">
        <f>+Y30/X30</f>
        <v>#DIV/0!</v>
      </c>
      <c r="AA30" s="28">
        <v>1</v>
      </c>
      <c r="AB30" s="28"/>
      <c r="AC30" s="28">
        <f>+AB30/AA30</f>
        <v>0</v>
      </c>
      <c r="AD30" s="28"/>
      <c r="AE30" s="39" t="s">
        <v>1022</v>
      </c>
      <c r="AF30" s="113" t="s">
        <v>1168</v>
      </c>
      <c r="AG30" s="113" t="s">
        <v>1146</v>
      </c>
      <c r="AH30" s="39"/>
      <c r="AI30" s="39"/>
      <c r="AJ30" s="39"/>
      <c r="AK30" s="66"/>
    </row>
    <row r="31" spans="1:37" ht="77.25" customHeight="1" x14ac:dyDescent="0.2">
      <c r="A31" s="43" t="s">
        <v>775</v>
      </c>
      <c r="B31" s="30" t="s">
        <v>818</v>
      </c>
      <c r="C31" s="30" t="s">
        <v>749</v>
      </c>
      <c r="D31" s="30" t="s">
        <v>750</v>
      </c>
      <c r="E31" s="30" t="s">
        <v>806</v>
      </c>
      <c r="F31" s="122" t="s">
        <v>859</v>
      </c>
      <c r="G31" s="95">
        <v>43101</v>
      </c>
      <c r="H31" s="117">
        <v>43465</v>
      </c>
      <c r="I31" s="28" t="s">
        <v>15</v>
      </c>
      <c r="J31" s="28" t="s">
        <v>44</v>
      </c>
      <c r="K31" s="28" t="s">
        <v>1086</v>
      </c>
      <c r="L31" s="28" t="s">
        <v>931</v>
      </c>
      <c r="M31" s="28" t="s">
        <v>1025</v>
      </c>
      <c r="N31" s="28" t="s">
        <v>1026</v>
      </c>
      <c r="O31" s="99">
        <v>2</v>
      </c>
      <c r="P31" s="28">
        <v>0</v>
      </c>
      <c r="Q31" s="28">
        <v>0</v>
      </c>
      <c r="R31" s="96">
        <v>0</v>
      </c>
      <c r="S31" s="28">
        <v>1</v>
      </c>
      <c r="T31" s="28">
        <v>1</v>
      </c>
      <c r="U31" s="96">
        <f>+T31/S31</f>
        <v>1</v>
      </c>
      <c r="V31" s="28">
        <f>+T31+Q31</f>
        <v>1</v>
      </c>
      <c r="W31" s="97">
        <f>+(U31+R31)/2</f>
        <v>0.5</v>
      </c>
      <c r="X31" s="28">
        <v>0</v>
      </c>
      <c r="Y31" s="28"/>
      <c r="Z31" s="97" t="e">
        <f>+Y31/X31</f>
        <v>#DIV/0!</v>
      </c>
      <c r="AA31" s="28">
        <v>1</v>
      </c>
      <c r="AB31" s="28"/>
      <c r="AC31" s="28">
        <f>+AB31/AA31</f>
        <v>0</v>
      </c>
      <c r="AD31" s="28"/>
      <c r="AE31" s="39" t="s">
        <v>1023</v>
      </c>
      <c r="AF31" s="113" t="s">
        <v>1147</v>
      </c>
      <c r="AG31" s="113" t="s">
        <v>1148</v>
      </c>
      <c r="AH31" s="39"/>
      <c r="AI31" s="39"/>
      <c r="AJ31" s="39"/>
      <c r="AK31" s="66"/>
    </row>
    <row r="32" spans="1:37" ht="42" customHeight="1" x14ac:dyDescent="0.2">
      <c r="A32" s="43" t="s">
        <v>775</v>
      </c>
      <c r="B32" s="30" t="s">
        <v>818</v>
      </c>
      <c r="C32" s="30" t="s">
        <v>749</v>
      </c>
      <c r="D32" s="30" t="s">
        <v>750</v>
      </c>
      <c r="E32" s="30" t="s">
        <v>806</v>
      </c>
      <c r="F32" s="121" t="s">
        <v>860</v>
      </c>
      <c r="G32" s="95">
        <v>43101</v>
      </c>
      <c r="H32" s="117">
        <v>43465</v>
      </c>
      <c r="I32" s="28" t="s">
        <v>15</v>
      </c>
      <c r="J32" s="28" t="s">
        <v>44</v>
      </c>
      <c r="K32" s="28" t="s">
        <v>1086</v>
      </c>
      <c r="L32" s="28" t="s">
        <v>931</v>
      </c>
      <c r="M32" s="28" t="s">
        <v>981</v>
      </c>
      <c r="N32" s="28" t="s">
        <v>982</v>
      </c>
      <c r="O32" s="123">
        <v>1</v>
      </c>
      <c r="P32" s="96">
        <v>0.33</v>
      </c>
      <c r="Q32" s="96">
        <v>0.3</v>
      </c>
      <c r="R32" s="96">
        <f>+Q32/P32</f>
        <v>0.90909090909090906</v>
      </c>
      <c r="S32" s="96">
        <v>0.33</v>
      </c>
      <c r="T32" s="28">
        <v>0</v>
      </c>
      <c r="U32" s="96">
        <f>+T32/S32</f>
        <v>0</v>
      </c>
      <c r="V32" s="28">
        <f>+T32+Q32</f>
        <v>0.3</v>
      </c>
      <c r="W32" s="97">
        <f>+(U32+R32)/2</f>
        <v>0.45454545454545453</v>
      </c>
      <c r="X32" s="28">
        <v>0</v>
      </c>
      <c r="Y32" s="28"/>
      <c r="Z32" s="97" t="e">
        <f>+Y32/X32</f>
        <v>#DIV/0!</v>
      </c>
      <c r="AA32" s="96">
        <v>0.33</v>
      </c>
      <c r="AB32" s="28"/>
      <c r="AC32" s="28">
        <f>+AB32/AA32</f>
        <v>0</v>
      </c>
      <c r="AD32" s="113" t="s">
        <v>1149</v>
      </c>
      <c r="AE32" s="39" t="s">
        <v>979</v>
      </c>
      <c r="AF32" s="39"/>
      <c r="AG32" s="39"/>
      <c r="AH32" s="39"/>
      <c r="AI32" s="39"/>
      <c r="AJ32" s="39"/>
      <c r="AK32" s="66"/>
    </row>
    <row r="33" spans="1:83" ht="33.75" customHeight="1" x14ac:dyDescent="0.2">
      <c r="A33" s="43" t="s">
        <v>775</v>
      </c>
      <c r="B33" s="30" t="s">
        <v>818</v>
      </c>
      <c r="C33" s="30" t="s">
        <v>749</v>
      </c>
      <c r="D33" s="30" t="s">
        <v>750</v>
      </c>
      <c r="E33" s="30" t="s">
        <v>806</v>
      </c>
      <c r="F33" s="118" t="s">
        <v>861</v>
      </c>
      <c r="G33" s="95">
        <v>43101</v>
      </c>
      <c r="H33" s="117">
        <v>43465</v>
      </c>
      <c r="I33" s="28" t="s">
        <v>15</v>
      </c>
      <c r="J33" s="28" t="s">
        <v>44</v>
      </c>
      <c r="K33" s="28" t="s">
        <v>1086</v>
      </c>
      <c r="L33" s="28" t="s">
        <v>931</v>
      </c>
      <c r="M33" s="28" t="s">
        <v>1119</v>
      </c>
      <c r="N33" s="28" t="s">
        <v>1118</v>
      </c>
      <c r="O33" s="96">
        <v>1</v>
      </c>
      <c r="P33" s="28">
        <v>0</v>
      </c>
      <c r="Q33" s="28">
        <v>0</v>
      </c>
      <c r="R33" s="96">
        <v>0</v>
      </c>
      <c r="S33" s="28">
        <v>0</v>
      </c>
      <c r="T33" s="28">
        <v>0</v>
      </c>
      <c r="U33" s="96">
        <v>0</v>
      </c>
      <c r="V33" s="28">
        <f>+T33+Q33</f>
        <v>0</v>
      </c>
      <c r="W33" s="97">
        <f>+(U33+R33)/2</f>
        <v>0</v>
      </c>
      <c r="X33" s="28">
        <v>0</v>
      </c>
      <c r="Y33" s="28"/>
      <c r="Z33" s="97" t="e">
        <f>+Y33/X33</f>
        <v>#DIV/0!</v>
      </c>
      <c r="AA33" s="28">
        <f ca="1">+AA33:AAA43</f>
        <v>0</v>
      </c>
      <c r="AB33" s="28"/>
      <c r="AC33" s="28" t="e">
        <f ca="1">+AB33/AA33</f>
        <v>#DIV/0!</v>
      </c>
      <c r="AD33" s="28"/>
      <c r="AE33" s="39" t="s">
        <v>1081</v>
      </c>
      <c r="AF33" s="39"/>
      <c r="AG33" s="39"/>
      <c r="AH33" s="39"/>
      <c r="AI33" s="39"/>
      <c r="AJ33" s="39"/>
      <c r="AK33" s="66"/>
    </row>
    <row r="34" spans="1:83" ht="33.75" customHeight="1" x14ac:dyDescent="0.2">
      <c r="A34" s="43" t="s">
        <v>775</v>
      </c>
      <c r="B34" s="30" t="s">
        <v>818</v>
      </c>
      <c r="C34" s="30" t="s">
        <v>749</v>
      </c>
      <c r="D34" s="30" t="s">
        <v>750</v>
      </c>
      <c r="E34" s="30" t="s">
        <v>806</v>
      </c>
      <c r="F34" s="118" t="s">
        <v>862</v>
      </c>
      <c r="G34" s="95">
        <v>43101</v>
      </c>
      <c r="H34" s="117">
        <v>43465</v>
      </c>
      <c r="I34" s="28" t="s">
        <v>15</v>
      </c>
      <c r="J34" s="28" t="s">
        <v>44</v>
      </c>
      <c r="K34" s="28" t="s">
        <v>1086</v>
      </c>
      <c r="L34" s="28" t="s">
        <v>931</v>
      </c>
      <c r="M34" s="28" t="s">
        <v>1120</v>
      </c>
      <c r="N34" s="28" t="s">
        <v>1118</v>
      </c>
      <c r="O34" s="96">
        <v>1</v>
      </c>
      <c r="P34" s="28">
        <v>0</v>
      </c>
      <c r="Q34" s="28">
        <v>0</v>
      </c>
      <c r="R34" s="96">
        <v>0</v>
      </c>
      <c r="S34" s="28">
        <v>0</v>
      </c>
      <c r="T34" s="28">
        <v>0</v>
      </c>
      <c r="U34" s="96">
        <v>0</v>
      </c>
      <c r="V34" s="28">
        <f>+T34+Q34</f>
        <v>0</v>
      </c>
      <c r="W34" s="97">
        <f>+(U34+R34)/2</f>
        <v>0</v>
      </c>
      <c r="X34" s="28">
        <v>0</v>
      </c>
      <c r="Y34" s="28"/>
      <c r="Z34" s="97" t="e">
        <f>+Y34/X34</f>
        <v>#DIV/0!</v>
      </c>
      <c r="AA34" s="28">
        <f ca="1">+AA34:AAA44</f>
        <v>0</v>
      </c>
      <c r="AB34" s="28"/>
      <c r="AC34" s="28" t="e">
        <f ca="1">+AB34/AA34</f>
        <v>#DIV/0!</v>
      </c>
      <c r="AD34" s="28"/>
      <c r="AE34" s="39" t="s">
        <v>1082</v>
      </c>
      <c r="AF34" s="39"/>
      <c r="AG34" s="39"/>
      <c r="AH34" s="39"/>
      <c r="AI34" s="39"/>
      <c r="AJ34" s="39"/>
      <c r="AK34" s="66"/>
    </row>
    <row r="35" spans="1:83" ht="33.75" customHeight="1" x14ac:dyDescent="0.2">
      <c r="A35" s="43" t="s">
        <v>775</v>
      </c>
      <c r="B35" s="30" t="s">
        <v>818</v>
      </c>
      <c r="C35" s="30" t="s">
        <v>749</v>
      </c>
      <c r="D35" s="30" t="s">
        <v>750</v>
      </c>
      <c r="E35" s="30" t="s">
        <v>806</v>
      </c>
      <c r="F35" s="120" t="s">
        <v>866</v>
      </c>
      <c r="G35" s="95">
        <v>43101</v>
      </c>
      <c r="H35" s="119">
        <v>43404</v>
      </c>
      <c r="I35" s="28" t="s">
        <v>15</v>
      </c>
      <c r="J35" s="28" t="s">
        <v>44</v>
      </c>
      <c r="K35" s="28" t="s">
        <v>1086</v>
      </c>
      <c r="L35" s="28" t="s">
        <v>931</v>
      </c>
      <c r="M35" s="28" t="s">
        <v>1032</v>
      </c>
      <c r="N35" s="28" t="s">
        <v>1033</v>
      </c>
      <c r="O35" s="99">
        <v>1</v>
      </c>
      <c r="P35" s="28">
        <v>0</v>
      </c>
      <c r="Q35" s="28">
        <v>0</v>
      </c>
      <c r="R35" s="96">
        <v>0</v>
      </c>
      <c r="S35" s="28">
        <v>0</v>
      </c>
      <c r="T35" s="28">
        <v>0</v>
      </c>
      <c r="U35" s="96">
        <v>0</v>
      </c>
      <c r="V35" s="28">
        <f>+T35+Q35</f>
        <v>0</v>
      </c>
      <c r="W35" s="97">
        <f>+(U35+R35)/2</f>
        <v>0</v>
      </c>
      <c r="X35" s="28">
        <v>0</v>
      </c>
      <c r="Y35" s="28"/>
      <c r="Z35" s="97" t="e">
        <f>+Y35/X35</f>
        <v>#DIV/0!</v>
      </c>
      <c r="AA35" s="28">
        <v>1</v>
      </c>
      <c r="AB35" s="28"/>
      <c r="AC35" s="28">
        <f>+AB35/AA35</f>
        <v>0</v>
      </c>
      <c r="AD35" s="28"/>
      <c r="AE35" s="39" t="s">
        <v>1031</v>
      </c>
      <c r="AF35" s="39"/>
      <c r="AG35" s="39"/>
      <c r="AH35" s="39"/>
      <c r="AI35" s="39"/>
      <c r="AJ35" s="39"/>
      <c r="AK35" s="66"/>
    </row>
    <row r="36" spans="1:83" ht="60.75" customHeight="1" x14ac:dyDescent="0.2">
      <c r="A36" s="43" t="s">
        <v>775</v>
      </c>
      <c r="B36" s="30" t="s">
        <v>818</v>
      </c>
      <c r="C36" s="30" t="s">
        <v>749</v>
      </c>
      <c r="D36" s="30" t="s">
        <v>750</v>
      </c>
      <c r="E36" s="30" t="s">
        <v>806</v>
      </c>
      <c r="F36" s="125" t="s">
        <v>867</v>
      </c>
      <c r="G36" s="95">
        <v>43101</v>
      </c>
      <c r="H36" s="126">
        <v>43449</v>
      </c>
      <c r="I36" s="28" t="s">
        <v>15</v>
      </c>
      <c r="J36" s="28" t="s">
        <v>44</v>
      </c>
      <c r="K36" s="28" t="s">
        <v>1086</v>
      </c>
      <c r="L36" s="28" t="s">
        <v>931</v>
      </c>
      <c r="M36" s="28" t="s">
        <v>1034</v>
      </c>
      <c r="N36" s="28" t="s">
        <v>1035</v>
      </c>
      <c r="O36" s="99">
        <v>1</v>
      </c>
      <c r="P36" s="28">
        <v>0</v>
      </c>
      <c r="Q36" s="28">
        <v>0</v>
      </c>
      <c r="R36" s="96">
        <v>0</v>
      </c>
      <c r="S36" s="28">
        <v>0</v>
      </c>
      <c r="T36" s="28">
        <v>0</v>
      </c>
      <c r="U36" s="96">
        <v>0</v>
      </c>
      <c r="V36" s="28">
        <f>+T36+Q36</f>
        <v>0</v>
      </c>
      <c r="W36" s="97">
        <f>+(U36+R36)/2</f>
        <v>0</v>
      </c>
      <c r="X36" s="28">
        <v>0</v>
      </c>
      <c r="Y36" s="28"/>
      <c r="Z36" s="97" t="e">
        <f>+Y36/X36</f>
        <v>#DIV/0!</v>
      </c>
      <c r="AA36" s="28">
        <v>1</v>
      </c>
      <c r="AB36" s="28"/>
      <c r="AC36" s="28">
        <f>+AB36/AA36</f>
        <v>0</v>
      </c>
      <c r="AD36" s="28"/>
      <c r="AE36" s="29" t="s">
        <v>1031</v>
      </c>
      <c r="AF36" s="39"/>
      <c r="AG36" s="39"/>
      <c r="AH36" s="39"/>
      <c r="AI36" s="39"/>
      <c r="AJ36" s="39"/>
      <c r="AK36" s="66"/>
    </row>
    <row r="37" spans="1:83" ht="83.25" customHeight="1" x14ac:dyDescent="0.2">
      <c r="A37" s="43" t="s">
        <v>775</v>
      </c>
      <c r="B37" s="30" t="s">
        <v>818</v>
      </c>
      <c r="C37" s="30" t="s">
        <v>749</v>
      </c>
      <c r="D37" s="30" t="s">
        <v>750</v>
      </c>
      <c r="E37" s="30" t="s">
        <v>806</v>
      </c>
      <c r="F37" s="131" t="s">
        <v>886</v>
      </c>
      <c r="G37" s="95">
        <v>43101</v>
      </c>
      <c r="H37" s="132">
        <v>42978</v>
      </c>
      <c r="I37" s="28" t="s">
        <v>15</v>
      </c>
      <c r="J37" s="28" t="s">
        <v>44</v>
      </c>
      <c r="K37" s="28" t="s">
        <v>1086</v>
      </c>
      <c r="L37" s="28" t="s">
        <v>931</v>
      </c>
      <c r="M37" s="28" t="s">
        <v>1057</v>
      </c>
      <c r="N37" s="28" t="s">
        <v>1164</v>
      </c>
      <c r="O37" s="96">
        <v>1</v>
      </c>
      <c r="P37" s="28">
        <v>0</v>
      </c>
      <c r="Q37" s="28">
        <v>0</v>
      </c>
      <c r="R37" s="96">
        <v>0</v>
      </c>
      <c r="S37" s="28">
        <v>0</v>
      </c>
      <c r="T37" s="28">
        <v>0</v>
      </c>
      <c r="U37" s="96">
        <v>0</v>
      </c>
      <c r="V37" s="28">
        <f>+T37+Q37</f>
        <v>0</v>
      </c>
      <c r="W37" s="97">
        <f>+(U37+R37)/2</f>
        <v>0</v>
      </c>
      <c r="X37" s="28">
        <v>0</v>
      </c>
      <c r="Y37" s="28"/>
      <c r="Z37" s="97" t="e">
        <f>+Y37/X37</f>
        <v>#DIV/0!</v>
      </c>
      <c r="AA37" s="28">
        <v>1</v>
      </c>
      <c r="AB37" s="28">
        <v>1</v>
      </c>
      <c r="AC37" s="28">
        <f>+AB37/AA37</f>
        <v>1</v>
      </c>
      <c r="AD37" s="113" t="s">
        <v>1165</v>
      </c>
      <c r="AE37" s="39" t="s">
        <v>1056</v>
      </c>
      <c r="AF37" s="39"/>
      <c r="AG37" s="39"/>
      <c r="AH37" s="39"/>
      <c r="AI37" s="39"/>
      <c r="AJ37" s="39"/>
      <c r="AK37" s="66"/>
    </row>
    <row r="38" spans="1:83" ht="60.75" customHeight="1" x14ac:dyDescent="0.2">
      <c r="A38" s="43" t="s">
        <v>775</v>
      </c>
      <c r="B38" s="30" t="s">
        <v>818</v>
      </c>
      <c r="C38" s="30" t="s">
        <v>749</v>
      </c>
      <c r="D38" s="30" t="s">
        <v>750</v>
      </c>
      <c r="E38" s="30" t="s">
        <v>806</v>
      </c>
      <c r="F38" s="127" t="s">
        <v>868</v>
      </c>
      <c r="G38" s="95">
        <v>43101</v>
      </c>
      <c r="H38" s="119">
        <v>43342</v>
      </c>
      <c r="I38" s="28" t="s">
        <v>15</v>
      </c>
      <c r="J38" s="28" t="s">
        <v>44</v>
      </c>
      <c r="K38" s="28" t="s">
        <v>1095</v>
      </c>
      <c r="L38" s="28" t="s">
        <v>931</v>
      </c>
      <c r="M38" s="28" t="s">
        <v>1036</v>
      </c>
      <c r="N38" s="28" t="s">
        <v>1037</v>
      </c>
      <c r="O38" s="99">
        <v>1</v>
      </c>
      <c r="P38" s="28">
        <v>0</v>
      </c>
      <c r="Q38" s="28">
        <v>0</v>
      </c>
      <c r="R38" s="96">
        <v>0</v>
      </c>
      <c r="S38" s="28">
        <v>0</v>
      </c>
      <c r="T38" s="28">
        <v>0</v>
      </c>
      <c r="U38" s="96">
        <v>0</v>
      </c>
      <c r="V38" s="28">
        <f>+T38+Q38</f>
        <v>0</v>
      </c>
      <c r="W38" s="97">
        <f>+(U38+R38)/2</f>
        <v>0</v>
      </c>
      <c r="X38" s="28">
        <v>0</v>
      </c>
      <c r="Y38" s="28"/>
      <c r="Z38" s="97" t="e">
        <f>+Y38/X38</f>
        <v>#DIV/0!</v>
      </c>
      <c r="AA38" s="28">
        <v>1</v>
      </c>
      <c r="AB38" s="28"/>
      <c r="AC38" s="28">
        <f>+AB38/AA38</f>
        <v>0</v>
      </c>
      <c r="AD38" s="28"/>
      <c r="AE38" s="29" t="s">
        <v>1031</v>
      </c>
      <c r="AF38" s="39"/>
      <c r="AG38" s="39"/>
      <c r="AH38" s="39"/>
      <c r="AI38" s="39"/>
      <c r="AJ38" s="39"/>
      <c r="AK38" s="66"/>
    </row>
    <row r="39" spans="1:83" ht="98.25" customHeight="1" x14ac:dyDescent="0.2">
      <c r="A39" s="43" t="s">
        <v>775</v>
      </c>
      <c r="B39" s="30" t="s">
        <v>818</v>
      </c>
      <c r="C39" s="30" t="s">
        <v>749</v>
      </c>
      <c r="D39" s="30" t="s">
        <v>750</v>
      </c>
      <c r="E39" s="30" t="s">
        <v>806</v>
      </c>
      <c r="F39" s="120" t="s">
        <v>855</v>
      </c>
      <c r="G39" s="95">
        <v>43101</v>
      </c>
      <c r="H39" s="119">
        <v>43281</v>
      </c>
      <c r="I39" s="28" t="s">
        <v>15</v>
      </c>
      <c r="J39" s="28" t="s">
        <v>44</v>
      </c>
      <c r="K39" s="28" t="s">
        <v>1088</v>
      </c>
      <c r="L39" s="28" t="s">
        <v>931</v>
      </c>
      <c r="M39" s="28" t="s">
        <v>971</v>
      </c>
      <c r="N39" s="28" t="s">
        <v>972</v>
      </c>
      <c r="O39" s="96">
        <v>1</v>
      </c>
      <c r="P39" s="28">
        <v>0</v>
      </c>
      <c r="Q39" s="28">
        <v>0</v>
      </c>
      <c r="R39" s="96">
        <v>0</v>
      </c>
      <c r="S39" s="28">
        <v>0</v>
      </c>
      <c r="T39" s="28">
        <v>0</v>
      </c>
      <c r="U39" s="96">
        <v>0</v>
      </c>
      <c r="V39" s="28">
        <f>+T39+Q39</f>
        <v>0</v>
      </c>
      <c r="W39" s="97">
        <f>+(U39+R39)/2</f>
        <v>0</v>
      </c>
      <c r="X39" s="28">
        <v>0</v>
      </c>
      <c r="Y39" s="28"/>
      <c r="Z39" s="97" t="e">
        <f>+Y39/X39</f>
        <v>#DIV/0!</v>
      </c>
      <c r="AA39" s="28">
        <v>0</v>
      </c>
      <c r="AB39" s="28"/>
      <c r="AC39" s="28" t="e">
        <f>+AB39/AA39</f>
        <v>#DIV/0!</v>
      </c>
      <c r="AD39" s="28"/>
      <c r="AE39" s="39" t="s">
        <v>1080</v>
      </c>
      <c r="AF39" s="39"/>
      <c r="AG39" s="39"/>
      <c r="AH39" s="39"/>
      <c r="AI39" s="39"/>
      <c r="AJ39" s="39"/>
      <c r="AK39" s="66"/>
    </row>
    <row r="40" spans="1:83" ht="136.5" customHeight="1" x14ac:dyDescent="0.2">
      <c r="A40" s="43" t="s">
        <v>775</v>
      </c>
      <c r="B40" s="30" t="s">
        <v>818</v>
      </c>
      <c r="C40" s="30" t="s">
        <v>749</v>
      </c>
      <c r="D40" s="30" t="s">
        <v>750</v>
      </c>
      <c r="E40" s="30" t="s">
        <v>806</v>
      </c>
      <c r="F40" s="121" t="s">
        <v>858</v>
      </c>
      <c r="G40" s="95">
        <v>43101</v>
      </c>
      <c r="H40" s="117">
        <v>43465</v>
      </c>
      <c r="I40" s="28" t="s">
        <v>15</v>
      </c>
      <c r="J40" s="28" t="s">
        <v>44</v>
      </c>
      <c r="K40" s="28" t="s">
        <v>1088</v>
      </c>
      <c r="L40" s="28" t="s">
        <v>931</v>
      </c>
      <c r="M40" s="28" t="s">
        <v>1024</v>
      </c>
      <c r="N40" s="28" t="s">
        <v>1021</v>
      </c>
      <c r="O40" s="99">
        <v>2</v>
      </c>
      <c r="P40" s="28">
        <v>0</v>
      </c>
      <c r="Q40" s="28">
        <v>0</v>
      </c>
      <c r="R40" s="96">
        <v>0</v>
      </c>
      <c r="S40" s="28">
        <v>1</v>
      </c>
      <c r="T40" s="28">
        <v>1</v>
      </c>
      <c r="U40" s="96">
        <f>+T40/S40</f>
        <v>1</v>
      </c>
      <c r="V40" s="28">
        <f>+T40+Q40</f>
        <v>1</v>
      </c>
      <c r="W40" s="97">
        <f>+(U40+R40)/2</f>
        <v>0.5</v>
      </c>
      <c r="X40" s="28">
        <v>0</v>
      </c>
      <c r="Y40" s="28"/>
      <c r="Z40" s="97" t="e">
        <f>+Y40/X40</f>
        <v>#DIV/0!</v>
      </c>
      <c r="AA40" s="28">
        <v>1</v>
      </c>
      <c r="AB40" s="28"/>
      <c r="AC40" s="28">
        <f>+AB40/AA40</f>
        <v>0</v>
      </c>
      <c r="AD40" s="28"/>
      <c r="AE40" s="39" t="s">
        <v>1022</v>
      </c>
      <c r="AF40" s="113" t="s">
        <v>1168</v>
      </c>
      <c r="AG40" s="113" t="s">
        <v>1146</v>
      </c>
      <c r="AH40" s="39"/>
      <c r="AI40" s="39"/>
      <c r="AJ40" s="39"/>
      <c r="AK40" s="66"/>
    </row>
    <row r="41" spans="1:83" ht="98.25" customHeight="1" x14ac:dyDescent="0.2">
      <c r="A41" s="43" t="s">
        <v>775</v>
      </c>
      <c r="B41" s="30" t="s">
        <v>818</v>
      </c>
      <c r="C41" s="30" t="s">
        <v>749</v>
      </c>
      <c r="D41" s="30" t="s">
        <v>750</v>
      </c>
      <c r="E41" s="30" t="s">
        <v>806</v>
      </c>
      <c r="F41" s="122" t="s">
        <v>859</v>
      </c>
      <c r="G41" s="95">
        <v>43101</v>
      </c>
      <c r="H41" s="117">
        <v>43465</v>
      </c>
      <c r="I41" s="28" t="s">
        <v>15</v>
      </c>
      <c r="J41" s="28" t="s">
        <v>44</v>
      </c>
      <c r="K41" s="28" t="s">
        <v>1088</v>
      </c>
      <c r="L41" s="28" t="s">
        <v>931</v>
      </c>
      <c r="M41" s="28" t="s">
        <v>1025</v>
      </c>
      <c r="N41" s="28" t="s">
        <v>1026</v>
      </c>
      <c r="O41" s="99">
        <v>2</v>
      </c>
      <c r="P41" s="28">
        <v>0</v>
      </c>
      <c r="Q41" s="28">
        <v>0</v>
      </c>
      <c r="R41" s="96">
        <v>0</v>
      </c>
      <c r="S41" s="28">
        <v>1</v>
      </c>
      <c r="T41" s="28">
        <v>1</v>
      </c>
      <c r="U41" s="96">
        <f>+T41/S41</f>
        <v>1</v>
      </c>
      <c r="V41" s="28">
        <f>+T41+Q41</f>
        <v>1</v>
      </c>
      <c r="W41" s="97">
        <f>+(U41+R41)/2</f>
        <v>0.5</v>
      </c>
      <c r="X41" s="28">
        <v>0</v>
      </c>
      <c r="Y41" s="28"/>
      <c r="Z41" s="97" t="e">
        <f>+Y41/X41</f>
        <v>#DIV/0!</v>
      </c>
      <c r="AA41" s="28">
        <v>1</v>
      </c>
      <c r="AB41" s="28"/>
      <c r="AC41" s="28">
        <f>+AB41/AA41</f>
        <v>0</v>
      </c>
      <c r="AD41" s="28"/>
      <c r="AE41" s="39" t="s">
        <v>1023</v>
      </c>
      <c r="AF41" s="113" t="s">
        <v>1147</v>
      </c>
      <c r="AG41" s="113" t="s">
        <v>1148</v>
      </c>
      <c r="AH41" s="39"/>
      <c r="AI41" s="39"/>
      <c r="AJ41" s="39"/>
      <c r="AK41" s="66"/>
    </row>
    <row r="42" spans="1:83" ht="62.25" customHeight="1" x14ac:dyDescent="0.2">
      <c r="A42" s="43" t="s">
        <v>775</v>
      </c>
      <c r="B42" s="30" t="s">
        <v>818</v>
      </c>
      <c r="C42" s="30" t="s">
        <v>749</v>
      </c>
      <c r="D42" s="30" t="s">
        <v>750</v>
      </c>
      <c r="E42" s="30" t="s">
        <v>806</v>
      </c>
      <c r="F42" s="121" t="s">
        <v>860</v>
      </c>
      <c r="G42" s="95">
        <v>43101</v>
      </c>
      <c r="H42" s="117">
        <v>43465</v>
      </c>
      <c r="I42" s="28" t="s">
        <v>15</v>
      </c>
      <c r="J42" s="28" t="s">
        <v>44</v>
      </c>
      <c r="K42" s="28" t="s">
        <v>1088</v>
      </c>
      <c r="L42" s="28" t="s">
        <v>931</v>
      </c>
      <c r="M42" s="28" t="s">
        <v>981</v>
      </c>
      <c r="N42" s="28" t="s">
        <v>982</v>
      </c>
      <c r="O42" s="123">
        <v>1</v>
      </c>
      <c r="P42" s="96">
        <v>0.33</v>
      </c>
      <c r="Q42" s="96">
        <v>0.3</v>
      </c>
      <c r="R42" s="96">
        <f>+Q42/P42</f>
        <v>0.90909090909090906</v>
      </c>
      <c r="S42" s="96">
        <v>0.33</v>
      </c>
      <c r="T42" s="28">
        <v>0</v>
      </c>
      <c r="U42" s="96">
        <f>+T42/S42</f>
        <v>0</v>
      </c>
      <c r="V42" s="28">
        <f>+T42+Q42</f>
        <v>0.3</v>
      </c>
      <c r="W42" s="97">
        <f>+(U42+R42)/2</f>
        <v>0.45454545454545453</v>
      </c>
      <c r="X42" s="28">
        <v>0</v>
      </c>
      <c r="Y42" s="28"/>
      <c r="Z42" s="97" t="e">
        <f>+Y42/X42</f>
        <v>#DIV/0!</v>
      </c>
      <c r="AA42" s="96">
        <v>0.33</v>
      </c>
      <c r="AB42" s="28"/>
      <c r="AC42" s="28">
        <f>+AB42/AA42</f>
        <v>0</v>
      </c>
      <c r="AD42" s="113" t="s">
        <v>1149</v>
      </c>
      <c r="AE42" s="39" t="s">
        <v>979</v>
      </c>
      <c r="AF42" s="39"/>
      <c r="AG42" s="39"/>
      <c r="AH42" s="39"/>
      <c r="AI42" s="39"/>
      <c r="AJ42" s="39"/>
      <c r="AK42" s="66"/>
    </row>
    <row r="43" spans="1:83" ht="88.5" customHeight="1" x14ac:dyDescent="0.2">
      <c r="A43" s="43" t="s">
        <v>775</v>
      </c>
      <c r="B43" s="30" t="s">
        <v>818</v>
      </c>
      <c r="C43" s="30" t="s">
        <v>749</v>
      </c>
      <c r="D43" s="30" t="s">
        <v>750</v>
      </c>
      <c r="E43" s="30" t="s">
        <v>806</v>
      </c>
      <c r="F43" s="118" t="s">
        <v>861</v>
      </c>
      <c r="G43" s="95">
        <v>43101</v>
      </c>
      <c r="H43" s="117">
        <v>43465</v>
      </c>
      <c r="I43" s="28" t="s">
        <v>15</v>
      </c>
      <c r="J43" s="28" t="s">
        <v>44</v>
      </c>
      <c r="K43" s="28" t="s">
        <v>1088</v>
      </c>
      <c r="L43" s="28" t="s">
        <v>931</v>
      </c>
      <c r="M43" s="28" t="s">
        <v>1119</v>
      </c>
      <c r="N43" s="28" t="s">
        <v>1118</v>
      </c>
      <c r="O43" s="96">
        <v>1</v>
      </c>
      <c r="P43" s="28">
        <v>0</v>
      </c>
      <c r="Q43" s="28">
        <v>0</v>
      </c>
      <c r="R43" s="96">
        <v>0</v>
      </c>
      <c r="S43" s="28">
        <v>0</v>
      </c>
      <c r="T43" s="28">
        <v>0</v>
      </c>
      <c r="U43" s="96">
        <v>0</v>
      </c>
      <c r="V43" s="28">
        <f>+T43+Q43</f>
        <v>0</v>
      </c>
      <c r="W43" s="97">
        <f>+(U43+R43)/2</f>
        <v>0</v>
      </c>
      <c r="X43" s="28">
        <v>0</v>
      </c>
      <c r="Y43" s="28"/>
      <c r="Z43" s="97" t="e">
        <f>+Y43/X43</f>
        <v>#DIV/0!</v>
      </c>
      <c r="AA43" s="28">
        <f ca="1">+AA43:AAA53</f>
        <v>0</v>
      </c>
      <c r="AB43" s="28"/>
      <c r="AC43" s="28" t="e">
        <f ca="1">+AB43/AA43</f>
        <v>#DIV/0!</v>
      </c>
      <c r="AD43" s="28"/>
      <c r="AE43" s="39" t="s">
        <v>1081</v>
      </c>
      <c r="AF43" s="39"/>
      <c r="AG43" s="39"/>
      <c r="AH43" s="39"/>
      <c r="AI43" s="39"/>
      <c r="AJ43" s="39"/>
      <c r="AK43" s="66"/>
    </row>
    <row r="44" spans="1:83" ht="53.25" customHeight="1" x14ac:dyDescent="0.2">
      <c r="A44" s="43" t="s">
        <v>775</v>
      </c>
      <c r="B44" s="30" t="s">
        <v>818</v>
      </c>
      <c r="C44" s="30" t="s">
        <v>749</v>
      </c>
      <c r="D44" s="30" t="s">
        <v>750</v>
      </c>
      <c r="E44" s="30" t="s">
        <v>806</v>
      </c>
      <c r="F44" s="118" t="s">
        <v>862</v>
      </c>
      <c r="G44" s="95">
        <v>43101</v>
      </c>
      <c r="H44" s="117">
        <v>43465</v>
      </c>
      <c r="I44" s="28" t="s">
        <v>15</v>
      </c>
      <c r="J44" s="28" t="s">
        <v>44</v>
      </c>
      <c r="K44" s="28" t="s">
        <v>1088</v>
      </c>
      <c r="L44" s="28" t="s">
        <v>931</v>
      </c>
      <c r="M44" s="28" t="s">
        <v>1120</v>
      </c>
      <c r="N44" s="28" t="s">
        <v>1118</v>
      </c>
      <c r="O44" s="96">
        <v>1</v>
      </c>
      <c r="P44" s="28">
        <v>0</v>
      </c>
      <c r="Q44" s="28">
        <v>0</v>
      </c>
      <c r="R44" s="96">
        <v>0</v>
      </c>
      <c r="S44" s="28">
        <v>0</v>
      </c>
      <c r="T44" s="28">
        <v>0</v>
      </c>
      <c r="U44" s="96">
        <v>0</v>
      </c>
      <c r="V44" s="28">
        <f>+T44+Q44</f>
        <v>0</v>
      </c>
      <c r="W44" s="97">
        <f>+(U44+R44)/2</f>
        <v>0</v>
      </c>
      <c r="X44" s="28">
        <v>0</v>
      </c>
      <c r="Y44" s="28"/>
      <c r="Z44" s="97" t="e">
        <f>+Y44/X44</f>
        <v>#DIV/0!</v>
      </c>
      <c r="AA44" s="28">
        <f ca="1">+AA44:AAA54</f>
        <v>0</v>
      </c>
      <c r="AB44" s="28"/>
      <c r="AC44" s="28" t="e">
        <f ca="1">+AB44/AA44</f>
        <v>#DIV/0!</v>
      </c>
      <c r="AD44" s="28"/>
      <c r="AE44" s="39" t="s">
        <v>1082</v>
      </c>
      <c r="AF44" s="39"/>
      <c r="AG44" s="39"/>
      <c r="AH44" s="39"/>
      <c r="AI44" s="39"/>
      <c r="AJ44" s="39"/>
      <c r="AK44" s="66"/>
    </row>
    <row r="45" spans="1:83" ht="33.75" customHeight="1" x14ac:dyDescent="0.2">
      <c r="A45" s="43" t="s">
        <v>775</v>
      </c>
      <c r="B45" s="30" t="s">
        <v>818</v>
      </c>
      <c r="C45" s="30" t="s">
        <v>749</v>
      </c>
      <c r="D45" s="30" t="s">
        <v>750</v>
      </c>
      <c r="E45" s="30" t="s">
        <v>806</v>
      </c>
      <c r="F45" s="120" t="s">
        <v>866</v>
      </c>
      <c r="G45" s="95">
        <v>43101</v>
      </c>
      <c r="H45" s="119">
        <v>43404</v>
      </c>
      <c r="I45" s="28" t="s">
        <v>15</v>
      </c>
      <c r="J45" s="28" t="s">
        <v>44</v>
      </c>
      <c r="K45" s="28" t="s">
        <v>1088</v>
      </c>
      <c r="L45" s="28" t="s">
        <v>931</v>
      </c>
      <c r="M45" s="28" t="s">
        <v>1032</v>
      </c>
      <c r="N45" s="28" t="s">
        <v>1033</v>
      </c>
      <c r="O45" s="99">
        <v>1</v>
      </c>
      <c r="P45" s="28">
        <v>0</v>
      </c>
      <c r="Q45" s="28">
        <v>0</v>
      </c>
      <c r="R45" s="96">
        <v>0</v>
      </c>
      <c r="S45" s="28">
        <v>0</v>
      </c>
      <c r="T45" s="28">
        <v>0</v>
      </c>
      <c r="U45" s="96">
        <v>0</v>
      </c>
      <c r="V45" s="28">
        <f>+T45+Q45</f>
        <v>0</v>
      </c>
      <c r="W45" s="97">
        <f>+(U45+R45)/2</f>
        <v>0</v>
      </c>
      <c r="X45" s="28">
        <v>0</v>
      </c>
      <c r="Y45" s="28"/>
      <c r="Z45" s="97" t="e">
        <f>+Y45/X45</f>
        <v>#DIV/0!</v>
      </c>
      <c r="AA45" s="28">
        <v>1</v>
      </c>
      <c r="AB45" s="28"/>
      <c r="AC45" s="28">
        <f>+AB45/AA45</f>
        <v>0</v>
      </c>
      <c r="AD45" s="28"/>
      <c r="AE45" s="39" t="s">
        <v>1031</v>
      </c>
      <c r="AF45" s="39"/>
      <c r="AG45" s="39"/>
      <c r="AH45" s="39"/>
      <c r="AI45" s="39"/>
      <c r="AJ45" s="39"/>
      <c r="AK45" s="66"/>
    </row>
    <row r="46" spans="1:83" ht="33.75" customHeight="1" x14ac:dyDescent="0.2">
      <c r="A46" s="43" t="s">
        <v>775</v>
      </c>
      <c r="B46" s="30" t="s">
        <v>818</v>
      </c>
      <c r="C46" s="30" t="s">
        <v>749</v>
      </c>
      <c r="D46" s="30" t="s">
        <v>750</v>
      </c>
      <c r="E46" s="30" t="s">
        <v>806</v>
      </c>
      <c r="F46" s="125" t="s">
        <v>867</v>
      </c>
      <c r="G46" s="95">
        <v>43101</v>
      </c>
      <c r="H46" s="126">
        <v>43449</v>
      </c>
      <c r="I46" s="28" t="s">
        <v>15</v>
      </c>
      <c r="J46" s="28" t="s">
        <v>44</v>
      </c>
      <c r="K46" s="28" t="s">
        <v>1088</v>
      </c>
      <c r="L46" s="28" t="s">
        <v>931</v>
      </c>
      <c r="M46" s="28" t="s">
        <v>1034</v>
      </c>
      <c r="N46" s="28" t="s">
        <v>1035</v>
      </c>
      <c r="O46" s="99">
        <v>1</v>
      </c>
      <c r="P46" s="28">
        <v>0</v>
      </c>
      <c r="Q46" s="28">
        <v>0</v>
      </c>
      <c r="R46" s="96">
        <v>0</v>
      </c>
      <c r="S46" s="28">
        <v>0</v>
      </c>
      <c r="T46" s="28">
        <v>0</v>
      </c>
      <c r="U46" s="96">
        <v>0</v>
      </c>
      <c r="V46" s="28">
        <f>+T46+Q46</f>
        <v>0</v>
      </c>
      <c r="W46" s="97">
        <f>+(U46+R46)/2</f>
        <v>0</v>
      </c>
      <c r="X46" s="28">
        <v>0</v>
      </c>
      <c r="Y46" s="28"/>
      <c r="Z46" s="97" t="e">
        <f>+Y46/X46</f>
        <v>#DIV/0!</v>
      </c>
      <c r="AA46" s="28">
        <v>1</v>
      </c>
      <c r="AB46" s="28"/>
      <c r="AC46" s="28">
        <f>+AB46/AA46</f>
        <v>0</v>
      </c>
      <c r="AD46" s="28"/>
      <c r="AE46" s="29" t="s">
        <v>1031</v>
      </c>
      <c r="AF46" s="39"/>
      <c r="AG46" s="39"/>
      <c r="AH46" s="39"/>
      <c r="AI46" s="39"/>
      <c r="AJ46" s="39"/>
      <c r="AK46" s="66"/>
    </row>
    <row r="47" spans="1:83" s="19" customFormat="1" ht="80.25" customHeight="1" x14ac:dyDescent="0.2">
      <c r="A47" s="43" t="s">
        <v>775</v>
      </c>
      <c r="B47" s="30" t="s">
        <v>818</v>
      </c>
      <c r="C47" s="30" t="s">
        <v>749</v>
      </c>
      <c r="D47" s="30" t="s">
        <v>750</v>
      </c>
      <c r="E47" s="30" t="s">
        <v>806</v>
      </c>
      <c r="F47" s="131" t="s">
        <v>886</v>
      </c>
      <c r="G47" s="95">
        <v>43101</v>
      </c>
      <c r="H47" s="132">
        <v>42978</v>
      </c>
      <c r="I47" s="28" t="s">
        <v>10</v>
      </c>
      <c r="J47" s="28" t="s">
        <v>44</v>
      </c>
      <c r="K47" s="28" t="s">
        <v>1088</v>
      </c>
      <c r="L47" s="28" t="s">
        <v>931</v>
      </c>
      <c r="M47" s="28" t="s">
        <v>1057</v>
      </c>
      <c r="N47" s="28" t="s">
        <v>1164</v>
      </c>
      <c r="O47" s="96">
        <v>1</v>
      </c>
      <c r="P47" s="28">
        <v>0</v>
      </c>
      <c r="Q47" s="28">
        <v>0</v>
      </c>
      <c r="R47" s="96">
        <v>0</v>
      </c>
      <c r="S47" s="28">
        <v>0</v>
      </c>
      <c r="T47" s="28">
        <v>0</v>
      </c>
      <c r="U47" s="96">
        <v>0</v>
      </c>
      <c r="V47" s="28">
        <f>+T47+Q47</f>
        <v>0</v>
      </c>
      <c r="W47" s="97">
        <f>+(U47+R47)/2</f>
        <v>0</v>
      </c>
      <c r="X47" s="28">
        <v>0</v>
      </c>
      <c r="Y47" s="28"/>
      <c r="Z47" s="97" t="e">
        <f>+Y47/X47</f>
        <v>#DIV/0!</v>
      </c>
      <c r="AA47" s="28">
        <v>1</v>
      </c>
      <c r="AB47" s="28">
        <v>1</v>
      </c>
      <c r="AC47" s="28">
        <f>+AB47/AA47</f>
        <v>1</v>
      </c>
      <c r="AD47" s="113" t="s">
        <v>1165</v>
      </c>
      <c r="AE47" s="39" t="s">
        <v>1056</v>
      </c>
      <c r="AF47" s="39"/>
      <c r="AG47" s="39"/>
      <c r="AH47" s="39"/>
      <c r="AI47" s="39"/>
      <c r="AJ47" s="39"/>
      <c r="AK47" s="66"/>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c r="BW47" s="7"/>
      <c r="BX47" s="7"/>
      <c r="BY47" s="7"/>
      <c r="BZ47" s="7"/>
      <c r="CA47" s="7"/>
      <c r="CB47" s="7"/>
      <c r="CC47" s="7"/>
      <c r="CD47" s="7"/>
      <c r="CE47" s="7"/>
    </row>
    <row r="48" spans="1:83" ht="44.25" customHeight="1" x14ac:dyDescent="0.2">
      <c r="A48" s="43" t="s">
        <v>775</v>
      </c>
      <c r="B48" s="30" t="s">
        <v>818</v>
      </c>
      <c r="C48" s="30" t="s">
        <v>749</v>
      </c>
      <c r="D48" s="30" t="s">
        <v>750</v>
      </c>
      <c r="E48" s="30" t="s">
        <v>806</v>
      </c>
      <c r="F48" s="118" t="s">
        <v>861</v>
      </c>
      <c r="G48" s="95">
        <v>43101</v>
      </c>
      <c r="H48" s="117">
        <v>43465</v>
      </c>
      <c r="I48" s="28" t="s">
        <v>15</v>
      </c>
      <c r="J48" s="28" t="s">
        <v>44</v>
      </c>
      <c r="K48" s="28" t="s">
        <v>1092</v>
      </c>
      <c r="L48" s="28" t="s">
        <v>931</v>
      </c>
      <c r="M48" s="28" t="s">
        <v>1119</v>
      </c>
      <c r="N48" s="28" t="s">
        <v>1118</v>
      </c>
      <c r="O48" s="96">
        <v>1</v>
      </c>
      <c r="P48" s="28">
        <v>0</v>
      </c>
      <c r="Q48" s="28">
        <v>0</v>
      </c>
      <c r="R48" s="96">
        <v>0</v>
      </c>
      <c r="S48" s="28">
        <v>0</v>
      </c>
      <c r="T48" s="28">
        <v>0</v>
      </c>
      <c r="U48" s="96">
        <v>0</v>
      </c>
      <c r="V48" s="28">
        <f>+T48+Q48</f>
        <v>0</v>
      </c>
      <c r="W48" s="97">
        <f>+(U48+R48)/2</f>
        <v>0</v>
      </c>
      <c r="X48" s="28">
        <v>0</v>
      </c>
      <c r="Y48" s="28"/>
      <c r="Z48" s="97" t="e">
        <f>+Y48/X48</f>
        <v>#DIV/0!</v>
      </c>
      <c r="AA48" s="28">
        <v>0</v>
      </c>
      <c r="AB48" s="28"/>
      <c r="AC48" s="28" t="e">
        <f>+AB48/AA48</f>
        <v>#DIV/0!</v>
      </c>
      <c r="AD48" s="28"/>
      <c r="AE48" s="39" t="s">
        <v>1081</v>
      </c>
      <c r="AF48" s="39"/>
      <c r="AG48" s="39"/>
      <c r="AH48" s="39"/>
      <c r="AI48" s="39"/>
      <c r="AJ48" s="39"/>
      <c r="AK48" s="66"/>
    </row>
    <row r="49" spans="1:83" ht="71.25" customHeight="1" x14ac:dyDescent="0.2">
      <c r="A49" s="43" t="s">
        <v>772</v>
      </c>
      <c r="B49" s="30" t="s">
        <v>794</v>
      </c>
      <c r="C49" s="30" t="s">
        <v>758</v>
      </c>
      <c r="D49" s="30" t="s">
        <v>759</v>
      </c>
      <c r="E49" s="30" t="s">
        <v>751</v>
      </c>
      <c r="F49" s="30" t="s">
        <v>43</v>
      </c>
      <c r="G49" s="95">
        <v>43101</v>
      </c>
      <c r="H49" s="95">
        <v>43464</v>
      </c>
      <c r="I49" s="28" t="s">
        <v>15</v>
      </c>
      <c r="J49" s="28" t="s">
        <v>44</v>
      </c>
      <c r="K49" s="30" t="s">
        <v>159</v>
      </c>
      <c r="L49" s="30" t="s">
        <v>141</v>
      </c>
      <c r="M49" s="28" t="s">
        <v>45</v>
      </c>
      <c r="N49" s="28" t="s">
        <v>46</v>
      </c>
      <c r="O49" s="28">
        <v>1</v>
      </c>
      <c r="P49" s="28">
        <v>0</v>
      </c>
      <c r="Q49" s="28">
        <v>1</v>
      </c>
      <c r="R49" s="96">
        <v>1</v>
      </c>
      <c r="S49" s="28">
        <v>0</v>
      </c>
      <c r="T49" s="28">
        <v>0</v>
      </c>
      <c r="U49" s="96">
        <v>0</v>
      </c>
      <c r="V49" s="28">
        <f>+T49+Q49</f>
        <v>1</v>
      </c>
      <c r="W49" s="97">
        <f>+(U49+R49)/2</f>
        <v>0.5</v>
      </c>
      <c r="X49" s="28">
        <v>0</v>
      </c>
      <c r="Y49" s="28"/>
      <c r="Z49" s="97" t="e">
        <f>+Y49/X49</f>
        <v>#DIV/0!</v>
      </c>
      <c r="AA49" s="28">
        <v>1</v>
      </c>
      <c r="AB49" s="28"/>
      <c r="AC49" s="28">
        <f>+AB49/AA49</f>
        <v>0</v>
      </c>
      <c r="AD49" s="28" t="s">
        <v>456</v>
      </c>
      <c r="AE49" s="29" t="s">
        <v>457</v>
      </c>
      <c r="AF49" s="29" t="s">
        <v>605</v>
      </c>
      <c r="AG49" s="29" t="s">
        <v>605</v>
      </c>
      <c r="AH49" s="29"/>
      <c r="AI49" s="29"/>
      <c r="AJ49" s="29"/>
      <c r="AK49" s="63"/>
    </row>
    <row r="50" spans="1:83" ht="111" customHeight="1" x14ac:dyDescent="0.2">
      <c r="A50" s="43" t="s">
        <v>772</v>
      </c>
      <c r="B50" s="30" t="s">
        <v>794</v>
      </c>
      <c r="C50" s="30" t="s">
        <v>752</v>
      </c>
      <c r="D50" s="30" t="s">
        <v>760</v>
      </c>
      <c r="E50" s="30" t="s">
        <v>751</v>
      </c>
      <c r="F50" s="30" t="s">
        <v>47</v>
      </c>
      <c r="G50" s="95">
        <v>43101</v>
      </c>
      <c r="H50" s="95">
        <v>43464</v>
      </c>
      <c r="I50" s="28" t="s">
        <v>15</v>
      </c>
      <c r="J50" s="28" t="s">
        <v>44</v>
      </c>
      <c r="K50" s="30" t="s">
        <v>159</v>
      </c>
      <c r="L50" s="30" t="s">
        <v>141</v>
      </c>
      <c r="M50" s="28" t="s">
        <v>48</v>
      </c>
      <c r="N50" s="28" t="s">
        <v>49</v>
      </c>
      <c r="O50" s="28">
        <v>1</v>
      </c>
      <c r="P50" s="28">
        <v>0</v>
      </c>
      <c r="Q50" s="28">
        <v>1</v>
      </c>
      <c r="R50" s="96">
        <v>1</v>
      </c>
      <c r="S50" s="28">
        <v>0</v>
      </c>
      <c r="T50" s="28">
        <v>1</v>
      </c>
      <c r="U50" s="96">
        <v>1</v>
      </c>
      <c r="V50" s="28">
        <f>+T50+Q50</f>
        <v>2</v>
      </c>
      <c r="W50" s="97">
        <f>+(U50+R50)/2</f>
        <v>1</v>
      </c>
      <c r="X50" s="28">
        <v>0</v>
      </c>
      <c r="Y50" s="28"/>
      <c r="Z50" s="97" t="e">
        <f>+Y50/X50</f>
        <v>#DIV/0!</v>
      </c>
      <c r="AA50" s="28">
        <v>1</v>
      </c>
      <c r="AB50" s="28"/>
      <c r="AC50" s="28">
        <f>+AB50/AA50</f>
        <v>0</v>
      </c>
      <c r="AD50" s="28" t="s">
        <v>458</v>
      </c>
      <c r="AE50" s="33" t="s">
        <v>558</v>
      </c>
      <c r="AF50" s="29"/>
      <c r="AG50" s="29"/>
      <c r="AH50" s="29"/>
      <c r="AI50" s="29"/>
      <c r="AJ50" s="29"/>
      <c r="AK50" s="63"/>
    </row>
    <row r="51" spans="1:83" ht="72" customHeight="1" x14ac:dyDescent="0.2">
      <c r="A51" s="43" t="s">
        <v>772</v>
      </c>
      <c r="B51" s="30" t="s">
        <v>781</v>
      </c>
      <c r="C51" s="30" t="s">
        <v>752</v>
      </c>
      <c r="D51" s="30" t="s">
        <v>763</v>
      </c>
      <c r="E51" s="30" t="s">
        <v>751</v>
      </c>
      <c r="F51" s="30" t="s">
        <v>112</v>
      </c>
      <c r="G51" s="95">
        <v>43101</v>
      </c>
      <c r="H51" s="95">
        <v>43464</v>
      </c>
      <c r="I51" s="28" t="s">
        <v>15</v>
      </c>
      <c r="J51" s="28" t="s">
        <v>44</v>
      </c>
      <c r="K51" s="30" t="s">
        <v>159</v>
      </c>
      <c r="L51" s="30" t="s">
        <v>141</v>
      </c>
      <c r="M51" s="28" t="s">
        <v>113</v>
      </c>
      <c r="N51" s="28" t="s">
        <v>114</v>
      </c>
      <c r="O51" s="28">
        <v>3</v>
      </c>
      <c r="P51" s="28">
        <v>0</v>
      </c>
      <c r="Q51" s="28">
        <v>1</v>
      </c>
      <c r="R51" s="96">
        <v>1</v>
      </c>
      <c r="S51" s="28">
        <v>1</v>
      </c>
      <c r="T51" s="28">
        <v>1</v>
      </c>
      <c r="U51" s="96">
        <f>+T51/S51</f>
        <v>1</v>
      </c>
      <c r="V51" s="28">
        <f>+T51+Q51</f>
        <v>2</v>
      </c>
      <c r="W51" s="97">
        <f>+(U51+R51)/2</f>
        <v>1</v>
      </c>
      <c r="X51" s="28">
        <v>1</v>
      </c>
      <c r="Y51" s="28"/>
      <c r="Z51" s="97">
        <f>+Y51/X51</f>
        <v>0</v>
      </c>
      <c r="AA51" s="28">
        <v>1</v>
      </c>
      <c r="AB51" s="28"/>
      <c r="AC51" s="28">
        <f>+AB51/AA51</f>
        <v>0</v>
      </c>
      <c r="AD51" s="28" t="s">
        <v>459</v>
      </c>
      <c r="AE51" s="29" t="s">
        <v>460</v>
      </c>
      <c r="AF51" s="29" t="s">
        <v>689</v>
      </c>
      <c r="AG51" s="29" t="s">
        <v>690</v>
      </c>
      <c r="AH51" s="29"/>
      <c r="AI51" s="29"/>
      <c r="AJ51" s="33"/>
      <c r="AK51" s="63"/>
    </row>
    <row r="52" spans="1:83" ht="88.5" customHeight="1" x14ac:dyDescent="0.2">
      <c r="A52" s="43" t="s">
        <v>772</v>
      </c>
      <c r="B52" s="30" t="s">
        <v>802</v>
      </c>
      <c r="C52" s="30" t="s">
        <v>752</v>
      </c>
      <c r="D52" s="30" t="s">
        <v>757</v>
      </c>
      <c r="E52" s="30" t="s">
        <v>751</v>
      </c>
      <c r="F52" s="30" t="s">
        <v>118</v>
      </c>
      <c r="G52" s="95">
        <v>43101</v>
      </c>
      <c r="H52" s="95">
        <v>43464</v>
      </c>
      <c r="I52" s="28" t="s">
        <v>15</v>
      </c>
      <c r="J52" s="28" t="s">
        <v>44</v>
      </c>
      <c r="K52" s="30" t="s">
        <v>159</v>
      </c>
      <c r="L52" s="30" t="s">
        <v>144</v>
      </c>
      <c r="M52" s="28" t="s">
        <v>119</v>
      </c>
      <c r="N52" s="28" t="s">
        <v>214</v>
      </c>
      <c r="O52" s="28">
        <v>5</v>
      </c>
      <c r="P52" s="28">
        <v>1</v>
      </c>
      <c r="Q52" s="28">
        <v>1</v>
      </c>
      <c r="R52" s="96">
        <f>+Q52/P52</f>
        <v>1</v>
      </c>
      <c r="S52" s="28">
        <v>1</v>
      </c>
      <c r="T52" s="28">
        <v>2</v>
      </c>
      <c r="U52" s="96">
        <f>+T52/S52</f>
        <v>2</v>
      </c>
      <c r="V52" s="28">
        <f>+T52+Q52</f>
        <v>3</v>
      </c>
      <c r="W52" s="97">
        <f>+(U52+R52)/2</f>
        <v>1.5</v>
      </c>
      <c r="X52" s="28">
        <v>1</v>
      </c>
      <c r="Y52" s="28"/>
      <c r="Z52" s="97">
        <f>+Y52/X52</f>
        <v>0</v>
      </c>
      <c r="AA52" s="28">
        <v>2</v>
      </c>
      <c r="AB52" s="28"/>
      <c r="AC52" s="28">
        <f>+AB52/AA52</f>
        <v>0</v>
      </c>
      <c r="AD52" s="28" t="s">
        <v>463</v>
      </c>
      <c r="AE52" s="29" t="s">
        <v>464</v>
      </c>
      <c r="AF52" s="29" t="s">
        <v>695</v>
      </c>
      <c r="AG52" s="29" t="s">
        <v>606</v>
      </c>
      <c r="AH52" s="29"/>
      <c r="AI52" s="29"/>
      <c r="AJ52" s="32"/>
      <c r="AK52" s="152"/>
    </row>
    <row r="53" spans="1:83" ht="75.75" customHeight="1" x14ac:dyDescent="0.2">
      <c r="A53" s="45" t="s">
        <v>785</v>
      </c>
      <c r="B53" s="30" t="s">
        <v>830</v>
      </c>
      <c r="C53" s="30" t="s">
        <v>752</v>
      </c>
      <c r="D53" s="30" t="s">
        <v>763</v>
      </c>
      <c r="E53" s="30" t="s">
        <v>751</v>
      </c>
      <c r="F53" s="30" t="s">
        <v>288</v>
      </c>
      <c r="G53" s="95">
        <v>43101</v>
      </c>
      <c r="H53" s="95">
        <v>43464</v>
      </c>
      <c r="I53" s="28" t="s">
        <v>15</v>
      </c>
      <c r="J53" s="28" t="s">
        <v>44</v>
      </c>
      <c r="K53" s="28" t="s">
        <v>159</v>
      </c>
      <c r="L53" s="28" t="s">
        <v>232</v>
      </c>
      <c r="M53" s="28" t="s">
        <v>132</v>
      </c>
      <c r="N53" s="28" t="s">
        <v>133</v>
      </c>
      <c r="O53" s="96">
        <v>1</v>
      </c>
      <c r="P53" s="28">
        <v>0</v>
      </c>
      <c r="Q53" s="28">
        <v>0</v>
      </c>
      <c r="R53" s="96">
        <v>0</v>
      </c>
      <c r="S53" s="28">
        <v>1</v>
      </c>
      <c r="T53" s="28">
        <v>1</v>
      </c>
      <c r="U53" s="96">
        <f>+T53/S53</f>
        <v>1</v>
      </c>
      <c r="V53" s="28">
        <f>+T53+Q53</f>
        <v>1</v>
      </c>
      <c r="W53" s="97">
        <f>+(U53+R53)/2</f>
        <v>0.5</v>
      </c>
      <c r="X53" s="28">
        <v>0</v>
      </c>
      <c r="Y53" s="28"/>
      <c r="Z53" s="97" t="e">
        <f>+Y53/X53</f>
        <v>#DIV/0!</v>
      </c>
      <c r="AA53" s="28">
        <v>0</v>
      </c>
      <c r="AB53" s="28"/>
      <c r="AC53" s="28" t="e">
        <f>+AB53/AA53</f>
        <v>#DIV/0!</v>
      </c>
      <c r="AD53" s="28"/>
      <c r="AE53" s="29"/>
      <c r="AF53" s="29" t="s">
        <v>709</v>
      </c>
      <c r="AG53" s="29" t="s">
        <v>710</v>
      </c>
      <c r="AH53" s="28"/>
      <c r="AI53" s="28"/>
      <c r="AJ53" s="29"/>
      <c r="AK53" s="63"/>
    </row>
    <row r="54" spans="1:83" ht="58.5" customHeight="1" x14ac:dyDescent="0.2">
      <c r="A54" s="45" t="s">
        <v>785</v>
      </c>
      <c r="B54" s="30" t="s">
        <v>832</v>
      </c>
      <c r="C54" s="29" t="s">
        <v>749</v>
      </c>
      <c r="D54" s="30" t="s">
        <v>765</v>
      </c>
      <c r="E54" s="30" t="s">
        <v>751</v>
      </c>
      <c r="F54" s="36" t="s">
        <v>134</v>
      </c>
      <c r="G54" s="95">
        <v>43101</v>
      </c>
      <c r="H54" s="95">
        <v>43464</v>
      </c>
      <c r="I54" s="28" t="s">
        <v>15</v>
      </c>
      <c r="J54" s="28" t="s">
        <v>44</v>
      </c>
      <c r="K54" s="30" t="s">
        <v>169</v>
      </c>
      <c r="L54" s="30" t="s">
        <v>152</v>
      </c>
      <c r="M54" s="28" t="s">
        <v>132</v>
      </c>
      <c r="N54" s="28" t="s">
        <v>133</v>
      </c>
      <c r="O54" s="96">
        <v>1</v>
      </c>
      <c r="P54" s="28">
        <v>2</v>
      </c>
      <c r="Q54" s="28">
        <v>2</v>
      </c>
      <c r="R54" s="96">
        <f>+Q54/P54</f>
        <v>1</v>
      </c>
      <c r="S54" s="28">
        <v>2</v>
      </c>
      <c r="T54" s="28">
        <v>2</v>
      </c>
      <c r="U54" s="96">
        <f>+T54/S54</f>
        <v>1</v>
      </c>
      <c r="V54" s="28">
        <f>+T54+Q54</f>
        <v>4</v>
      </c>
      <c r="W54" s="97">
        <f>+(U54+R54)/2</f>
        <v>1</v>
      </c>
      <c r="X54" s="28">
        <v>0</v>
      </c>
      <c r="Y54" s="28"/>
      <c r="Z54" s="97" t="e">
        <f>+Y54/X54</f>
        <v>#DIV/0!</v>
      </c>
      <c r="AA54" s="28">
        <v>0</v>
      </c>
      <c r="AB54" s="28"/>
      <c r="AC54" s="28" t="e">
        <f>+AB54/AA54</f>
        <v>#DIV/0!</v>
      </c>
      <c r="AD54" s="28" t="s">
        <v>560</v>
      </c>
      <c r="AE54" s="33" t="s">
        <v>561</v>
      </c>
      <c r="AF54" s="28" t="s">
        <v>703</v>
      </c>
      <c r="AG54" s="33" t="s">
        <v>704</v>
      </c>
      <c r="AH54" s="29"/>
      <c r="AI54" s="29"/>
      <c r="AJ54" s="29"/>
      <c r="AK54" s="63"/>
    </row>
    <row r="55" spans="1:83" ht="78" customHeight="1" x14ac:dyDescent="0.2">
      <c r="A55" s="43" t="s">
        <v>772</v>
      </c>
      <c r="B55" s="30" t="s">
        <v>794</v>
      </c>
      <c r="C55" s="30" t="s">
        <v>758</v>
      </c>
      <c r="D55" s="30" t="s">
        <v>759</v>
      </c>
      <c r="E55" s="30" t="s">
        <v>751</v>
      </c>
      <c r="F55" s="30" t="s">
        <v>43</v>
      </c>
      <c r="G55" s="95">
        <v>43101</v>
      </c>
      <c r="H55" s="95">
        <v>43465</v>
      </c>
      <c r="I55" s="28" t="s">
        <v>10</v>
      </c>
      <c r="J55" s="28" t="s">
        <v>44</v>
      </c>
      <c r="K55" s="30" t="s">
        <v>156</v>
      </c>
      <c r="L55" s="30" t="s">
        <v>155</v>
      </c>
      <c r="M55" s="28" t="s">
        <v>45</v>
      </c>
      <c r="N55" s="28" t="s">
        <v>46</v>
      </c>
      <c r="O55" s="96">
        <v>1</v>
      </c>
      <c r="P55" s="96">
        <v>1</v>
      </c>
      <c r="Q55" s="96">
        <v>1</v>
      </c>
      <c r="R55" s="96">
        <f>+Q55/P55</f>
        <v>1</v>
      </c>
      <c r="S55" s="28">
        <v>0</v>
      </c>
      <c r="T55" s="28">
        <v>0</v>
      </c>
      <c r="U55" s="96">
        <v>0</v>
      </c>
      <c r="V55" s="28">
        <f>+T55+Q55</f>
        <v>1</v>
      </c>
      <c r="W55" s="97">
        <f>+(U55+R55)/2</f>
        <v>0.5</v>
      </c>
      <c r="X55" s="96">
        <v>0</v>
      </c>
      <c r="Y55" s="28"/>
      <c r="Z55" s="97" t="e">
        <f>+Y55/X55</f>
        <v>#DIV/0!</v>
      </c>
      <c r="AA55" s="96" t="s">
        <v>195</v>
      </c>
      <c r="AB55" s="28"/>
      <c r="AC55" s="28" t="e">
        <f>+AB55/AA55</f>
        <v>#VALUE!</v>
      </c>
      <c r="AD55" s="28" t="s">
        <v>472</v>
      </c>
      <c r="AE55" s="29" t="s">
        <v>473</v>
      </c>
      <c r="AF55" s="29" t="s">
        <v>466</v>
      </c>
      <c r="AG55" s="29" t="s">
        <v>675</v>
      </c>
      <c r="AH55" s="29"/>
      <c r="AI55" s="29"/>
      <c r="AJ55" s="29"/>
      <c r="AK55" s="63"/>
    </row>
    <row r="56" spans="1:83" s="1" customFormat="1" ht="60" customHeight="1" x14ac:dyDescent="0.25">
      <c r="A56" s="43" t="s">
        <v>772</v>
      </c>
      <c r="B56" s="30" t="s">
        <v>790</v>
      </c>
      <c r="C56" s="30" t="s">
        <v>752</v>
      </c>
      <c r="D56" s="30" t="s">
        <v>760</v>
      </c>
      <c r="E56" s="30" t="s">
        <v>751</v>
      </c>
      <c r="F56" s="30" t="s">
        <v>310</v>
      </c>
      <c r="G56" s="95">
        <v>43101</v>
      </c>
      <c r="H56" s="95">
        <v>43464</v>
      </c>
      <c r="I56" s="28" t="s">
        <v>15</v>
      </c>
      <c r="J56" s="28" t="s">
        <v>44</v>
      </c>
      <c r="K56" s="28" t="s">
        <v>311</v>
      </c>
      <c r="L56" s="28" t="s">
        <v>312</v>
      </c>
      <c r="M56" s="28" t="s">
        <v>313</v>
      </c>
      <c r="N56" s="28" t="s">
        <v>562</v>
      </c>
      <c r="O56" s="28">
        <v>109</v>
      </c>
      <c r="P56" s="28">
        <v>25</v>
      </c>
      <c r="Q56" s="28">
        <v>72</v>
      </c>
      <c r="R56" s="96">
        <f>+Q56/P56</f>
        <v>2.88</v>
      </c>
      <c r="S56" s="28">
        <v>30</v>
      </c>
      <c r="T56" s="28">
        <v>22</v>
      </c>
      <c r="U56" s="96">
        <f>+T56/S56</f>
        <v>0.73333333333333328</v>
      </c>
      <c r="V56" s="28">
        <f>+T56+Q56</f>
        <v>94</v>
      </c>
      <c r="W56" s="97">
        <f>+(U56+R56)/2</f>
        <v>1.8066666666666666</v>
      </c>
      <c r="X56" s="28">
        <v>30</v>
      </c>
      <c r="Y56" s="28"/>
      <c r="Z56" s="97">
        <f>+Y56/X56</f>
        <v>0</v>
      </c>
      <c r="AA56" s="28">
        <v>24</v>
      </c>
      <c r="AB56" s="28"/>
      <c r="AC56" s="28">
        <f>+AB56/AA56</f>
        <v>0</v>
      </c>
      <c r="AD56" s="28" t="s">
        <v>465</v>
      </c>
      <c r="AE56" s="29" t="s">
        <v>563</v>
      </c>
      <c r="AF56" s="29" t="s">
        <v>607</v>
      </c>
      <c r="AG56" s="29" t="s">
        <v>717</v>
      </c>
      <c r="AH56" s="28"/>
      <c r="AI56" s="28"/>
      <c r="AJ56" s="29"/>
      <c r="AK56" s="6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row>
    <row r="57" spans="1:83" s="1" customFormat="1" ht="132.75" customHeight="1" x14ac:dyDescent="0.25">
      <c r="A57" s="43" t="s">
        <v>772</v>
      </c>
      <c r="B57" s="30" t="s">
        <v>794</v>
      </c>
      <c r="C57" s="30" t="s">
        <v>758</v>
      </c>
      <c r="D57" s="30" t="s">
        <v>759</v>
      </c>
      <c r="E57" s="30" t="s">
        <v>751</v>
      </c>
      <c r="F57" s="30" t="s">
        <v>43</v>
      </c>
      <c r="G57" s="95">
        <v>43101</v>
      </c>
      <c r="H57" s="95">
        <v>43464</v>
      </c>
      <c r="I57" s="28" t="s">
        <v>8</v>
      </c>
      <c r="J57" s="28" t="s">
        <v>44</v>
      </c>
      <c r="K57" s="30" t="s">
        <v>158</v>
      </c>
      <c r="L57" s="30" t="s">
        <v>337</v>
      </c>
      <c r="M57" s="28" t="s">
        <v>45</v>
      </c>
      <c r="N57" s="28" t="s">
        <v>46</v>
      </c>
      <c r="O57" s="96">
        <v>1</v>
      </c>
      <c r="P57" s="96">
        <v>1</v>
      </c>
      <c r="Q57" s="28">
        <v>3</v>
      </c>
      <c r="R57" s="96">
        <f>+Q57/P57</f>
        <v>3</v>
      </c>
      <c r="S57" s="28">
        <v>0</v>
      </c>
      <c r="T57" s="28">
        <v>3</v>
      </c>
      <c r="U57" s="96">
        <v>1</v>
      </c>
      <c r="V57" s="28">
        <f>+T57+Q57</f>
        <v>6</v>
      </c>
      <c r="W57" s="97">
        <f>+(U57+R57)/2</f>
        <v>2</v>
      </c>
      <c r="X57" s="28">
        <v>0</v>
      </c>
      <c r="Y57" s="28"/>
      <c r="Z57" s="97" t="e">
        <f>+Y57/X57</f>
        <v>#DIV/0!</v>
      </c>
      <c r="AA57" s="28">
        <v>0</v>
      </c>
      <c r="AB57" s="28"/>
      <c r="AC57" s="28" t="e">
        <f>+AB57/AA57</f>
        <v>#DIV/0!</v>
      </c>
      <c r="AD57" s="28" t="s">
        <v>442</v>
      </c>
      <c r="AE57" s="30" t="s">
        <v>443</v>
      </c>
      <c r="AF57" s="29" t="s">
        <v>718</v>
      </c>
      <c r="AG57" s="30" t="s">
        <v>719</v>
      </c>
      <c r="AH57" s="29"/>
      <c r="AI57" s="30"/>
      <c r="AJ57" s="29"/>
      <c r="AK57" s="151"/>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row>
    <row r="58" spans="1:83" ht="77.25" customHeight="1" x14ac:dyDescent="0.2">
      <c r="A58" s="43" t="s">
        <v>772</v>
      </c>
      <c r="B58" s="30" t="s">
        <v>794</v>
      </c>
      <c r="C58" s="30" t="s">
        <v>752</v>
      </c>
      <c r="D58" s="30" t="s">
        <v>760</v>
      </c>
      <c r="E58" s="30" t="s">
        <v>751</v>
      </c>
      <c r="F58" s="30" t="s">
        <v>47</v>
      </c>
      <c r="G58" s="95">
        <v>43101</v>
      </c>
      <c r="H58" s="95">
        <v>43464</v>
      </c>
      <c r="I58" s="28" t="s">
        <v>8</v>
      </c>
      <c r="J58" s="28" t="s">
        <v>44</v>
      </c>
      <c r="K58" s="30" t="s">
        <v>158</v>
      </c>
      <c r="L58" s="30" t="s">
        <v>338</v>
      </c>
      <c r="M58" s="28" t="s">
        <v>48</v>
      </c>
      <c r="N58" s="28" t="s">
        <v>49</v>
      </c>
      <c r="O58" s="28">
        <v>1</v>
      </c>
      <c r="P58" s="28">
        <v>1</v>
      </c>
      <c r="Q58" s="28">
        <v>1</v>
      </c>
      <c r="R58" s="96">
        <f>+Q58/P58</f>
        <v>1</v>
      </c>
      <c r="S58" s="28">
        <v>0</v>
      </c>
      <c r="T58" s="28">
        <v>0</v>
      </c>
      <c r="U58" s="96">
        <v>0</v>
      </c>
      <c r="V58" s="28">
        <f>+T58+Q58</f>
        <v>1</v>
      </c>
      <c r="W58" s="97">
        <f>+(U58+R58)/2</f>
        <v>0.5</v>
      </c>
      <c r="X58" s="28">
        <v>0</v>
      </c>
      <c r="Y58" s="28"/>
      <c r="Z58" s="97" t="e">
        <f>+Y58/X58</f>
        <v>#DIV/0!</v>
      </c>
      <c r="AA58" s="28">
        <v>0</v>
      </c>
      <c r="AB58" s="28"/>
      <c r="AC58" s="28" t="e">
        <f>+AB58/AA58</f>
        <v>#DIV/0!</v>
      </c>
      <c r="AD58" s="28" t="s">
        <v>444</v>
      </c>
      <c r="AE58" s="30" t="s">
        <v>445</v>
      </c>
      <c r="AF58" s="29" t="s">
        <v>586</v>
      </c>
      <c r="AG58" s="30" t="s">
        <v>720</v>
      </c>
      <c r="AH58" s="39"/>
      <c r="AI58" s="39"/>
      <c r="AJ58" s="29"/>
      <c r="AK58" s="151"/>
    </row>
    <row r="59" spans="1:83" ht="96" customHeight="1" x14ac:dyDescent="0.2">
      <c r="A59" s="45" t="s">
        <v>785</v>
      </c>
      <c r="B59" s="30" t="s">
        <v>832</v>
      </c>
      <c r="C59" s="29" t="s">
        <v>749</v>
      </c>
      <c r="D59" s="30" t="s">
        <v>765</v>
      </c>
      <c r="E59" s="30" t="s">
        <v>751</v>
      </c>
      <c r="F59" s="30" t="s">
        <v>134</v>
      </c>
      <c r="G59" s="95">
        <v>43101</v>
      </c>
      <c r="H59" s="95">
        <v>43464</v>
      </c>
      <c r="I59" s="28" t="s">
        <v>8</v>
      </c>
      <c r="J59" s="28" t="s">
        <v>44</v>
      </c>
      <c r="K59" s="28" t="s">
        <v>158</v>
      </c>
      <c r="L59" s="28" t="s">
        <v>339</v>
      </c>
      <c r="M59" s="28" t="s">
        <v>132</v>
      </c>
      <c r="N59" s="28" t="s">
        <v>133</v>
      </c>
      <c r="O59" s="28">
        <v>100</v>
      </c>
      <c r="P59" s="99">
        <v>25</v>
      </c>
      <c r="Q59" s="28">
        <v>25</v>
      </c>
      <c r="R59" s="96">
        <f>+Q59/P59</f>
        <v>1</v>
      </c>
      <c r="S59" s="100">
        <v>25</v>
      </c>
      <c r="T59" s="28">
        <v>25</v>
      </c>
      <c r="U59" s="96">
        <f>+T59/S59</f>
        <v>1</v>
      </c>
      <c r="V59" s="28">
        <f>+T59+Q59</f>
        <v>50</v>
      </c>
      <c r="W59" s="97">
        <f>+(U59+R59)/2</f>
        <v>1</v>
      </c>
      <c r="X59" s="28">
        <v>25</v>
      </c>
      <c r="Y59" s="28"/>
      <c r="Z59" s="97">
        <f>+Y59/X59</f>
        <v>0</v>
      </c>
      <c r="AA59" s="28">
        <v>25</v>
      </c>
      <c r="AB59" s="28"/>
      <c r="AC59" s="28">
        <f>+AB59/AA59</f>
        <v>0</v>
      </c>
      <c r="AD59" s="28" t="s">
        <v>527</v>
      </c>
      <c r="AE59" s="30" t="s">
        <v>553</v>
      </c>
      <c r="AF59" s="29" t="s">
        <v>587</v>
      </c>
      <c r="AG59" s="30" t="s">
        <v>721</v>
      </c>
      <c r="AH59" s="29"/>
      <c r="AI59" s="30"/>
      <c r="AJ59" s="39"/>
      <c r="AK59" s="165"/>
    </row>
    <row r="60" spans="1:83" ht="61.5" customHeight="1" x14ac:dyDescent="0.2">
      <c r="A60" s="45" t="s">
        <v>785</v>
      </c>
      <c r="B60" s="30" t="s">
        <v>830</v>
      </c>
      <c r="C60" s="30" t="s">
        <v>752</v>
      </c>
      <c r="D60" s="30" t="s">
        <v>763</v>
      </c>
      <c r="E60" s="30" t="s">
        <v>751</v>
      </c>
      <c r="F60" s="30" t="s">
        <v>288</v>
      </c>
      <c r="G60" s="95">
        <v>43101</v>
      </c>
      <c r="H60" s="95">
        <v>43464</v>
      </c>
      <c r="I60" s="28" t="s">
        <v>8</v>
      </c>
      <c r="J60" s="28" t="s">
        <v>219</v>
      </c>
      <c r="K60" s="28" t="s">
        <v>158</v>
      </c>
      <c r="L60" s="30" t="s">
        <v>337</v>
      </c>
      <c r="M60" s="28" t="s">
        <v>132</v>
      </c>
      <c r="N60" s="28" t="s">
        <v>133</v>
      </c>
      <c r="O60" s="96">
        <v>1</v>
      </c>
      <c r="P60" s="96">
        <v>0.9</v>
      </c>
      <c r="Q60" s="97">
        <v>0</v>
      </c>
      <c r="R60" s="96">
        <f>+Q60/P60</f>
        <v>0</v>
      </c>
      <c r="S60" s="28">
        <v>0</v>
      </c>
      <c r="T60" s="28">
        <v>1</v>
      </c>
      <c r="U60" s="96">
        <v>1</v>
      </c>
      <c r="V60" s="28">
        <f>+T60+Q60</f>
        <v>1</v>
      </c>
      <c r="W60" s="97">
        <f>+(U60+R60)/2</f>
        <v>0.5</v>
      </c>
      <c r="X60" s="28">
        <v>0</v>
      </c>
      <c r="Y60" s="28"/>
      <c r="Z60" s="97" t="e">
        <f>+Y60/X60</f>
        <v>#DIV/0!</v>
      </c>
      <c r="AA60" s="28">
        <v>0</v>
      </c>
      <c r="AB60" s="28"/>
      <c r="AC60" s="28" t="e">
        <f>+AB60/AA60</f>
        <v>#DIV/0!</v>
      </c>
      <c r="AD60" s="28"/>
      <c r="AE60" s="29"/>
      <c r="AF60" s="28" t="s">
        <v>588</v>
      </c>
      <c r="AG60" s="29" t="s">
        <v>589</v>
      </c>
      <c r="AH60" s="39"/>
      <c r="AI60" s="39"/>
      <c r="AJ60" s="39"/>
      <c r="AK60" s="66"/>
    </row>
    <row r="61" spans="1:83" ht="60.75" customHeight="1" x14ac:dyDescent="0.2">
      <c r="A61" s="43" t="s">
        <v>772</v>
      </c>
      <c r="B61" s="30" t="s">
        <v>794</v>
      </c>
      <c r="C61" s="30" t="s">
        <v>752</v>
      </c>
      <c r="D61" s="30" t="s">
        <v>760</v>
      </c>
      <c r="E61" s="30" t="s">
        <v>751</v>
      </c>
      <c r="F61" s="30" t="s">
        <v>47</v>
      </c>
      <c r="G61" s="95">
        <v>43101</v>
      </c>
      <c r="H61" s="95">
        <v>43465</v>
      </c>
      <c r="I61" s="28" t="s">
        <v>10</v>
      </c>
      <c r="J61" s="28" t="s">
        <v>44</v>
      </c>
      <c r="K61" s="28" t="s">
        <v>38</v>
      </c>
      <c r="L61" s="28" t="s">
        <v>142</v>
      </c>
      <c r="M61" s="28" t="s">
        <v>48</v>
      </c>
      <c r="N61" s="28" t="s">
        <v>49</v>
      </c>
      <c r="O61" s="96">
        <v>1</v>
      </c>
      <c r="P61" s="28">
        <v>2</v>
      </c>
      <c r="Q61" s="28">
        <v>2</v>
      </c>
      <c r="R61" s="96">
        <f>+Q61/P61</f>
        <v>1</v>
      </c>
      <c r="S61" s="28">
        <v>1</v>
      </c>
      <c r="T61" s="28">
        <v>2</v>
      </c>
      <c r="U61" s="96">
        <f>+T61/S61</f>
        <v>2</v>
      </c>
      <c r="V61" s="28">
        <f>+T61+Q61</f>
        <v>4</v>
      </c>
      <c r="W61" s="97">
        <f>+(U61+R61)/2</f>
        <v>1.5</v>
      </c>
      <c r="X61" s="28">
        <v>0</v>
      </c>
      <c r="Y61" s="28"/>
      <c r="Z61" s="97" t="e">
        <f>+Y61/X61</f>
        <v>#DIV/0!</v>
      </c>
      <c r="AA61" s="28">
        <v>0</v>
      </c>
      <c r="AB61" s="28"/>
      <c r="AC61" s="28" t="e">
        <f>+AB61/AA61</f>
        <v>#DIV/0!</v>
      </c>
      <c r="AD61" s="28" t="s">
        <v>474</v>
      </c>
      <c r="AE61" s="29" t="s">
        <v>475</v>
      </c>
      <c r="AF61" s="29" t="s">
        <v>676</v>
      </c>
      <c r="AG61" s="29" t="s">
        <v>618</v>
      </c>
      <c r="AH61" s="29"/>
      <c r="AI61" s="29"/>
      <c r="AJ61" s="29"/>
      <c r="AK61" s="63"/>
    </row>
    <row r="62" spans="1:83" ht="68.25" customHeight="1" x14ac:dyDescent="0.2">
      <c r="A62" s="45" t="s">
        <v>785</v>
      </c>
      <c r="B62" s="30" t="s">
        <v>830</v>
      </c>
      <c r="C62" s="29" t="s">
        <v>749</v>
      </c>
      <c r="D62" s="30" t="s">
        <v>765</v>
      </c>
      <c r="E62" s="30" t="s">
        <v>751</v>
      </c>
      <c r="F62" s="30" t="s">
        <v>288</v>
      </c>
      <c r="G62" s="95">
        <v>43101</v>
      </c>
      <c r="H62" s="95">
        <v>43465</v>
      </c>
      <c r="I62" s="28" t="s">
        <v>10</v>
      </c>
      <c r="J62" s="28" t="s">
        <v>219</v>
      </c>
      <c r="K62" s="28" t="s">
        <v>38</v>
      </c>
      <c r="L62" s="28" t="s">
        <v>231</v>
      </c>
      <c r="M62" s="28" t="s">
        <v>132</v>
      </c>
      <c r="N62" s="28" t="s">
        <v>133</v>
      </c>
      <c r="O62" s="96">
        <v>1</v>
      </c>
      <c r="P62" s="28">
        <v>0</v>
      </c>
      <c r="Q62" s="28">
        <v>0</v>
      </c>
      <c r="R62" s="96">
        <v>0</v>
      </c>
      <c r="S62" s="28">
        <v>5</v>
      </c>
      <c r="T62" s="28">
        <v>5</v>
      </c>
      <c r="U62" s="96">
        <f>+T62/S62</f>
        <v>1</v>
      </c>
      <c r="V62" s="28">
        <f>+T62+Q62</f>
        <v>5</v>
      </c>
      <c r="W62" s="97">
        <f>+(U62+R62)/2</f>
        <v>0.5</v>
      </c>
      <c r="X62" s="28">
        <v>0</v>
      </c>
      <c r="Y62" s="28"/>
      <c r="Z62" s="97" t="e">
        <f>+Y62/X62</f>
        <v>#DIV/0!</v>
      </c>
      <c r="AA62" s="28">
        <v>0</v>
      </c>
      <c r="AB62" s="28"/>
      <c r="AC62" s="28" t="e">
        <f>+AB62/AA62</f>
        <v>#DIV/0!</v>
      </c>
      <c r="AD62" s="28" t="s">
        <v>481</v>
      </c>
      <c r="AE62" s="39" t="s">
        <v>482</v>
      </c>
      <c r="AF62" s="29" t="s">
        <v>481</v>
      </c>
      <c r="AG62" s="39" t="s">
        <v>714</v>
      </c>
      <c r="AH62" s="39"/>
      <c r="AI62" s="39"/>
      <c r="AJ62" s="32"/>
      <c r="AK62" s="66"/>
    </row>
    <row r="63" spans="1:83" ht="63" customHeight="1" x14ac:dyDescent="0.2">
      <c r="A63" s="45" t="s">
        <v>785</v>
      </c>
      <c r="B63" s="30" t="s">
        <v>832</v>
      </c>
      <c r="C63" s="29" t="s">
        <v>749</v>
      </c>
      <c r="D63" s="30" t="s">
        <v>765</v>
      </c>
      <c r="E63" s="30" t="s">
        <v>751</v>
      </c>
      <c r="F63" s="36" t="s">
        <v>134</v>
      </c>
      <c r="G63" s="95">
        <v>43101</v>
      </c>
      <c r="H63" s="95">
        <v>43465</v>
      </c>
      <c r="I63" s="28" t="s">
        <v>10</v>
      </c>
      <c r="J63" s="28" t="s">
        <v>219</v>
      </c>
      <c r="K63" s="28" t="s">
        <v>220</v>
      </c>
      <c r="L63" s="28" t="s">
        <v>217</v>
      </c>
      <c r="M63" s="28" t="s">
        <v>132</v>
      </c>
      <c r="N63" s="28" t="s">
        <v>133</v>
      </c>
      <c r="O63" s="96">
        <v>1</v>
      </c>
      <c r="P63" s="28">
        <v>0</v>
      </c>
      <c r="Q63" s="28">
        <v>0</v>
      </c>
      <c r="R63" s="96">
        <v>0</v>
      </c>
      <c r="S63" s="28">
        <v>22771</v>
      </c>
      <c r="T63" s="28">
        <v>22771</v>
      </c>
      <c r="U63" s="96">
        <f>+T63/S63</f>
        <v>1</v>
      </c>
      <c r="V63" s="28">
        <f>+T63+Q63</f>
        <v>22771</v>
      </c>
      <c r="W63" s="97">
        <f>+(U63+R63)/2</f>
        <v>0.5</v>
      </c>
      <c r="X63" s="28">
        <v>0</v>
      </c>
      <c r="Y63" s="28"/>
      <c r="Z63" s="97" t="e">
        <f>+Y63/X63</f>
        <v>#DIV/0!</v>
      </c>
      <c r="AA63" s="28">
        <v>0</v>
      </c>
      <c r="AB63" s="28"/>
      <c r="AC63" s="28" t="e">
        <f>+AB63/AA63</f>
        <v>#DIV/0!</v>
      </c>
      <c r="AD63" s="28" t="s">
        <v>479</v>
      </c>
      <c r="AE63" s="39" t="s">
        <v>480</v>
      </c>
      <c r="AF63" s="29" t="s">
        <v>619</v>
      </c>
      <c r="AG63" s="33" t="s">
        <v>713</v>
      </c>
      <c r="AH63" s="39"/>
      <c r="AI63" s="39"/>
      <c r="AJ63" s="29"/>
      <c r="AK63" s="63"/>
    </row>
    <row r="64" spans="1:83" ht="73.5" customHeight="1" x14ac:dyDescent="0.2">
      <c r="A64" s="43" t="s">
        <v>775</v>
      </c>
      <c r="B64" s="30" t="s">
        <v>818</v>
      </c>
      <c r="C64" s="30" t="s">
        <v>749</v>
      </c>
      <c r="D64" s="30" t="s">
        <v>750</v>
      </c>
      <c r="E64" s="30" t="s">
        <v>806</v>
      </c>
      <c r="F64" s="118" t="s">
        <v>862</v>
      </c>
      <c r="G64" s="95">
        <v>43101</v>
      </c>
      <c r="H64" s="117">
        <v>43465</v>
      </c>
      <c r="I64" s="28" t="s">
        <v>15</v>
      </c>
      <c r="J64" s="28" t="s">
        <v>13</v>
      </c>
      <c r="K64" s="28" t="s">
        <v>1093</v>
      </c>
      <c r="L64" s="28" t="s">
        <v>931</v>
      </c>
      <c r="M64" s="28" t="s">
        <v>1119</v>
      </c>
      <c r="N64" s="28" t="s">
        <v>1118</v>
      </c>
      <c r="O64" s="96">
        <v>1</v>
      </c>
      <c r="P64" s="28">
        <v>0</v>
      </c>
      <c r="Q64" s="28">
        <v>0</v>
      </c>
      <c r="R64" s="96">
        <v>0</v>
      </c>
      <c r="S64" s="28">
        <v>0</v>
      </c>
      <c r="T64" s="28">
        <v>0</v>
      </c>
      <c r="U64" s="96">
        <v>0</v>
      </c>
      <c r="V64" s="28">
        <f>+T64+Q64</f>
        <v>0</v>
      </c>
      <c r="W64" s="97">
        <f>+(U64+R64)/2</f>
        <v>0</v>
      </c>
      <c r="X64" s="28">
        <v>0</v>
      </c>
      <c r="Y64" s="28"/>
      <c r="Z64" s="97" t="e">
        <f>+Y64/X64</f>
        <v>#DIV/0!</v>
      </c>
      <c r="AA64" s="28">
        <f ca="1">+AA64:AAA74</f>
        <v>0</v>
      </c>
      <c r="AB64" s="28"/>
      <c r="AC64" s="28" t="e">
        <f ca="1">+AB64/AA64</f>
        <v>#DIV/0!</v>
      </c>
      <c r="AD64" s="28"/>
      <c r="AE64" s="39" t="s">
        <v>1082</v>
      </c>
      <c r="AF64" s="39"/>
      <c r="AG64" s="39"/>
      <c r="AH64" s="39"/>
      <c r="AI64" s="39"/>
      <c r="AJ64" s="39"/>
      <c r="AK64" s="66"/>
    </row>
    <row r="65" spans="1:83" ht="109.5" customHeight="1" x14ac:dyDescent="0.2">
      <c r="A65" s="43" t="s">
        <v>775</v>
      </c>
      <c r="B65" s="30" t="s">
        <v>818</v>
      </c>
      <c r="C65" s="30" t="s">
        <v>749</v>
      </c>
      <c r="D65" s="30" t="s">
        <v>750</v>
      </c>
      <c r="E65" s="30" t="s">
        <v>806</v>
      </c>
      <c r="F65" s="121" t="s">
        <v>860</v>
      </c>
      <c r="G65" s="95">
        <v>43101</v>
      </c>
      <c r="H65" s="117">
        <v>43465</v>
      </c>
      <c r="I65" s="28" t="s">
        <v>15</v>
      </c>
      <c r="J65" s="28" t="s">
        <v>13</v>
      </c>
      <c r="K65" s="28" t="s">
        <v>1091</v>
      </c>
      <c r="L65" s="28" t="s">
        <v>931</v>
      </c>
      <c r="M65" s="28" t="s">
        <v>981</v>
      </c>
      <c r="N65" s="28" t="s">
        <v>982</v>
      </c>
      <c r="O65" s="123">
        <v>1</v>
      </c>
      <c r="P65" s="96">
        <v>0.33</v>
      </c>
      <c r="Q65" s="96">
        <v>0.3</v>
      </c>
      <c r="R65" s="96">
        <f>+Q65/P65</f>
        <v>0.90909090909090906</v>
      </c>
      <c r="S65" s="96">
        <v>0.33</v>
      </c>
      <c r="T65" s="28">
        <v>0</v>
      </c>
      <c r="U65" s="96">
        <f>+T65/S65</f>
        <v>0</v>
      </c>
      <c r="V65" s="28">
        <f>+T65+Q65</f>
        <v>0.3</v>
      </c>
      <c r="W65" s="97">
        <f>+(U65+R65)/2</f>
        <v>0.45454545454545453</v>
      </c>
      <c r="X65" s="28">
        <v>0</v>
      </c>
      <c r="Y65" s="28"/>
      <c r="Z65" s="97" t="e">
        <f>+Y65/X65</f>
        <v>#DIV/0!</v>
      </c>
      <c r="AA65" s="96">
        <v>0.33</v>
      </c>
      <c r="AB65" s="28"/>
      <c r="AC65" s="28">
        <f>+AB65/AA65</f>
        <v>0</v>
      </c>
      <c r="AD65" s="113" t="s">
        <v>1149</v>
      </c>
      <c r="AE65" s="39" t="s">
        <v>979</v>
      </c>
      <c r="AF65" s="39"/>
      <c r="AG65" s="39"/>
      <c r="AH65" s="39"/>
      <c r="AI65" s="39"/>
      <c r="AJ65" s="39"/>
      <c r="AK65" s="66"/>
    </row>
    <row r="66" spans="1:83" ht="33.75" customHeight="1" x14ac:dyDescent="0.2">
      <c r="A66" s="43" t="s">
        <v>775</v>
      </c>
      <c r="B66" s="30" t="s">
        <v>818</v>
      </c>
      <c r="C66" s="30" t="s">
        <v>749</v>
      </c>
      <c r="D66" s="30" t="s">
        <v>750</v>
      </c>
      <c r="E66" s="30" t="s">
        <v>806</v>
      </c>
      <c r="F66" s="127" t="s">
        <v>869</v>
      </c>
      <c r="G66" s="95">
        <v>43101</v>
      </c>
      <c r="H66" s="119">
        <v>43404</v>
      </c>
      <c r="I66" s="28" t="s">
        <v>15</v>
      </c>
      <c r="J66" s="28" t="s">
        <v>13</v>
      </c>
      <c r="K66" s="28" t="s">
        <v>1091</v>
      </c>
      <c r="L66" s="28" t="s">
        <v>931</v>
      </c>
      <c r="M66" s="28" t="s">
        <v>1039</v>
      </c>
      <c r="N66" s="28" t="s">
        <v>1040</v>
      </c>
      <c r="O66" s="99">
        <v>1</v>
      </c>
      <c r="P66" s="28">
        <v>1</v>
      </c>
      <c r="Q66" s="28">
        <v>1</v>
      </c>
      <c r="R66" s="96">
        <f>+Q66/P66</f>
        <v>1</v>
      </c>
      <c r="S66" s="28">
        <v>0</v>
      </c>
      <c r="T66" s="28">
        <v>0</v>
      </c>
      <c r="U66" s="96">
        <v>0</v>
      </c>
      <c r="V66" s="28">
        <f>+T66+Q66</f>
        <v>1</v>
      </c>
      <c r="W66" s="97">
        <f>+(U66+R66)/2</f>
        <v>0.5</v>
      </c>
      <c r="X66" s="28">
        <v>0</v>
      </c>
      <c r="Y66" s="28"/>
      <c r="Z66" s="97" t="e">
        <f>+Y66/X66</f>
        <v>#DIV/0!</v>
      </c>
      <c r="AA66" s="28">
        <v>0</v>
      </c>
      <c r="AB66" s="28"/>
      <c r="AC66" s="28" t="e">
        <f>+AB66/AA66</f>
        <v>#DIV/0!</v>
      </c>
      <c r="AD66" s="28" t="s">
        <v>1154</v>
      </c>
      <c r="AE66" s="39" t="s">
        <v>1038</v>
      </c>
      <c r="AF66" s="39"/>
      <c r="AG66" s="39"/>
      <c r="AH66" s="39"/>
      <c r="AI66" s="39"/>
      <c r="AJ66" s="39"/>
      <c r="AK66" s="66"/>
      <c r="CC66" s="8"/>
      <c r="CD66" s="8"/>
      <c r="CE66" s="8"/>
    </row>
    <row r="67" spans="1:83" ht="61.5" customHeight="1" x14ac:dyDescent="0.2">
      <c r="A67" s="43" t="s">
        <v>775</v>
      </c>
      <c r="B67" s="30" t="s">
        <v>818</v>
      </c>
      <c r="C67" s="30" t="s">
        <v>749</v>
      </c>
      <c r="D67" s="30" t="s">
        <v>750</v>
      </c>
      <c r="E67" s="30" t="s">
        <v>806</v>
      </c>
      <c r="F67" s="127" t="s">
        <v>871</v>
      </c>
      <c r="G67" s="95">
        <v>43101</v>
      </c>
      <c r="H67" s="119">
        <v>43404</v>
      </c>
      <c r="I67" s="28" t="s">
        <v>15</v>
      </c>
      <c r="J67" s="28" t="s">
        <v>13</v>
      </c>
      <c r="K67" s="28" t="s">
        <v>1091</v>
      </c>
      <c r="L67" s="28" t="s">
        <v>931</v>
      </c>
      <c r="M67" s="28" t="s">
        <v>1039</v>
      </c>
      <c r="N67" s="28" t="s">
        <v>1040</v>
      </c>
      <c r="O67" s="96">
        <v>1</v>
      </c>
      <c r="P67" s="28">
        <v>0</v>
      </c>
      <c r="Q67" s="28">
        <v>0</v>
      </c>
      <c r="R67" s="96">
        <v>0</v>
      </c>
      <c r="S67" s="28">
        <v>0</v>
      </c>
      <c r="T67" s="28">
        <v>0</v>
      </c>
      <c r="U67" s="96">
        <v>0</v>
      </c>
      <c r="V67" s="28">
        <f>+T67+Q67</f>
        <v>0</v>
      </c>
      <c r="W67" s="97">
        <f>+(U67+R67)/2</f>
        <v>0</v>
      </c>
      <c r="X67" s="28">
        <v>0</v>
      </c>
      <c r="Y67" s="28"/>
      <c r="Z67" s="97" t="e">
        <f>+Y67/X67</f>
        <v>#DIV/0!</v>
      </c>
      <c r="AA67" s="28">
        <v>1</v>
      </c>
      <c r="AB67" s="28"/>
      <c r="AC67" s="28">
        <f>+AB67/AA67</f>
        <v>0</v>
      </c>
      <c r="AD67" s="28"/>
      <c r="AE67" s="39"/>
      <c r="AF67" s="39"/>
      <c r="AG67" s="39"/>
      <c r="AH67" s="39"/>
      <c r="AI67" s="39"/>
      <c r="AJ67" s="39"/>
      <c r="AK67" s="66"/>
    </row>
    <row r="68" spans="1:83" ht="33.75" customHeight="1" x14ac:dyDescent="0.2">
      <c r="A68" s="43" t="s">
        <v>775</v>
      </c>
      <c r="B68" s="30" t="s">
        <v>818</v>
      </c>
      <c r="C68" s="30" t="s">
        <v>749</v>
      </c>
      <c r="D68" s="30" t="s">
        <v>750</v>
      </c>
      <c r="E68" s="30" t="s">
        <v>806</v>
      </c>
      <c r="F68" s="125" t="s">
        <v>872</v>
      </c>
      <c r="G68" s="95">
        <v>43101</v>
      </c>
      <c r="H68" s="119">
        <v>43434</v>
      </c>
      <c r="I68" s="28" t="s">
        <v>15</v>
      </c>
      <c r="J68" s="28" t="s">
        <v>13</v>
      </c>
      <c r="K68" s="28" t="s">
        <v>1091</v>
      </c>
      <c r="L68" s="28" t="s">
        <v>931</v>
      </c>
      <c r="M68" s="28" t="s">
        <v>1043</v>
      </c>
      <c r="N68" s="28" t="s">
        <v>1155</v>
      </c>
      <c r="O68" s="99">
        <v>1</v>
      </c>
      <c r="P68" s="28">
        <v>0</v>
      </c>
      <c r="Q68" s="28">
        <v>0</v>
      </c>
      <c r="R68" s="96">
        <v>0</v>
      </c>
      <c r="S68" s="28">
        <v>0</v>
      </c>
      <c r="T68" s="28">
        <v>0</v>
      </c>
      <c r="U68" s="96">
        <v>0</v>
      </c>
      <c r="V68" s="28">
        <f>+T68+Q68</f>
        <v>0</v>
      </c>
      <c r="W68" s="97">
        <f>+(U68+R68)/2</f>
        <v>0</v>
      </c>
      <c r="X68" s="28">
        <v>0</v>
      </c>
      <c r="Y68" s="28"/>
      <c r="Z68" s="97" t="e">
        <f>+Y68/X68</f>
        <v>#DIV/0!</v>
      </c>
      <c r="AA68" s="28">
        <v>1</v>
      </c>
      <c r="AB68" s="28"/>
      <c r="AC68" s="28">
        <f>+AB68/AA68</f>
        <v>0</v>
      </c>
      <c r="AD68" s="28"/>
      <c r="AE68" s="39"/>
      <c r="AF68" s="39"/>
      <c r="AG68" s="39"/>
      <c r="AH68" s="39"/>
      <c r="AI68" s="39"/>
      <c r="AJ68" s="39"/>
      <c r="AK68" s="66"/>
    </row>
    <row r="69" spans="1:83" ht="141" customHeight="1" x14ac:dyDescent="0.2">
      <c r="A69" s="43" t="s">
        <v>775</v>
      </c>
      <c r="B69" s="30" t="s">
        <v>818</v>
      </c>
      <c r="C69" s="30" t="s">
        <v>749</v>
      </c>
      <c r="D69" s="30" t="s">
        <v>750</v>
      </c>
      <c r="E69" s="30" t="s">
        <v>806</v>
      </c>
      <c r="F69" s="120" t="s">
        <v>877</v>
      </c>
      <c r="G69" s="95">
        <v>43101</v>
      </c>
      <c r="H69" s="111">
        <v>43465</v>
      </c>
      <c r="I69" s="28" t="s">
        <v>15</v>
      </c>
      <c r="J69" s="28" t="s">
        <v>13</v>
      </c>
      <c r="K69" s="28" t="s">
        <v>1091</v>
      </c>
      <c r="L69" s="28" t="s">
        <v>931</v>
      </c>
      <c r="M69" s="28" t="s">
        <v>1124</v>
      </c>
      <c r="N69" s="28" t="s">
        <v>1118</v>
      </c>
      <c r="O69" s="96">
        <v>1</v>
      </c>
      <c r="P69" s="28">
        <v>0</v>
      </c>
      <c r="Q69" s="28">
        <v>0</v>
      </c>
      <c r="R69" s="96">
        <v>0</v>
      </c>
      <c r="S69" s="28">
        <v>0</v>
      </c>
      <c r="T69" s="28">
        <v>0</v>
      </c>
      <c r="U69" s="96">
        <v>0</v>
      </c>
      <c r="V69" s="28">
        <f>+T69+Q69</f>
        <v>0</v>
      </c>
      <c r="W69" s="97">
        <f>+(U69+R69)/2</f>
        <v>0</v>
      </c>
      <c r="X69" s="28">
        <v>0</v>
      </c>
      <c r="Y69" s="28"/>
      <c r="Z69" s="97" t="e">
        <f>+Y69/X69</f>
        <v>#DIV/0!</v>
      </c>
      <c r="AA69" s="28">
        <v>0</v>
      </c>
      <c r="AB69" s="28"/>
      <c r="AC69" s="28" t="e">
        <f>+AB69/AA69</f>
        <v>#DIV/0!</v>
      </c>
      <c r="AD69" s="28"/>
      <c r="AE69" s="39" t="s">
        <v>1114</v>
      </c>
      <c r="AF69" s="39"/>
      <c r="AG69" s="39"/>
      <c r="AH69" s="39"/>
      <c r="AI69" s="39"/>
      <c r="AJ69" s="39"/>
      <c r="AK69" s="66"/>
    </row>
    <row r="70" spans="1:83" ht="140.25" customHeight="1" x14ac:dyDescent="0.2">
      <c r="A70" s="43" t="s">
        <v>775</v>
      </c>
      <c r="B70" s="30" t="s">
        <v>818</v>
      </c>
      <c r="C70" s="30" t="s">
        <v>749</v>
      </c>
      <c r="D70" s="30" t="s">
        <v>750</v>
      </c>
      <c r="E70" s="30" t="s">
        <v>806</v>
      </c>
      <c r="F70" s="130" t="s">
        <v>883</v>
      </c>
      <c r="G70" s="95">
        <v>43101</v>
      </c>
      <c r="H70" s="132">
        <v>43281</v>
      </c>
      <c r="I70" s="28" t="s">
        <v>15</v>
      </c>
      <c r="J70" s="28" t="s">
        <v>13</v>
      </c>
      <c r="K70" s="28" t="s">
        <v>1091</v>
      </c>
      <c r="L70" s="28" t="s">
        <v>931</v>
      </c>
      <c r="M70" s="28" t="s">
        <v>1055</v>
      </c>
      <c r="N70" s="28" t="s">
        <v>1161</v>
      </c>
      <c r="O70" s="99">
        <v>1</v>
      </c>
      <c r="P70" s="28">
        <v>0</v>
      </c>
      <c r="Q70" s="28">
        <v>0</v>
      </c>
      <c r="R70" s="96">
        <v>0</v>
      </c>
      <c r="S70" s="28">
        <v>1</v>
      </c>
      <c r="T70" s="28">
        <v>1</v>
      </c>
      <c r="U70" s="96">
        <f>+T70/S70</f>
        <v>1</v>
      </c>
      <c r="V70" s="28">
        <f>+T70+Q70</f>
        <v>1</v>
      </c>
      <c r="W70" s="97">
        <f>+(U70+R70)/2</f>
        <v>0.5</v>
      </c>
      <c r="X70" s="28">
        <v>0</v>
      </c>
      <c r="Y70" s="28"/>
      <c r="Z70" s="97" t="e">
        <f>+Y70/X70</f>
        <v>#DIV/0!</v>
      </c>
      <c r="AA70" s="28">
        <v>0</v>
      </c>
      <c r="AB70" s="28"/>
      <c r="AC70" s="28" t="e">
        <f>+AB70/AA70</f>
        <v>#DIV/0!</v>
      </c>
      <c r="AD70" s="28"/>
      <c r="AE70" s="39" t="s">
        <v>1054</v>
      </c>
      <c r="AF70" s="39"/>
      <c r="AG70" s="39"/>
      <c r="AH70" s="39"/>
      <c r="AI70" s="39"/>
      <c r="AJ70" s="39"/>
      <c r="AK70" s="66"/>
    </row>
    <row r="71" spans="1:83" ht="137.25" customHeight="1" x14ac:dyDescent="0.2">
      <c r="A71" s="43" t="s">
        <v>775</v>
      </c>
      <c r="B71" s="30" t="s">
        <v>818</v>
      </c>
      <c r="C71" s="30" t="s">
        <v>749</v>
      </c>
      <c r="D71" s="30" t="s">
        <v>750</v>
      </c>
      <c r="E71" s="30" t="s">
        <v>806</v>
      </c>
      <c r="F71" s="110" t="s">
        <v>885</v>
      </c>
      <c r="G71" s="95">
        <v>43101</v>
      </c>
      <c r="H71" s="132">
        <v>42978</v>
      </c>
      <c r="I71" s="28" t="s">
        <v>15</v>
      </c>
      <c r="J71" s="28" t="s">
        <v>13</v>
      </c>
      <c r="K71" s="28" t="s">
        <v>1091</v>
      </c>
      <c r="L71" s="28" t="s">
        <v>931</v>
      </c>
      <c r="M71" s="28" t="s">
        <v>1129</v>
      </c>
      <c r="N71" s="28" t="s">
        <v>1037</v>
      </c>
      <c r="O71" s="96">
        <v>1</v>
      </c>
      <c r="P71" s="28">
        <v>0</v>
      </c>
      <c r="Q71" s="28">
        <v>0</v>
      </c>
      <c r="R71" s="96">
        <v>0</v>
      </c>
      <c r="S71" s="28">
        <v>0</v>
      </c>
      <c r="T71" s="28">
        <v>0</v>
      </c>
      <c r="U71" s="96">
        <v>0</v>
      </c>
      <c r="V71" s="28">
        <f>+T71+Q71</f>
        <v>0</v>
      </c>
      <c r="W71" s="97">
        <f>+(U71+R71)/2</f>
        <v>0</v>
      </c>
      <c r="X71" s="28">
        <v>0</v>
      </c>
      <c r="Y71" s="28"/>
      <c r="Z71" s="97" t="e">
        <f>+Y71/X71</f>
        <v>#DIV/0!</v>
      </c>
      <c r="AA71" s="28">
        <v>0</v>
      </c>
      <c r="AB71" s="28"/>
      <c r="AC71" s="28" t="e">
        <f>+AB71/AA71</f>
        <v>#DIV/0!</v>
      </c>
      <c r="AD71" s="28"/>
      <c r="AE71" s="39" t="s">
        <v>1084</v>
      </c>
      <c r="AF71" s="39"/>
      <c r="AG71" s="39"/>
      <c r="AH71" s="39"/>
      <c r="AI71" s="39"/>
      <c r="AJ71" s="39"/>
      <c r="AK71" s="66"/>
    </row>
    <row r="72" spans="1:83" ht="138.75" customHeight="1" x14ac:dyDescent="0.2">
      <c r="A72" s="43" t="s">
        <v>775</v>
      </c>
      <c r="B72" s="30" t="s">
        <v>818</v>
      </c>
      <c r="C72" s="30" t="s">
        <v>749</v>
      </c>
      <c r="D72" s="30" t="s">
        <v>750</v>
      </c>
      <c r="E72" s="30" t="s">
        <v>806</v>
      </c>
      <c r="F72" s="110" t="s">
        <v>891</v>
      </c>
      <c r="G72" s="95">
        <v>43101</v>
      </c>
      <c r="H72" s="133">
        <v>43465</v>
      </c>
      <c r="I72" s="28" t="s">
        <v>50</v>
      </c>
      <c r="J72" s="28" t="s">
        <v>13</v>
      </c>
      <c r="K72" s="28" t="s">
        <v>1091</v>
      </c>
      <c r="L72" s="28" t="s">
        <v>931</v>
      </c>
      <c r="M72" s="28" t="s">
        <v>1130</v>
      </c>
      <c r="N72" s="28" t="s">
        <v>991</v>
      </c>
      <c r="O72" s="96">
        <v>1</v>
      </c>
      <c r="P72" s="28">
        <v>0</v>
      </c>
      <c r="Q72" s="28">
        <v>0</v>
      </c>
      <c r="R72" s="96">
        <v>0</v>
      </c>
      <c r="S72" s="28">
        <v>0</v>
      </c>
      <c r="T72" s="28">
        <v>0</v>
      </c>
      <c r="U72" s="96">
        <v>0</v>
      </c>
      <c r="V72" s="28">
        <f>+T72+Q72</f>
        <v>0</v>
      </c>
      <c r="W72" s="97">
        <f>+(U72+R72)/2</f>
        <v>0</v>
      </c>
      <c r="X72" s="28">
        <v>0</v>
      </c>
      <c r="Y72" s="28"/>
      <c r="Z72" s="97" t="e">
        <f>+Y72/X72</f>
        <v>#DIV/0!</v>
      </c>
      <c r="AA72" s="28">
        <v>0</v>
      </c>
      <c r="AB72" s="28"/>
      <c r="AC72" s="28" t="e">
        <f>+AB72/AA72</f>
        <v>#DIV/0!</v>
      </c>
      <c r="AD72" s="28"/>
      <c r="AE72" s="39" t="s">
        <v>983</v>
      </c>
      <c r="AF72" s="39"/>
      <c r="AG72" s="39"/>
      <c r="AH72" s="39"/>
      <c r="AI72" s="39"/>
      <c r="AJ72" s="39"/>
      <c r="AK72" s="66"/>
    </row>
    <row r="73" spans="1:83" ht="157.5" customHeight="1" x14ac:dyDescent="0.2">
      <c r="A73" s="43" t="s">
        <v>775</v>
      </c>
      <c r="B73" s="30" t="s">
        <v>818</v>
      </c>
      <c r="C73" s="30" t="s">
        <v>749</v>
      </c>
      <c r="D73" s="30" t="s">
        <v>750</v>
      </c>
      <c r="E73" s="30" t="s">
        <v>806</v>
      </c>
      <c r="F73" s="131" t="s">
        <v>892</v>
      </c>
      <c r="G73" s="95">
        <v>43101</v>
      </c>
      <c r="H73" s="133">
        <v>43465</v>
      </c>
      <c r="I73" s="28" t="s">
        <v>50</v>
      </c>
      <c r="J73" s="28" t="s">
        <v>13</v>
      </c>
      <c r="K73" s="28" t="s">
        <v>1091</v>
      </c>
      <c r="L73" s="28" t="s">
        <v>931</v>
      </c>
      <c r="M73" s="28" t="s">
        <v>1131</v>
      </c>
      <c r="N73" s="28" t="s">
        <v>991</v>
      </c>
      <c r="O73" s="96">
        <v>1</v>
      </c>
      <c r="P73" s="28">
        <v>0</v>
      </c>
      <c r="Q73" s="28">
        <v>0</v>
      </c>
      <c r="R73" s="96">
        <v>0</v>
      </c>
      <c r="S73" s="28">
        <v>0</v>
      </c>
      <c r="T73" s="28">
        <v>0</v>
      </c>
      <c r="U73" s="96">
        <v>0</v>
      </c>
      <c r="V73" s="28">
        <f>+T73+Q73</f>
        <v>0</v>
      </c>
      <c r="W73" s="97">
        <f>+(U73+R73)/2</f>
        <v>0</v>
      </c>
      <c r="X73" s="28">
        <v>0</v>
      </c>
      <c r="Y73" s="28"/>
      <c r="Z73" s="97" t="e">
        <f>+Y73/X73</f>
        <v>#DIV/0!</v>
      </c>
      <c r="AA73" s="28">
        <v>0</v>
      </c>
      <c r="AB73" s="28"/>
      <c r="AC73" s="28" t="e">
        <f>+AB73/AA73</f>
        <v>#DIV/0!</v>
      </c>
      <c r="AD73" s="28"/>
      <c r="AE73" s="39" t="s">
        <v>983</v>
      </c>
      <c r="AF73" s="39"/>
      <c r="AG73" s="39"/>
      <c r="AH73" s="39"/>
      <c r="AI73" s="39"/>
      <c r="AJ73" s="39"/>
      <c r="AK73" s="66"/>
    </row>
    <row r="74" spans="1:83" ht="153.75" customHeight="1" x14ac:dyDescent="0.2">
      <c r="A74" s="43" t="s">
        <v>775</v>
      </c>
      <c r="B74" s="30" t="s">
        <v>818</v>
      </c>
      <c r="C74" s="30" t="s">
        <v>749</v>
      </c>
      <c r="D74" s="30" t="s">
        <v>750</v>
      </c>
      <c r="E74" s="30" t="s">
        <v>806</v>
      </c>
      <c r="F74" s="131" t="s">
        <v>893</v>
      </c>
      <c r="G74" s="95">
        <v>43101</v>
      </c>
      <c r="H74" s="133">
        <v>43465</v>
      </c>
      <c r="I74" s="28" t="s">
        <v>50</v>
      </c>
      <c r="J74" s="28" t="s">
        <v>13</v>
      </c>
      <c r="K74" s="28" t="s">
        <v>1091</v>
      </c>
      <c r="L74" s="28" t="s">
        <v>931</v>
      </c>
      <c r="M74" s="28" t="s">
        <v>1131</v>
      </c>
      <c r="N74" s="28" t="s">
        <v>991</v>
      </c>
      <c r="O74" s="96">
        <v>1</v>
      </c>
      <c r="P74" s="28">
        <v>0</v>
      </c>
      <c r="Q74" s="28">
        <v>0</v>
      </c>
      <c r="R74" s="96">
        <v>0</v>
      </c>
      <c r="S74" s="28">
        <v>0</v>
      </c>
      <c r="T74" s="28">
        <v>0</v>
      </c>
      <c r="U74" s="96">
        <v>0</v>
      </c>
      <c r="V74" s="28">
        <f>+T74+Q74</f>
        <v>0</v>
      </c>
      <c r="W74" s="97">
        <f>+(U74+R74)/2</f>
        <v>0</v>
      </c>
      <c r="X74" s="28">
        <v>0</v>
      </c>
      <c r="Y74" s="28"/>
      <c r="Z74" s="97" t="e">
        <f>+Y74/X74</f>
        <v>#DIV/0!</v>
      </c>
      <c r="AA74" s="28">
        <v>0</v>
      </c>
      <c r="AB74" s="28"/>
      <c r="AC74" s="28" t="e">
        <f>+AB74/AA74</f>
        <v>#DIV/0!</v>
      </c>
      <c r="AD74" s="28"/>
      <c r="AE74" s="39" t="s">
        <v>983</v>
      </c>
      <c r="AF74" s="39"/>
      <c r="AG74" s="39"/>
      <c r="AH74" s="39"/>
      <c r="AI74" s="39"/>
      <c r="AJ74" s="39"/>
      <c r="AK74" s="66"/>
    </row>
    <row r="75" spans="1:83" ht="90.75" customHeight="1" x14ac:dyDescent="0.2">
      <c r="A75" s="43" t="s">
        <v>772</v>
      </c>
      <c r="B75" s="30" t="s">
        <v>802</v>
      </c>
      <c r="C75" s="30" t="s">
        <v>758</v>
      </c>
      <c r="D75" s="30" t="s">
        <v>759</v>
      </c>
      <c r="E75" s="30" t="s">
        <v>751</v>
      </c>
      <c r="F75" s="30" t="s">
        <v>208</v>
      </c>
      <c r="G75" s="95">
        <v>43101</v>
      </c>
      <c r="H75" s="95">
        <v>43464</v>
      </c>
      <c r="I75" s="28" t="s">
        <v>12</v>
      </c>
      <c r="J75" s="28" t="s">
        <v>13</v>
      </c>
      <c r="K75" s="28" t="s">
        <v>166</v>
      </c>
      <c r="L75" s="28" t="s">
        <v>236</v>
      </c>
      <c r="M75" s="28" t="s">
        <v>206</v>
      </c>
      <c r="N75" s="104" t="s">
        <v>198</v>
      </c>
      <c r="O75" s="96">
        <v>1</v>
      </c>
      <c r="P75" s="28">
        <v>5</v>
      </c>
      <c r="Q75" s="28">
        <v>5</v>
      </c>
      <c r="R75" s="96">
        <f>+Q75/P75</f>
        <v>1</v>
      </c>
      <c r="S75" s="28">
        <v>3</v>
      </c>
      <c r="T75" s="28">
        <v>3</v>
      </c>
      <c r="U75" s="96">
        <f>+T75/S75</f>
        <v>1</v>
      </c>
      <c r="V75" s="28">
        <f>+T75+Q75</f>
        <v>8</v>
      </c>
      <c r="W75" s="97">
        <f>+(U75+R75)/2</f>
        <v>1</v>
      </c>
      <c r="X75" s="28">
        <v>0</v>
      </c>
      <c r="Y75" s="28"/>
      <c r="Z75" s="97" t="e">
        <f>+Y75/X75</f>
        <v>#DIV/0!</v>
      </c>
      <c r="AA75" s="28">
        <v>0</v>
      </c>
      <c r="AB75" s="28"/>
      <c r="AC75" s="28" t="e">
        <f>+AB75/AA75</f>
        <v>#DIV/0!</v>
      </c>
      <c r="AD75" s="28" t="s">
        <v>505</v>
      </c>
      <c r="AE75" s="29" t="s">
        <v>507</v>
      </c>
      <c r="AF75" s="29" t="s">
        <v>582</v>
      </c>
      <c r="AG75" s="29" t="s">
        <v>583</v>
      </c>
      <c r="AH75" s="29"/>
      <c r="AI75" s="29"/>
      <c r="AJ75" s="29"/>
      <c r="AK75" s="63"/>
    </row>
    <row r="76" spans="1:83" ht="136.5" customHeight="1" x14ac:dyDescent="0.2">
      <c r="A76" s="43" t="s">
        <v>772</v>
      </c>
      <c r="B76" s="30" t="s">
        <v>802</v>
      </c>
      <c r="C76" s="30" t="s">
        <v>758</v>
      </c>
      <c r="D76" s="30" t="s">
        <v>759</v>
      </c>
      <c r="E76" s="30" t="s">
        <v>751</v>
      </c>
      <c r="F76" s="30" t="s">
        <v>208</v>
      </c>
      <c r="G76" s="95">
        <v>43101</v>
      </c>
      <c r="H76" s="95">
        <v>43464</v>
      </c>
      <c r="I76" s="28" t="s">
        <v>12</v>
      </c>
      <c r="J76" s="28" t="s">
        <v>13</v>
      </c>
      <c r="K76" s="28" t="s">
        <v>166</v>
      </c>
      <c r="L76" s="28" t="s">
        <v>495</v>
      </c>
      <c r="M76" s="28" t="s">
        <v>206</v>
      </c>
      <c r="N76" s="104" t="s">
        <v>198</v>
      </c>
      <c r="O76" s="96">
        <v>1</v>
      </c>
      <c r="P76" s="28">
        <v>8</v>
      </c>
      <c r="Q76" s="28">
        <v>8</v>
      </c>
      <c r="R76" s="96">
        <f>+Q76/P76</f>
        <v>1</v>
      </c>
      <c r="S76" s="28">
        <v>7</v>
      </c>
      <c r="T76" s="28">
        <v>7</v>
      </c>
      <c r="U76" s="96">
        <f>+T76/S76</f>
        <v>1</v>
      </c>
      <c r="V76" s="28">
        <f>+T76+Q76</f>
        <v>15</v>
      </c>
      <c r="W76" s="97">
        <f>+(U76+R76)/2</f>
        <v>1</v>
      </c>
      <c r="X76" s="28">
        <v>0</v>
      </c>
      <c r="Y76" s="28"/>
      <c r="Z76" s="97" t="e">
        <f>+Y76/X76</f>
        <v>#DIV/0!</v>
      </c>
      <c r="AA76" s="28">
        <v>0</v>
      </c>
      <c r="AB76" s="28"/>
      <c r="AC76" s="28" t="e">
        <f>+AB76/AA76</f>
        <v>#DIV/0!</v>
      </c>
      <c r="AD76" s="28" t="s">
        <v>529</v>
      </c>
      <c r="AE76" s="29" t="s">
        <v>502</v>
      </c>
      <c r="AF76" s="29" t="s">
        <v>602</v>
      </c>
      <c r="AG76" s="29" t="s">
        <v>603</v>
      </c>
      <c r="AH76" s="29"/>
      <c r="AI76" s="29"/>
      <c r="AJ76" s="29"/>
      <c r="AK76" s="63"/>
    </row>
    <row r="77" spans="1:83" ht="99.75" customHeight="1" x14ac:dyDescent="0.2">
      <c r="A77" s="43" t="s">
        <v>772</v>
      </c>
      <c r="B77" s="30" t="s">
        <v>802</v>
      </c>
      <c r="C77" s="30" t="s">
        <v>758</v>
      </c>
      <c r="D77" s="30" t="s">
        <v>759</v>
      </c>
      <c r="E77" s="30" t="s">
        <v>751</v>
      </c>
      <c r="F77" s="30" t="s">
        <v>208</v>
      </c>
      <c r="G77" s="95">
        <v>43101</v>
      </c>
      <c r="H77" s="95">
        <v>43464</v>
      </c>
      <c r="I77" s="28" t="s">
        <v>12</v>
      </c>
      <c r="J77" s="28" t="s">
        <v>13</v>
      </c>
      <c r="K77" s="28" t="s">
        <v>166</v>
      </c>
      <c r="L77" s="28" t="s">
        <v>196</v>
      </c>
      <c r="M77" s="28" t="s">
        <v>206</v>
      </c>
      <c r="N77" s="104" t="s">
        <v>198</v>
      </c>
      <c r="O77" s="96">
        <v>1</v>
      </c>
      <c r="P77" s="28">
        <v>870</v>
      </c>
      <c r="Q77" s="28">
        <v>870</v>
      </c>
      <c r="R77" s="96">
        <f>+Q77/P77</f>
        <v>1</v>
      </c>
      <c r="S77" s="28">
        <v>973</v>
      </c>
      <c r="T77" s="28">
        <v>973</v>
      </c>
      <c r="U77" s="96">
        <f>+T77/S77</f>
        <v>1</v>
      </c>
      <c r="V77" s="28">
        <f>+T77+Q77</f>
        <v>1843</v>
      </c>
      <c r="W77" s="97">
        <f>+(U77+R77)/2</f>
        <v>1</v>
      </c>
      <c r="X77" s="28">
        <v>0</v>
      </c>
      <c r="Y77" s="28"/>
      <c r="Z77" s="97" t="e">
        <f>+Y77/X77</f>
        <v>#DIV/0!</v>
      </c>
      <c r="AA77" s="28">
        <v>0</v>
      </c>
      <c r="AB77" s="28"/>
      <c r="AC77" s="28" t="e">
        <f>+AB77/AA77</f>
        <v>#DIV/0!</v>
      </c>
      <c r="AD77" s="28" t="s">
        <v>503</v>
      </c>
      <c r="AE77" s="29" t="s">
        <v>504</v>
      </c>
      <c r="AF77" s="52" t="s">
        <v>565</v>
      </c>
      <c r="AG77" s="52" t="s">
        <v>564</v>
      </c>
      <c r="AH77" s="29"/>
      <c r="AI77" s="29"/>
      <c r="AJ77" s="29"/>
      <c r="AK77" s="63"/>
    </row>
    <row r="78" spans="1:83" ht="104.25" customHeight="1" x14ac:dyDescent="0.2">
      <c r="A78" s="43" t="s">
        <v>772</v>
      </c>
      <c r="B78" s="30" t="s">
        <v>802</v>
      </c>
      <c r="C78" s="30" t="s">
        <v>758</v>
      </c>
      <c r="D78" s="30" t="s">
        <v>759</v>
      </c>
      <c r="E78" s="30" t="s">
        <v>751</v>
      </c>
      <c r="F78" s="30" t="s">
        <v>208</v>
      </c>
      <c r="G78" s="95">
        <v>43101</v>
      </c>
      <c r="H78" s="95">
        <v>43464</v>
      </c>
      <c r="I78" s="28" t="s">
        <v>12</v>
      </c>
      <c r="J78" s="28" t="s">
        <v>13</v>
      </c>
      <c r="K78" s="28" t="s">
        <v>166</v>
      </c>
      <c r="L78" s="28" t="s">
        <v>397</v>
      </c>
      <c r="M78" s="28" t="s">
        <v>206</v>
      </c>
      <c r="N78" s="104" t="s">
        <v>198</v>
      </c>
      <c r="O78" s="96">
        <v>1</v>
      </c>
      <c r="P78" s="28">
        <v>17</v>
      </c>
      <c r="Q78" s="28">
        <v>16</v>
      </c>
      <c r="R78" s="96">
        <f>+Q78/P78</f>
        <v>0.94117647058823528</v>
      </c>
      <c r="S78" s="28">
        <v>21</v>
      </c>
      <c r="T78" s="28">
        <v>22</v>
      </c>
      <c r="U78" s="96">
        <f>+T78/S78</f>
        <v>1.0476190476190477</v>
      </c>
      <c r="V78" s="28">
        <f>+T78+Q78</f>
        <v>38</v>
      </c>
      <c r="W78" s="97">
        <f>+(U78+R78)/2</f>
        <v>0.99439775910364148</v>
      </c>
      <c r="X78" s="28">
        <v>0</v>
      </c>
      <c r="Y78" s="97" t="e">
        <v>#DIV/0!</v>
      </c>
      <c r="Z78" s="97" t="e">
        <f>+Y78/X78</f>
        <v>#DIV/0!</v>
      </c>
      <c r="AA78" s="28">
        <v>0</v>
      </c>
      <c r="AB78" s="28"/>
      <c r="AC78" s="28" t="e">
        <f>+AB78/AA78</f>
        <v>#DIV/0!</v>
      </c>
      <c r="AD78" s="28" t="s">
        <v>493</v>
      </c>
      <c r="AE78" s="29" t="s">
        <v>494</v>
      </c>
      <c r="AF78" s="52" t="s">
        <v>732</v>
      </c>
      <c r="AG78" s="52" t="s">
        <v>733</v>
      </c>
      <c r="AH78" s="39"/>
      <c r="AI78" s="39"/>
      <c r="AJ78" s="39"/>
      <c r="AK78" s="66"/>
    </row>
    <row r="79" spans="1:83" ht="105.75" customHeight="1" x14ac:dyDescent="0.2">
      <c r="A79" s="43" t="s">
        <v>772</v>
      </c>
      <c r="B79" s="30" t="s">
        <v>802</v>
      </c>
      <c r="C79" s="30" t="s">
        <v>758</v>
      </c>
      <c r="D79" s="30" t="s">
        <v>759</v>
      </c>
      <c r="E79" s="30" t="s">
        <v>751</v>
      </c>
      <c r="F79" s="30" t="s">
        <v>208</v>
      </c>
      <c r="G79" s="95">
        <v>43101</v>
      </c>
      <c r="H79" s="95">
        <v>43464</v>
      </c>
      <c r="I79" s="28" t="s">
        <v>12</v>
      </c>
      <c r="J79" s="28" t="s">
        <v>13</v>
      </c>
      <c r="K79" s="28" t="s">
        <v>166</v>
      </c>
      <c r="L79" s="28" t="s">
        <v>398</v>
      </c>
      <c r="M79" s="28" t="s">
        <v>206</v>
      </c>
      <c r="N79" s="104" t="s">
        <v>198</v>
      </c>
      <c r="O79" s="96">
        <v>1</v>
      </c>
      <c r="P79" s="28">
        <v>28</v>
      </c>
      <c r="Q79" s="28">
        <v>28</v>
      </c>
      <c r="R79" s="96">
        <f>+Q79/P79</f>
        <v>1</v>
      </c>
      <c r="S79" s="28">
        <v>28</v>
      </c>
      <c r="T79" s="28">
        <v>28</v>
      </c>
      <c r="U79" s="96">
        <f>+T79/S79</f>
        <v>1</v>
      </c>
      <c r="V79" s="28">
        <f>+T79+Q79</f>
        <v>56</v>
      </c>
      <c r="W79" s="97">
        <f>+(U79+R79)/2</f>
        <v>1</v>
      </c>
      <c r="X79" s="28">
        <v>0</v>
      </c>
      <c r="Y79" s="97" t="e">
        <v>#DIV/0!</v>
      </c>
      <c r="Z79" s="97" t="e">
        <f>+Y79/X79</f>
        <v>#DIV/0!</v>
      </c>
      <c r="AA79" s="28">
        <v>0</v>
      </c>
      <c r="AB79" s="28"/>
      <c r="AC79" s="28" t="e">
        <f>+AB79/AA79</f>
        <v>#DIV/0!</v>
      </c>
      <c r="AD79" s="28" t="s">
        <v>399</v>
      </c>
      <c r="AE79" s="29" t="s">
        <v>400</v>
      </c>
      <c r="AF79" s="29" t="s">
        <v>399</v>
      </c>
      <c r="AG79" s="29" t="s">
        <v>591</v>
      </c>
      <c r="AH79" s="39"/>
      <c r="AI79" s="39"/>
      <c r="AJ79" s="39"/>
      <c r="AK79" s="66"/>
    </row>
    <row r="80" spans="1:83" ht="97.5" customHeight="1" x14ac:dyDescent="0.2">
      <c r="A80" s="43" t="s">
        <v>772</v>
      </c>
      <c r="B80" s="30" t="s">
        <v>802</v>
      </c>
      <c r="C80" s="30" t="s">
        <v>758</v>
      </c>
      <c r="D80" s="30" t="s">
        <v>759</v>
      </c>
      <c r="E80" s="30" t="s">
        <v>751</v>
      </c>
      <c r="F80" s="30" t="s">
        <v>207</v>
      </c>
      <c r="G80" s="95">
        <v>43101</v>
      </c>
      <c r="H80" s="95">
        <v>43464</v>
      </c>
      <c r="I80" s="28" t="s">
        <v>12</v>
      </c>
      <c r="J80" s="28" t="s">
        <v>13</v>
      </c>
      <c r="K80" s="28" t="s">
        <v>166</v>
      </c>
      <c r="L80" s="28" t="s">
        <v>197</v>
      </c>
      <c r="M80" s="28" t="s">
        <v>199</v>
      </c>
      <c r="N80" s="104" t="s">
        <v>200</v>
      </c>
      <c r="O80" s="96">
        <v>1</v>
      </c>
      <c r="P80" s="28">
        <v>2371</v>
      </c>
      <c r="Q80" s="28">
        <v>2371</v>
      </c>
      <c r="R80" s="96">
        <f>+Q80/P80</f>
        <v>1</v>
      </c>
      <c r="S80" s="28">
        <v>1466</v>
      </c>
      <c r="T80" s="28">
        <v>1466</v>
      </c>
      <c r="U80" s="96">
        <f>+T80/S80</f>
        <v>1</v>
      </c>
      <c r="V80" s="28">
        <f>+T80+Q80</f>
        <v>3837</v>
      </c>
      <c r="W80" s="97">
        <f>+(U80+R80)/2</f>
        <v>1</v>
      </c>
      <c r="X80" s="28">
        <v>0</v>
      </c>
      <c r="Y80" s="28"/>
      <c r="Z80" s="97" t="e">
        <f>+Y80/X80</f>
        <v>#DIV/0!</v>
      </c>
      <c r="AA80" s="28">
        <v>0</v>
      </c>
      <c r="AB80" s="28"/>
      <c r="AC80" s="28" t="e">
        <f>+AB80/AA80</f>
        <v>#DIV/0!</v>
      </c>
      <c r="AD80" s="28" t="s">
        <v>392</v>
      </c>
      <c r="AE80" s="29" t="s">
        <v>393</v>
      </c>
      <c r="AF80" s="29" t="s">
        <v>1172</v>
      </c>
      <c r="AG80" s="29" t="s">
        <v>590</v>
      </c>
      <c r="AH80" s="57">
        <v>0</v>
      </c>
      <c r="AI80" s="29"/>
      <c r="AJ80" s="29"/>
      <c r="AK80" s="63"/>
    </row>
    <row r="81" spans="1:83" ht="102" customHeight="1" x14ac:dyDescent="0.2">
      <c r="A81" s="43" t="s">
        <v>772</v>
      </c>
      <c r="B81" s="30" t="s">
        <v>799</v>
      </c>
      <c r="C81" s="30" t="s">
        <v>749</v>
      </c>
      <c r="D81" s="30" t="s">
        <v>750</v>
      </c>
      <c r="E81" s="30" t="s">
        <v>751</v>
      </c>
      <c r="F81" s="30" t="s">
        <v>11</v>
      </c>
      <c r="G81" s="95">
        <v>43101</v>
      </c>
      <c r="H81" s="95">
        <v>43464</v>
      </c>
      <c r="I81" s="28" t="s">
        <v>12</v>
      </c>
      <c r="J81" s="28" t="s">
        <v>13</v>
      </c>
      <c r="K81" s="28" t="s">
        <v>167</v>
      </c>
      <c r="L81" s="28" t="s">
        <v>139</v>
      </c>
      <c r="M81" s="28" t="s">
        <v>211</v>
      </c>
      <c r="N81" s="28" t="s">
        <v>212</v>
      </c>
      <c r="O81" s="96">
        <v>1</v>
      </c>
      <c r="P81" s="28">
        <v>66</v>
      </c>
      <c r="Q81" s="28">
        <v>66</v>
      </c>
      <c r="R81" s="96">
        <f>+Q81/P81</f>
        <v>1</v>
      </c>
      <c r="S81" s="28">
        <v>99</v>
      </c>
      <c r="T81" s="28">
        <v>99</v>
      </c>
      <c r="U81" s="96">
        <f>+T81/S81</f>
        <v>1</v>
      </c>
      <c r="V81" s="28">
        <f>+T81+Q81</f>
        <v>165</v>
      </c>
      <c r="W81" s="97">
        <f>+(U81+R81)/2</f>
        <v>1</v>
      </c>
      <c r="X81" s="28">
        <v>0</v>
      </c>
      <c r="Y81" s="28"/>
      <c r="Z81" s="97" t="e">
        <f>+Y81/X81</f>
        <v>#DIV/0!</v>
      </c>
      <c r="AA81" s="28"/>
      <c r="AB81" s="28"/>
      <c r="AC81" s="28" t="e">
        <f>+AB81/AA81</f>
        <v>#DIV/0!</v>
      </c>
      <c r="AD81" s="28" t="s">
        <v>506</v>
      </c>
      <c r="AE81" s="29" t="s">
        <v>933</v>
      </c>
      <c r="AF81" s="29" t="s">
        <v>506</v>
      </c>
      <c r="AG81" s="29" t="s">
        <v>581</v>
      </c>
      <c r="AH81" s="29"/>
      <c r="AI81" s="29"/>
      <c r="AJ81" s="29"/>
      <c r="AK81" s="63"/>
    </row>
    <row r="82" spans="1:83" ht="101.25" customHeight="1" x14ac:dyDescent="0.2">
      <c r="A82" s="45" t="s">
        <v>785</v>
      </c>
      <c r="B82" s="30" t="s">
        <v>832</v>
      </c>
      <c r="C82" s="29" t="s">
        <v>749</v>
      </c>
      <c r="D82" s="30" t="s">
        <v>765</v>
      </c>
      <c r="E82" s="30" t="s">
        <v>751</v>
      </c>
      <c r="F82" s="36" t="s">
        <v>134</v>
      </c>
      <c r="G82" s="95">
        <v>43101</v>
      </c>
      <c r="H82" s="95">
        <v>43464</v>
      </c>
      <c r="I82" s="28" t="s">
        <v>12</v>
      </c>
      <c r="J82" s="28" t="s">
        <v>13</v>
      </c>
      <c r="K82" s="28" t="s">
        <v>167</v>
      </c>
      <c r="L82" s="28" t="s">
        <v>237</v>
      </c>
      <c r="M82" s="28" t="s">
        <v>132</v>
      </c>
      <c r="N82" s="28" t="s">
        <v>210</v>
      </c>
      <c r="O82" s="96">
        <v>1</v>
      </c>
      <c r="P82" s="28">
        <v>2202</v>
      </c>
      <c r="Q82" s="28">
        <v>2202</v>
      </c>
      <c r="R82" s="96">
        <f>+Q82/P82</f>
        <v>1</v>
      </c>
      <c r="S82" s="28">
        <v>2543</v>
      </c>
      <c r="T82" s="28">
        <v>2543</v>
      </c>
      <c r="U82" s="96">
        <f>+T82/S82</f>
        <v>1</v>
      </c>
      <c r="V82" s="28">
        <f>+T82+Q82</f>
        <v>4745</v>
      </c>
      <c r="W82" s="97">
        <f>+(U82+R82)/2</f>
        <v>1</v>
      </c>
      <c r="X82" s="28">
        <v>0</v>
      </c>
      <c r="Y82" s="28"/>
      <c r="Z82" s="97" t="e">
        <f>+Y82/X82</f>
        <v>#DIV/0!</v>
      </c>
      <c r="AA82" s="28" t="s">
        <v>195</v>
      </c>
      <c r="AB82" s="28" t="s">
        <v>195</v>
      </c>
      <c r="AC82" s="28" t="e">
        <f>+AB82/AA82</f>
        <v>#VALUE!</v>
      </c>
      <c r="AD82" s="28" t="s">
        <v>383</v>
      </c>
      <c r="AE82" s="29" t="s">
        <v>384</v>
      </c>
      <c r="AF82" s="29" t="s">
        <v>566</v>
      </c>
      <c r="AG82" s="29" t="s">
        <v>567</v>
      </c>
      <c r="AH82" s="29"/>
      <c r="AI82" s="29"/>
      <c r="AJ82" s="29"/>
      <c r="AK82" s="63"/>
    </row>
    <row r="83" spans="1:83" ht="103.5" customHeight="1" x14ac:dyDescent="0.2">
      <c r="A83" s="45" t="s">
        <v>785</v>
      </c>
      <c r="B83" s="30" t="s">
        <v>830</v>
      </c>
      <c r="C83" s="30" t="s">
        <v>752</v>
      </c>
      <c r="D83" s="30" t="s">
        <v>763</v>
      </c>
      <c r="E83" s="30" t="s">
        <v>751</v>
      </c>
      <c r="F83" s="30" t="s">
        <v>288</v>
      </c>
      <c r="G83" s="95">
        <v>43101</v>
      </c>
      <c r="H83" s="95">
        <v>43464</v>
      </c>
      <c r="I83" s="28" t="s">
        <v>12</v>
      </c>
      <c r="J83" s="28" t="s">
        <v>13</v>
      </c>
      <c r="K83" s="28" t="s">
        <v>167</v>
      </c>
      <c r="L83" s="28" t="s">
        <v>170</v>
      </c>
      <c r="M83" s="28" t="s">
        <v>132</v>
      </c>
      <c r="N83" s="28" t="s">
        <v>133</v>
      </c>
      <c r="O83" s="96">
        <v>1</v>
      </c>
      <c r="P83" s="28">
        <v>5</v>
      </c>
      <c r="Q83" s="28">
        <v>5</v>
      </c>
      <c r="R83" s="96">
        <f>+Q83/P83</f>
        <v>1</v>
      </c>
      <c r="S83" s="28">
        <v>7</v>
      </c>
      <c r="T83" s="28">
        <v>7</v>
      </c>
      <c r="U83" s="96">
        <f>+T83/S83</f>
        <v>1</v>
      </c>
      <c r="V83" s="28">
        <f>+T83+Q83</f>
        <v>12</v>
      </c>
      <c r="W83" s="97">
        <f>+(U83+R83)/2</f>
        <v>1</v>
      </c>
      <c r="X83" s="28">
        <v>0</v>
      </c>
      <c r="Y83" s="28"/>
      <c r="Z83" s="97" t="e">
        <f>+Y83/X83</f>
        <v>#DIV/0!</v>
      </c>
      <c r="AA83" s="28">
        <v>0</v>
      </c>
      <c r="AB83" s="28"/>
      <c r="AC83" s="28" t="e">
        <f>+AB83/AA83</f>
        <v>#DIV/0!</v>
      </c>
      <c r="AD83" s="28" t="s">
        <v>395</v>
      </c>
      <c r="AE83" s="29" t="s">
        <v>396</v>
      </c>
      <c r="AF83" s="29" t="s">
        <v>600</v>
      </c>
      <c r="AG83" s="29" t="s">
        <v>601</v>
      </c>
      <c r="AH83" s="29"/>
      <c r="AI83" s="29"/>
      <c r="AJ83" s="29"/>
      <c r="AK83" s="63"/>
    </row>
    <row r="84" spans="1:83" ht="104.25" customHeight="1" x14ac:dyDescent="0.2">
      <c r="A84" s="45" t="s">
        <v>785</v>
      </c>
      <c r="B84" s="30" t="s">
        <v>829</v>
      </c>
      <c r="C84" s="30" t="s">
        <v>752</v>
      </c>
      <c r="D84" s="30" t="s">
        <v>763</v>
      </c>
      <c r="E84" s="30" t="s">
        <v>751</v>
      </c>
      <c r="F84" s="30" t="s">
        <v>288</v>
      </c>
      <c r="G84" s="95">
        <v>43102</v>
      </c>
      <c r="H84" s="95">
        <v>43465</v>
      </c>
      <c r="I84" s="28" t="s">
        <v>50</v>
      </c>
      <c r="J84" s="28" t="s">
        <v>71</v>
      </c>
      <c r="K84" s="28" t="s">
        <v>223</v>
      </c>
      <c r="L84" s="28" t="s">
        <v>165</v>
      </c>
      <c r="M84" s="28" t="s">
        <v>78</v>
      </c>
      <c r="N84" s="28" t="s">
        <v>79</v>
      </c>
      <c r="O84" s="97">
        <v>1</v>
      </c>
      <c r="P84" s="97">
        <v>0.25</v>
      </c>
      <c r="Q84" s="96">
        <v>0.25</v>
      </c>
      <c r="R84" s="96">
        <f>+Q84/P84</f>
        <v>1</v>
      </c>
      <c r="S84" s="97">
        <v>0.25</v>
      </c>
      <c r="T84" s="96">
        <v>0.25</v>
      </c>
      <c r="U84" s="96">
        <f>+T84/S84</f>
        <v>1</v>
      </c>
      <c r="V84" s="28">
        <f>+T84+Q84</f>
        <v>0.5</v>
      </c>
      <c r="W84" s="97">
        <f>+(U84+R84)/2</f>
        <v>1</v>
      </c>
      <c r="X84" s="97">
        <v>0.25</v>
      </c>
      <c r="Y84" s="28"/>
      <c r="Z84" s="97">
        <f>+Y84/X84</f>
        <v>0</v>
      </c>
      <c r="AA84" s="97">
        <v>0.25</v>
      </c>
      <c r="AB84" s="28"/>
      <c r="AC84" s="28">
        <f>+AB84/AA84</f>
        <v>0</v>
      </c>
      <c r="AD84" s="28" t="s">
        <v>389</v>
      </c>
      <c r="AE84" s="29" t="s">
        <v>390</v>
      </c>
      <c r="AF84" s="29" t="s">
        <v>389</v>
      </c>
      <c r="AG84" s="29" t="s">
        <v>390</v>
      </c>
      <c r="AH84" s="29"/>
      <c r="AI84" s="29"/>
      <c r="AJ84" s="29"/>
      <c r="AK84" s="63"/>
    </row>
    <row r="85" spans="1:83" ht="49.5" customHeight="1" x14ac:dyDescent="0.2">
      <c r="A85" s="43" t="s">
        <v>775</v>
      </c>
      <c r="B85" s="30" t="s">
        <v>818</v>
      </c>
      <c r="C85" s="30" t="s">
        <v>749</v>
      </c>
      <c r="D85" s="30" t="s">
        <v>750</v>
      </c>
      <c r="E85" s="30" t="s">
        <v>806</v>
      </c>
      <c r="F85" s="110" t="s">
        <v>843</v>
      </c>
      <c r="G85" s="95">
        <v>43101</v>
      </c>
      <c r="H85" s="111">
        <v>43465</v>
      </c>
      <c r="I85" s="28" t="s">
        <v>50</v>
      </c>
      <c r="J85" s="28" t="s">
        <v>71</v>
      </c>
      <c r="K85" s="28" t="s">
        <v>929</v>
      </c>
      <c r="L85" s="28" t="s">
        <v>931</v>
      </c>
      <c r="M85" s="28" t="s">
        <v>965</v>
      </c>
      <c r="N85" s="28" t="s">
        <v>966</v>
      </c>
      <c r="O85" s="112">
        <v>1</v>
      </c>
      <c r="P85" s="28">
        <v>0</v>
      </c>
      <c r="Q85" s="28">
        <v>0</v>
      </c>
      <c r="R85" s="96">
        <v>0</v>
      </c>
      <c r="S85" s="28">
        <v>0</v>
      </c>
      <c r="T85" s="28">
        <v>0</v>
      </c>
      <c r="U85" s="96">
        <v>0</v>
      </c>
      <c r="V85" s="28">
        <f>+T85+Q85</f>
        <v>0</v>
      </c>
      <c r="W85" s="97">
        <f>+(U85+R85)/2</f>
        <v>0</v>
      </c>
      <c r="X85" s="28">
        <v>0</v>
      </c>
      <c r="Y85" s="28"/>
      <c r="Z85" s="97" t="e">
        <f>+Y85/X85</f>
        <v>#DIV/0!</v>
      </c>
      <c r="AA85" s="28">
        <v>0</v>
      </c>
      <c r="AB85" s="28"/>
      <c r="AC85" s="28" t="e">
        <f>+AB85/AA85</f>
        <v>#DIV/0!</v>
      </c>
      <c r="AD85" s="28"/>
      <c r="AE85" s="39" t="s">
        <v>967</v>
      </c>
      <c r="AF85" s="39"/>
      <c r="AG85" s="39"/>
      <c r="AH85" s="39"/>
      <c r="AI85" s="39"/>
      <c r="AJ85" s="39"/>
      <c r="AK85" s="66"/>
    </row>
    <row r="86" spans="1:83" ht="81" customHeight="1" x14ac:dyDescent="0.2">
      <c r="A86" s="45" t="s">
        <v>780</v>
      </c>
      <c r="B86" s="30" t="s">
        <v>826</v>
      </c>
      <c r="C86" s="30" t="s">
        <v>761</v>
      </c>
      <c r="D86" s="30" t="s">
        <v>762</v>
      </c>
      <c r="E86" s="30" t="s">
        <v>751</v>
      </c>
      <c r="F86" s="30" t="s">
        <v>70</v>
      </c>
      <c r="G86" s="95">
        <v>43102</v>
      </c>
      <c r="H86" s="95">
        <v>43465</v>
      </c>
      <c r="I86" s="28" t="s">
        <v>50</v>
      </c>
      <c r="J86" s="28" t="s">
        <v>71</v>
      </c>
      <c r="K86" s="28" t="s">
        <v>72</v>
      </c>
      <c r="L86" s="28" t="s">
        <v>165</v>
      </c>
      <c r="M86" s="28" t="s">
        <v>73</v>
      </c>
      <c r="N86" s="28" t="s">
        <v>74</v>
      </c>
      <c r="O86" s="28">
        <v>4</v>
      </c>
      <c r="P86" s="28">
        <v>1</v>
      </c>
      <c r="Q86" s="28">
        <v>1</v>
      </c>
      <c r="R86" s="96">
        <f>+Q86/P86</f>
        <v>1</v>
      </c>
      <c r="S86" s="28">
        <v>1</v>
      </c>
      <c r="T86" s="28">
        <v>1</v>
      </c>
      <c r="U86" s="96">
        <f>+T86/S86</f>
        <v>1</v>
      </c>
      <c r="V86" s="28">
        <f>+T86+Q86</f>
        <v>2</v>
      </c>
      <c r="W86" s="97">
        <f>+(U86+R86)/2</f>
        <v>1</v>
      </c>
      <c r="X86" s="28">
        <v>1</v>
      </c>
      <c r="Y86" s="28"/>
      <c r="Z86" s="97">
        <f>+Y86/X86</f>
        <v>0</v>
      </c>
      <c r="AA86" s="28">
        <v>1</v>
      </c>
      <c r="AB86" s="28"/>
      <c r="AC86" s="28">
        <f>+AB86/AA86</f>
        <v>0</v>
      </c>
      <c r="AD86" s="28" t="s">
        <v>387</v>
      </c>
      <c r="AE86" s="32" t="s">
        <v>388</v>
      </c>
      <c r="AF86" s="32" t="s">
        <v>387</v>
      </c>
      <c r="AG86" s="32" t="s">
        <v>388</v>
      </c>
      <c r="AH86" s="29"/>
      <c r="AI86" s="29"/>
      <c r="AJ86" s="29"/>
      <c r="AK86" s="63"/>
    </row>
    <row r="87" spans="1:83" ht="48.75" customHeight="1" x14ac:dyDescent="0.2">
      <c r="A87" s="45" t="s">
        <v>785</v>
      </c>
      <c r="B87" s="30" t="s">
        <v>829</v>
      </c>
      <c r="C87" s="30" t="s">
        <v>749</v>
      </c>
      <c r="D87" s="30" t="s">
        <v>765</v>
      </c>
      <c r="E87" s="30" t="s">
        <v>751</v>
      </c>
      <c r="F87" s="36" t="s">
        <v>134</v>
      </c>
      <c r="G87" s="95">
        <v>43102</v>
      </c>
      <c r="H87" s="95">
        <v>43465</v>
      </c>
      <c r="I87" s="28" t="s">
        <v>50</v>
      </c>
      <c r="J87" s="28" t="s">
        <v>71</v>
      </c>
      <c r="K87" s="28" t="s">
        <v>72</v>
      </c>
      <c r="L87" s="28" t="s">
        <v>165</v>
      </c>
      <c r="M87" s="28" t="s">
        <v>132</v>
      </c>
      <c r="N87" s="28" t="s">
        <v>133</v>
      </c>
      <c r="O87" s="96">
        <v>1</v>
      </c>
      <c r="P87" s="28">
        <v>71</v>
      </c>
      <c r="Q87" s="28">
        <v>71</v>
      </c>
      <c r="R87" s="96">
        <f>+Q87/P87</f>
        <v>1</v>
      </c>
      <c r="S87" s="28">
        <v>50</v>
      </c>
      <c r="T87" s="28">
        <v>50</v>
      </c>
      <c r="U87" s="96">
        <f>+T87/S87</f>
        <v>1</v>
      </c>
      <c r="V87" s="28">
        <f>+T87+Q87</f>
        <v>121</v>
      </c>
      <c r="W87" s="97">
        <f>+(U87+R87)/2</f>
        <v>1</v>
      </c>
      <c r="X87" s="28">
        <v>0</v>
      </c>
      <c r="Y87" s="28"/>
      <c r="Z87" s="97" t="e">
        <f>+Y87/X87</f>
        <v>#DIV/0!</v>
      </c>
      <c r="AA87" s="28">
        <v>0</v>
      </c>
      <c r="AB87" s="28"/>
      <c r="AC87" s="28" t="e">
        <f>+AB87/AA87</f>
        <v>#DIV/0!</v>
      </c>
      <c r="AD87" s="28" t="s">
        <v>391</v>
      </c>
      <c r="AE87" s="29" t="s">
        <v>394</v>
      </c>
      <c r="AF87" s="29" t="s">
        <v>642</v>
      </c>
      <c r="AG87" s="29" t="s">
        <v>685</v>
      </c>
      <c r="AH87" s="29"/>
      <c r="AI87" s="29"/>
      <c r="AJ87" s="29"/>
      <c r="AK87" s="63"/>
    </row>
    <row r="88" spans="1:83" ht="156" customHeight="1" x14ac:dyDescent="0.2">
      <c r="A88" s="43" t="s">
        <v>775</v>
      </c>
      <c r="B88" s="30" t="s">
        <v>818</v>
      </c>
      <c r="C88" s="30" t="s">
        <v>749</v>
      </c>
      <c r="D88" s="30" t="s">
        <v>750</v>
      </c>
      <c r="E88" s="30" t="s">
        <v>806</v>
      </c>
      <c r="F88" s="110" t="s">
        <v>843</v>
      </c>
      <c r="G88" s="95">
        <v>43101</v>
      </c>
      <c r="H88" s="111">
        <v>43465</v>
      </c>
      <c r="I88" s="41" t="s">
        <v>21</v>
      </c>
      <c r="J88" s="28" t="s">
        <v>22</v>
      </c>
      <c r="K88" s="28" t="s">
        <v>928</v>
      </c>
      <c r="L88" s="28" t="s">
        <v>931</v>
      </c>
      <c r="M88" s="28" t="s">
        <v>965</v>
      </c>
      <c r="N88" s="28" t="s">
        <v>966</v>
      </c>
      <c r="O88" s="112">
        <v>1</v>
      </c>
      <c r="P88" s="28">
        <v>0</v>
      </c>
      <c r="Q88" s="28">
        <v>0</v>
      </c>
      <c r="R88" s="96">
        <v>0</v>
      </c>
      <c r="S88" s="28">
        <v>0</v>
      </c>
      <c r="T88" s="28">
        <v>0</v>
      </c>
      <c r="U88" s="96">
        <v>0</v>
      </c>
      <c r="V88" s="28">
        <f>+T88+Q88</f>
        <v>0</v>
      </c>
      <c r="W88" s="97">
        <f>+(U88+R88)/2</f>
        <v>0</v>
      </c>
      <c r="X88" s="28">
        <v>0</v>
      </c>
      <c r="Y88" s="28"/>
      <c r="Z88" s="97" t="e">
        <f>+Y88/X88</f>
        <v>#DIV/0!</v>
      </c>
      <c r="AA88" s="28">
        <v>0</v>
      </c>
      <c r="AB88" s="28"/>
      <c r="AC88" s="28" t="e">
        <f>+AB88/AA88</f>
        <v>#DIV/0!</v>
      </c>
      <c r="AD88" s="28"/>
      <c r="AE88" s="39" t="s">
        <v>967</v>
      </c>
      <c r="AF88" s="39"/>
      <c r="AG88" s="39"/>
      <c r="AH88" s="39"/>
      <c r="AI88" s="39"/>
      <c r="AJ88" s="39"/>
      <c r="AK88" s="66"/>
      <c r="BN88" s="8"/>
      <c r="BO88" s="8"/>
      <c r="BP88" s="8"/>
      <c r="BQ88" s="8"/>
      <c r="BR88" s="8"/>
      <c r="BS88" s="8"/>
      <c r="BT88" s="8"/>
      <c r="BU88" s="8"/>
      <c r="BV88" s="8"/>
      <c r="BW88" s="8"/>
      <c r="BX88" s="8"/>
      <c r="BY88" s="8"/>
      <c r="BZ88" s="8"/>
      <c r="CA88" s="8"/>
      <c r="CB88" s="8"/>
      <c r="CC88" s="8"/>
      <c r="CD88" s="8"/>
      <c r="CE88" s="8"/>
    </row>
    <row r="89" spans="1:83" ht="155.25" customHeight="1" x14ac:dyDescent="0.2">
      <c r="A89" s="43" t="s">
        <v>775</v>
      </c>
      <c r="B89" s="30" t="s">
        <v>818</v>
      </c>
      <c r="C89" s="30" t="s">
        <v>749</v>
      </c>
      <c r="D89" s="30" t="s">
        <v>750</v>
      </c>
      <c r="E89" s="30" t="s">
        <v>806</v>
      </c>
      <c r="F89" s="110" t="s">
        <v>844</v>
      </c>
      <c r="G89" s="95">
        <v>43101</v>
      </c>
      <c r="H89" s="111">
        <v>43465</v>
      </c>
      <c r="I89" s="41" t="s">
        <v>15</v>
      </c>
      <c r="J89" s="28" t="s">
        <v>22</v>
      </c>
      <c r="K89" s="28" t="s">
        <v>932</v>
      </c>
      <c r="L89" s="28" t="s">
        <v>931</v>
      </c>
      <c r="M89" s="28" t="s">
        <v>1065</v>
      </c>
      <c r="N89" s="28" t="s">
        <v>1066</v>
      </c>
      <c r="O89" s="96">
        <v>1</v>
      </c>
      <c r="P89" s="28">
        <v>0</v>
      </c>
      <c r="Q89" s="28">
        <v>0</v>
      </c>
      <c r="R89" s="96">
        <v>0</v>
      </c>
      <c r="S89" s="28">
        <v>0</v>
      </c>
      <c r="T89" s="28">
        <v>0</v>
      </c>
      <c r="U89" s="96">
        <v>0</v>
      </c>
      <c r="V89" s="28">
        <f>+T89+Q89</f>
        <v>0</v>
      </c>
      <c r="W89" s="97">
        <f>+(U89+R89)/2</f>
        <v>0</v>
      </c>
      <c r="X89" s="28">
        <v>0</v>
      </c>
      <c r="Y89" s="28"/>
      <c r="Z89" s="97" t="e">
        <f>+Y89/X89</f>
        <v>#DIV/0!</v>
      </c>
      <c r="AA89" s="28">
        <v>0</v>
      </c>
      <c r="AB89" s="28"/>
      <c r="AC89" s="28" t="e">
        <f>+AB89/AA89</f>
        <v>#DIV/0!</v>
      </c>
      <c r="AD89" s="28"/>
      <c r="AE89" s="39"/>
      <c r="AF89" s="39"/>
      <c r="AG89" s="39"/>
      <c r="AH89" s="39"/>
      <c r="AI89" s="39"/>
      <c r="AJ89" s="39"/>
      <c r="AK89" s="66"/>
      <c r="BN89" s="8"/>
      <c r="BO89" s="8"/>
      <c r="BP89" s="8"/>
      <c r="BQ89" s="8"/>
      <c r="BR89" s="8"/>
      <c r="BS89" s="8"/>
      <c r="BT89" s="8"/>
      <c r="BU89" s="8"/>
      <c r="BV89" s="8"/>
      <c r="BW89" s="8"/>
      <c r="BX89" s="8"/>
      <c r="BY89" s="8"/>
      <c r="BZ89" s="8"/>
      <c r="CA89" s="8"/>
      <c r="CB89" s="8"/>
      <c r="CC89" s="8"/>
      <c r="CD89" s="8"/>
      <c r="CE89" s="8"/>
    </row>
    <row r="90" spans="1:83" ht="102" customHeight="1" x14ac:dyDescent="0.2">
      <c r="A90" s="45" t="s">
        <v>785</v>
      </c>
      <c r="B90" s="30" t="s">
        <v>832</v>
      </c>
      <c r="C90" s="30" t="s">
        <v>767</v>
      </c>
      <c r="D90" s="30" t="s">
        <v>768</v>
      </c>
      <c r="E90" s="30" t="s">
        <v>751</v>
      </c>
      <c r="F90" s="30" t="s">
        <v>327</v>
      </c>
      <c r="G90" s="108">
        <v>43101</v>
      </c>
      <c r="H90" s="108">
        <v>43465</v>
      </c>
      <c r="I90" s="41" t="s">
        <v>21</v>
      </c>
      <c r="J90" s="41" t="s">
        <v>22</v>
      </c>
      <c r="K90" s="41" t="s">
        <v>229</v>
      </c>
      <c r="L90" s="41" t="s">
        <v>328</v>
      </c>
      <c r="M90" s="41" t="s">
        <v>329</v>
      </c>
      <c r="N90" s="41" t="s">
        <v>330</v>
      </c>
      <c r="O90" s="96">
        <v>1</v>
      </c>
      <c r="P90" s="96">
        <v>0.25</v>
      </c>
      <c r="Q90" s="96">
        <v>0.25</v>
      </c>
      <c r="R90" s="96">
        <f>+Q90/P90</f>
        <v>1</v>
      </c>
      <c r="S90" s="96">
        <v>0.25</v>
      </c>
      <c r="T90" s="96">
        <v>0.25</v>
      </c>
      <c r="U90" s="96">
        <f>+T90/S90</f>
        <v>1</v>
      </c>
      <c r="V90" s="28">
        <f>+T90+Q90</f>
        <v>0.5</v>
      </c>
      <c r="W90" s="97">
        <f>+(U90+R90)/2</f>
        <v>1</v>
      </c>
      <c r="X90" s="96">
        <v>0.25</v>
      </c>
      <c r="Y90" s="28"/>
      <c r="Z90" s="97">
        <f>+Y90/X90</f>
        <v>0</v>
      </c>
      <c r="AA90" s="96">
        <v>0.25</v>
      </c>
      <c r="AB90" s="28"/>
      <c r="AC90" s="28">
        <f>+AB90/AA90</f>
        <v>0</v>
      </c>
      <c r="AD90" s="28" t="s">
        <v>380</v>
      </c>
      <c r="AE90" s="41" t="s">
        <v>547</v>
      </c>
      <c r="AF90" s="29" t="s">
        <v>579</v>
      </c>
      <c r="AG90" s="29" t="s">
        <v>579</v>
      </c>
      <c r="AH90" s="39"/>
      <c r="AI90" s="39"/>
      <c r="AJ90" s="39"/>
      <c r="AK90" s="66"/>
      <c r="BN90" s="8"/>
      <c r="BO90" s="8"/>
      <c r="BP90" s="8"/>
      <c r="BQ90" s="8"/>
      <c r="BR90" s="8"/>
      <c r="BS90" s="8"/>
      <c r="BT90" s="8"/>
      <c r="BU90" s="8"/>
      <c r="BV90" s="8"/>
      <c r="BW90" s="8"/>
      <c r="BX90" s="8"/>
      <c r="BY90" s="8"/>
      <c r="BZ90" s="8"/>
      <c r="CA90" s="8"/>
      <c r="CB90" s="8"/>
      <c r="CC90" s="8"/>
      <c r="CD90" s="8"/>
      <c r="CE90" s="8"/>
    </row>
    <row r="91" spans="1:83" ht="103.5" customHeight="1" x14ac:dyDescent="0.2">
      <c r="A91" s="45" t="s">
        <v>785</v>
      </c>
      <c r="B91" s="30" t="s">
        <v>830</v>
      </c>
      <c r="C91" s="30" t="s">
        <v>767</v>
      </c>
      <c r="D91" s="30" t="s">
        <v>768</v>
      </c>
      <c r="E91" s="30" t="s">
        <v>751</v>
      </c>
      <c r="F91" s="30" t="s">
        <v>323</v>
      </c>
      <c r="G91" s="108">
        <v>43101</v>
      </c>
      <c r="H91" s="108">
        <v>43465</v>
      </c>
      <c r="I91" s="41" t="s">
        <v>21</v>
      </c>
      <c r="J91" s="41" t="s">
        <v>22</v>
      </c>
      <c r="K91" s="41" t="s">
        <v>228</v>
      </c>
      <c r="L91" s="41" t="s">
        <v>324</v>
      </c>
      <c r="M91" s="41" t="s">
        <v>325</v>
      </c>
      <c r="N91" s="41" t="s">
        <v>326</v>
      </c>
      <c r="O91" s="28">
        <v>2</v>
      </c>
      <c r="P91" s="28">
        <v>0</v>
      </c>
      <c r="Q91" s="28">
        <v>0</v>
      </c>
      <c r="R91" s="96">
        <v>0</v>
      </c>
      <c r="S91" s="99">
        <v>1</v>
      </c>
      <c r="T91" s="28">
        <v>1</v>
      </c>
      <c r="U91" s="96">
        <f>+T91/S91</f>
        <v>1</v>
      </c>
      <c r="V91" s="28">
        <f>+T91+Q91</f>
        <v>1</v>
      </c>
      <c r="W91" s="97">
        <f>+(U91+R91)/2</f>
        <v>0.5</v>
      </c>
      <c r="X91" s="28">
        <v>1</v>
      </c>
      <c r="Y91" s="28"/>
      <c r="Z91" s="97">
        <f>+Y91/X91</f>
        <v>0</v>
      </c>
      <c r="AA91" s="99">
        <v>0</v>
      </c>
      <c r="AB91" s="28"/>
      <c r="AC91" s="28" t="e">
        <f>+AB91/AA91</f>
        <v>#DIV/0!</v>
      </c>
      <c r="AD91" s="28" t="s">
        <v>378</v>
      </c>
      <c r="AE91" s="41" t="s">
        <v>379</v>
      </c>
      <c r="AF91" s="29" t="s">
        <v>578</v>
      </c>
      <c r="AG91" s="29" t="s">
        <v>578</v>
      </c>
      <c r="AH91" s="39"/>
      <c r="AI91" s="39"/>
      <c r="AJ91" s="39"/>
      <c r="AK91" s="66"/>
    </row>
    <row r="92" spans="1:83" ht="48.75" customHeight="1" x14ac:dyDescent="0.2">
      <c r="A92" s="43" t="s">
        <v>772</v>
      </c>
      <c r="B92" s="30" t="s">
        <v>776</v>
      </c>
      <c r="C92" s="30" t="s">
        <v>767</v>
      </c>
      <c r="D92" s="30" t="s">
        <v>768</v>
      </c>
      <c r="E92" s="30" t="s">
        <v>751</v>
      </c>
      <c r="F92" s="30" t="s">
        <v>314</v>
      </c>
      <c r="G92" s="108">
        <v>43101</v>
      </c>
      <c r="H92" s="108">
        <v>43465</v>
      </c>
      <c r="I92" s="41" t="s">
        <v>21</v>
      </c>
      <c r="J92" s="41" t="s">
        <v>22</v>
      </c>
      <c r="K92" s="41" t="s">
        <v>315</v>
      </c>
      <c r="L92" s="41" t="s">
        <v>316</v>
      </c>
      <c r="M92" s="41" t="s">
        <v>317</v>
      </c>
      <c r="N92" s="41" t="s">
        <v>318</v>
      </c>
      <c r="O92" s="96">
        <v>1</v>
      </c>
      <c r="P92" s="96">
        <v>0.25</v>
      </c>
      <c r="Q92" s="96">
        <v>0.25</v>
      </c>
      <c r="R92" s="96">
        <f>+Q92/P92</f>
        <v>1</v>
      </c>
      <c r="S92" s="96">
        <v>0.25</v>
      </c>
      <c r="T92" s="96">
        <v>0.25</v>
      </c>
      <c r="U92" s="96">
        <f>+T92/S92</f>
        <v>1</v>
      </c>
      <c r="V92" s="28">
        <f>+T92+Q92</f>
        <v>0.5</v>
      </c>
      <c r="W92" s="97">
        <f>+(U92+R92)/2</f>
        <v>1</v>
      </c>
      <c r="X92" s="96">
        <v>0.25</v>
      </c>
      <c r="Y92" s="96"/>
      <c r="Z92" s="97">
        <f>+Y92/X92</f>
        <v>0</v>
      </c>
      <c r="AA92" s="96">
        <v>0.25</v>
      </c>
      <c r="AB92" s="28"/>
      <c r="AC92" s="28">
        <f>+AB92/AA92</f>
        <v>0</v>
      </c>
      <c r="AD92" s="72" t="s">
        <v>375</v>
      </c>
      <c r="AE92" s="41" t="s">
        <v>376</v>
      </c>
      <c r="AF92" s="29" t="s">
        <v>575</v>
      </c>
      <c r="AG92" s="29" t="s">
        <v>576</v>
      </c>
      <c r="AH92" s="39"/>
      <c r="AI92" s="39"/>
      <c r="AJ92" s="39"/>
      <c r="AK92" s="66"/>
    </row>
    <row r="93" spans="1:83" ht="69.75" customHeight="1" x14ac:dyDescent="0.2">
      <c r="A93" s="45" t="s">
        <v>785</v>
      </c>
      <c r="B93" s="30" t="s">
        <v>830</v>
      </c>
      <c r="C93" s="30" t="s">
        <v>767</v>
      </c>
      <c r="D93" s="30" t="s">
        <v>768</v>
      </c>
      <c r="E93" s="30" t="s">
        <v>751</v>
      </c>
      <c r="F93" s="30" t="s">
        <v>331</v>
      </c>
      <c r="G93" s="108">
        <v>43101</v>
      </c>
      <c r="H93" s="108">
        <v>43465</v>
      </c>
      <c r="I93" s="41" t="s">
        <v>21</v>
      </c>
      <c r="J93" s="41" t="s">
        <v>22</v>
      </c>
      <c r="K93" s="41" t="s">
        <v>315</v>
      </c>
      <c r="L93" s="41" t="s">
        <v>332</v>
      </c>
      <c r="M93" s="41" t="s">
        <v>333</v>
      </c>
      <c r="N93" s="41" t="s">
        <v>330</v>
      </c>
      <c r="O93" s="96">
        <v>1</v>
      </c>
      <c r="P93" s="96">
        <v>0.25</v>
      </c>
      <c r="Q93" s="96">
        <v>0.25</v>
      </c>
      <c r="R93" s="96">
        <f>+Q93/P93</f>
        <v>1</v>
      </c>
      <c r="S93" s="96">
        <v>0.25</v>
      </c>
      <c r="T93" s="96">
        <v>0.25</v>
      </c>
      <c r="U93" s="96">
        <f>+T93/S93</f>
        <v>1</v>
      </c>
      <c r="V93" s="28">
        <f>+T93+Q93</f>
        <v>0.5</v>
      </c>
      <c r="W93" s="97">
        <f>+(U93+R93)/2</f>
        <v>1</v>
      </c>
      <c r="X93" s="96">
        <v>0.25</v>
      </c>
      <c r="Y93" s="96"/>
      <c r="Z93" s="97">
        <f>+Y93/X93</f>
        <v>0</v>
      </c>
      <c r="AA93" s="96">
        <v>0.25</v>
      </c>
      <c r="AB93" s="28"/>
      <c r="AC93" s="28">
        <f>+AB93/AA93</f>
        <v>0</v>
      </c>
      <c r="AD93" s="28" t="s">
        <v>381</v>
      </c>
      <c r="AE93" s="41" t="s">
        <v>382</v>
      </c>
      <c r="AF93" s="29" t="s">
        <v>580</v>
      </c>
      <c r="AG93" s="29" t="s">
        <v>580</v>
      </c>
      <c r="AH93" s="39"/>
      <c r="AI93" s="39"/>
      <c r="AJ93" s="39"/>
      <c r="AK93" s="66"/>
    </row>
    <row r="94" spans="1:83" ht="91.5" customHeight="1" x14ac:dyDescent="0.2">
      <c r="A94" s="45" t="s">
        <v>785</v>
      </c>
      <c r="B94" s="30" t="s">
        <v>830</v>
      </c>
      <c r="C94" s="30" t="s">
        <v>767</v>
      </c>
      <c r="D94" s="30" t="s">
        <v>768</v>
      </c>
      <c r="E94" s="30" t="s">
        <v>751</v>
      </c>
      <c r="F94" s="30" t="s">
        <v>319</v>
      </c>
      <c r="G94" s="108">
        <v>43101</v>
      </c>
      <c r="H94" s="108">
        <v>43465</v>
      </c>
      <c r="I94" s="41" t="s">
        <v>21</v>
      </c>
      <c r="J94" s="41" t="s">
        <v>22</v>
      </c>
      <c r="K94" s="41" t="s">
        <v>320</v>
      </c>
      <c r="L94" s="41" t="s">
        <v>316</v>
      </c>
      <c r="M94" s="41" t="s">
        <v>321</v>
      </c>
      <c r="N94" s="41" t="s">
        <v>322</v>
      </c>
      <c r="O94" s="96">
        <v>1</v>
      </c>
      <c r="P94" s="96">
        <v>0.25</v>
      </c>
      <c r="Q94" s="96">
        <v>0.25</v>
      </c>
      <c r="R94" s="96">
        <f>+Q94/P94</f>
        <v>1</v>
      </c>
      <c r="S94" s="96">
        <v>0.25</v>
      </c>
      <c r="T94" s="96">
        <v>0.25</v>
      </c>
      <c r="U94" s="96">
        <f>+T94/S94</f>
        <v>1</v>
      </c>
      <c r="V94" s="28">
        <f>+T94+Q94</f>
        <v>0.5</v>
      </c>
      <c r="W94" s="97">
        <f>+(U94+R94)/2</f>
        <v>1</v>
      </c>
      <c r="X94" s="96">
        <v>0.25</v>
      </c>
      <c r="Y94" s="28"/>
      <c r="Z94" s="97">
        <f>+Y94/X94</f>
        <v>0</v>
      </c>
      <c r="AA94" s="96">
        <v>0.25</v>
      </c>
      <c r="AB94" s="28"/>
      <c r="AC94" s="28">
        <f>+AB94/AA94</f>
        <v>0</v>
      </c>
      <c r="AD94" s="28" t="s">
        <v>546</v>
      </c>
      <c r="AE94" s="41" t="s">
        <v>377</v>
      </c>
      <c r="AF94" s="29" t="s">
        <v>577</v>
      </c>
      <c r="AG94" s="29" t="s">
        <v>577</v>
      </c>
      <c r="AH94" s="39"/>
      <c r="AI94" s="39"/>
      <c r="AJ94" s="39"/>
      <c r="AK94" s="66"/>
    </row>
    <row r="95" spans="1:83" ht="63" customHeight="1" x14ac:dyDescent="0.2">
      <c r="A95" s="43" t="s">
        <v>775</v>
      </c>
      <c r="B95" s="30" t="s">
        <v>818</v>
      </c>
      <c r="C95" s="30" t="s">
        <v>749</v>
      </c>
      <c r="D95" s="30" t="s">
        <v>750</v>
      </c>
      <c r="E95" s="30" t="s">
        <v>806</v>
      </c>
      <c r="F95" s="116" t="s">
        <v>852</v>
      </c>
      <c r="G95" s="95">
        <v>43101</v>
      </c>
      <c r="H95" s="117">
        <v>43449</v>
      </c>
      <c r="I95" s="28" t="s">
        <v>15</v>
      </c>
      <c r="J95" s="28" t="s">
        <v>917</v>
      </c>
      <c r="K95" s="28" t="s">
        <v>1075</v>
      </c>
      <c r="L95" s="28" t="s">
        <v>931</v>
      </c>
      <c r="M95" s="28" t="s">
        <v>1005</v>
      </c>
      <c r="N95" s="28" t="s">
        <v>1074</v>
      </c>
      <c r="O95" s="96">
        <v>1</v>
      </c>
      <c r="P95" s="28">
        <v>0</v>
      </c>
      <c r="Q95" s="28">
        <v>0</v>
      </c>
      <c r="R95" s="96">
        <v>0</v>
      </c>
      <c r="S95" s="28">
        <v>0</v>
      </c>
      <c r="T95" s="28">
        <v>0</v>
      </c>
      <c r="U95" s="96">
        <v>0</v>
      </c>
      <c r="V95" s="28">
        <f>+T95+Q95</f>
        <v>0</v>
      </c>
      <c r="W95" s="97">
        <f>+(U95+R95)/2</f>
        <v>0</v>
      </c>
      <c r="X95" s="28">
        <v>0</v>
      </c>
      <c r="Y95" s="28"/>
      <c r="Z95" s="97" t="e">
        <f>+Y95/X95</f>
        <v>#DIV/0!</v>
      </c>
      <c r="AA95" s="28">
        <v>0</v>
      </c>
      <c r="AB95" s="28"/>
      <c r="AC95" s="28" t="e">
        <f>+AB95/AA95</f>
        <v>#DIV/0!</v>
      </c>
      <c r="AD95" s="28"/>
      <c r="AE95" s="39"/>
      <c r="AF95" s="39"/>
      <c r="AG95" s="39"/>
      <c r="AH95" s="39"/>
      <c r="AI95" s="39"/>
      <c r="AJ95" s="39"/>
      <c r="AK95" s="66"/>
    </row>
    <row r="96" spans="1:83" ht="90" customHeight="1" x14ac:dyDescent="0.2">
      <c r="A96" s="43" t="s">
        <v>775</v>
      </c>
      <c r="B96" s="30" t="s">
        <v>818</v>
      </c>
      <c r="C96" s="30" t="s">
        <v>749</v>
      </c>
      <c r="D96" s="30" t="s">
        <v>750</v>
      </c>
      <c r="E96" s="30" t="s">
        <v>806</v>
      </c>
      <c r="F96" s="118" t="s">
        <v>847</v>
      </c>
      <c r="G96" s="95">
        <v>43101</v>
      </c>
      <c r="H96" s="117">
        <v>43465</v>
      </c>
      <c r="I96" s="28" t="s">
        <v>15</v>
      </c>
      <c r="J96" s="28" t="s">
        <v>917</v>
      </c>
      <c r="K96" s="28" t="s">
        <v>1071</v>
      </c>
      <c r="L96" s="28" t="s">
        <v>931</v>
      </c>
      <c r="M96" s="28" t="s">
        <v>1067</v>
      </c>
      <c r="N96" s="28" t="s">
        <v>1068</v>
      </c>
      <c r="O96" s="96">
        <v>1</v>
      </c>
      <c r="P96" s="28">
        <v>0</v>
      </c>
      <c r="Q96" s="28">
        <v>0</v>
      </c>
      <c r="R96" s="96">
        <v>0</v>
      </c>
      <c r="S96" s="28">
        <v>0</v>
      </c>
      <c r="T96" s="28">
        <v>0</v>
      </c>
      <c r="U96" s="96">
        <v>0</v>
      </c>
      <c r="V96" s="28">
        <f>+T96+Q96</f>
        <v>0</v>
      </c>
      <c r="W96" s="97">
        <f>+(U96+R96)/2</f>
        <v>0</v>
      </c>
      <c r="X96" s="28">
        <v>0</v>
      </c>
      <c r="Y96" s="28"/>
      <c r="Z96" s="97" t="e">
        <f>+Y96/X96</f>
        <v>#DIV/0!</v>
      </c>
      <c r="AA96" s="28">
        <v>0</v>
      </c>
      <c r="AB96" s="28"/>
      <c r="AC96" s="28" t="e">
        <f>+AB96/AA96</f>
        <v>#DIV/0!</v>
      </c>
      <c r="AD96" s="28"/>
      <c r="AE96" s="39" t="s">
        <v>1012</v>
      </c>
      <c r="AF96" s="39"/>
      <c r="AG96" s="39"/>
      <c r="AH96" s="39"/>
      <c r="AI96" s="39"/>
      <c r="AJ96" s="39"/>
      <c r="AK96" s="66"/>
    </row>
    <row r="97" spans="1:37" ht="104.25" customHeight="1" x14ac:dyDescent="0.2">
      <c r="A97" s="43" t="s">
        <v>775</v>
      </c>
      <c r="B97" s="30" t="s">
        <v>818</v>
      </c>
      <c r="C97" s="30" t="s">
        <v>749</v>
      </c>
      <c r="D97" s="30" t="s">
        <v>750</v>
      </c>
      <c r="E97" s="30" t="s">
        <v>806</v>
      </c>
      <c r="F97" s="118" t="s">
        <v>848</v>
      </c>
      <c r="G97" s="95">
        <v>43101</v>
      </c>
      <c r="H97" s="117">
        <v>43465</v>
      </c>
      <c r="I97" s="28" t="s">
        <v>15</v>
      </c>
      <c r="J97" s="28" t="s">
        <v>917</v>
      </c>
      <c r="K97" s="28" t="s">
        <v>1071</v>
      </c>
      <c r="L97" s="28" t="s">
        <v>931</v>
      </c>
      <c r="M97" s="28" t="s">
        <v>1067</v>
      </c>
      <c r="N97" s="28" t="s">
        <v>1068</v>
      </c>
      <c r="O97" s="96">
        <v>1</v>
      </c>
      <c r="P97" s="28">
        <v>0</v>
      </c>
      <c r="Q97" s="28">
        <v>0</v>
      </c>
      <c r="R97" s="96">
        <v>0</v>
      </c>
      <c r="S97" s="28">
        <v>0</v>
      </c>
      <c r="T97" s="28">
        <v>0</v>
      </c>
      <c r="U97" s="96">
        <v>0</v>
      </c>
      <c r="V97" s="28">
        <f>+T97+Q97</f>
        <v>0</v>
      </c>
      <c r="W97" s="97">
        <f>+(U97+R97)/2</f>
        <v>0</v>
      </c>
      <c r="X97" s="28">
        <v>0</v>
      </c>
      <c r="Y97" s="28"/>
      <c r="Z97" s="97" t="e">
        <f>+Y97/X97</f>
        <v>#DIV/0!</v>
      </c>
      <c r="AA97" s="28">
        <v>0</v>
      </c>
      <c r="AB97" s="28"/>
      <c r="AC97" s="28" t="e">
        <f>+AB97/AA97</f>
        <v>#DIV/0!</v>
      </c>
      <c r="AD97" s="28"/>
      <c r="AE97" s="39" t="s">
        <v>1013</v>
      </c>
      <c r="AF97" s="39"/>
      <c r="AG97" s="39"/>
      <c r="AH97" s="39"/>
      <c r="AI97" s="39"/>
      <c r="AJ97" s="39"/>
      <c r="AK97" s="66"/>
    </row>
    <row r="98" spans="1:37" ht="33.75" customHeight="1" x14ac:dyDescent="0.2">
      <c r="A98" s="43" t="s">
        <v>775</v>
      </c>
      <c r="B98" s="30" t="s">
        <v>818</v>
      </c>
      <c r="C98" s="30" t="s">
        <v>749</v>
      </c>
      <c r="D98" s="30" t="s">
        <v>750</v>
      </c>
      <c r="E98" s="30" t="s">
        <v>806</v>
      </c>
      <c r="F98" s="118" t="s">
        <v>849</v>
      </c>
      <c r="G98" s="95">
        <v>43101</v>
      </c>
      <c r="H98" s="117">
        <v>43465</v>
      </c>
      <c r="I98" s="28" t="s">
        <v>15</v>
      </c>
      <c r="J98" s="28" t="s">
        <v>917</v>
      </c>
      <c r="K98" s="28" t="s">
        <v>1071</v>
      </c>
      <c r="L98" s="28" t="s">
        <v>931</v>
      </c>
      <c r="M98" s="28" t="s">
        <v>1069</v>
      </c>
      <c r="N98" s="28" t="s">
        <v>1070</v>
      </c>
      <c r="O98" s="96">
        <v>1</v>
      </c>
      <c r="P98" s="28">
        <v>0</v>
      </c>
      <c r="Q98" s="28">
        <v>0</v>
      </c>
      <c r="R98" s="96">
        <v>0</v>
      </c>
      <c r="S98" s="28">
        <v>0</v>
      </c>
      <c r="T98" s="28">
        <v>0</v>
      </c>
      <c r="U98" s="96">
        <v>0</v>
      </c>
      <c r="V98" s="28">
        <f>+T98+Q98</f>
        <v>0</v>
      </c>
      <c r="W98" s="97">
        <f>+(U98+R98)/2</f>
        <v>0</v>
      </c>
      <c r="X98" s="28">
        <v>0</v>
      </c>
      <c r="Y98" s="28"/>
      <c r="Z98" s="97" t="e">
        <f>+Y98/X98</f>
        <v>#DIV/0!</v>
      </c>
      <c r="AA98" s="28">
        <v>0</v>
      </c>
      <c r="AB98" s="28"/>
      <c r="AC98" s="28" t="e">
        <f>+AB98/AA98</f>
        <v>#DIV/0!</v>
      </c>
      <c r="AD98" s="28"/>
      <c r="AE98" s="39"/>
      <c r="AF98" s="39"/>
      <c r="AG98" s="39"/>
      <c r="AH98" s="39"/>
      <c r="AI98" s="39"/>
      <c r="AJ98" s="39"/>
      <c r="AK98" s="66"/>
    </row>
    <row r="99" spans="1:37" ht="64.5" customHeight="1" x14ac:dyDescent="0.2">
      <c r="A99" s="43" t="s">
        <v>775</v>
      </c>
      <c r="B99" s="30" t="s">
        <v>818</v>
      </c>
      <c r="C99" s="30" t="s">
        <v>749</v>
      </c>
      <c r="D99" s="30" t="s">
        <v>750</v>
      </c>
      <c r="E99" s="30" t="s">
        <v>806</v>
      </c>
      <c r="F99" s="118" t="s">
        <v>850</v>
      </c>
      <c r="G99" s="95">
        <v>43101</v>
      </c>
      <c r="H99" s="117">
        <v>43465</v>
      </c>
      <c r="I99" s="28" t="s">
        <v>15</v>
      </c>
      <c r="J99" s="28" t="s">
        <v>917</v>
      </c>
      <c r="K99" s="28" t="s">
        <v>1071</v>
      </c>
      <c r="L99" s="28" t="s">
        <v>931</v>
      </c>
      <c r="M99" s="28" t="s">
        <v>1072</v>
      </c>
      <c r="N99" s="28" t="s">
        <v>1073</v>
      </c>
      <c r="O99" s="96">
        <v>1</v>
      </c>
      <c r="P99" s="28">
        <v>0</v>
      </c>
      <c r="Q99" s="28">
        <v>0</v>
      </c>
      <c r="R99" s="96">
        <v>0</v>
      </c>
      <c r="S99" s="28">
        <v>0</v>
      </c>
      <c r="T99" s="28">
        <v>0</v>
      </c>
      <c r="U99" s="96">
        <v>0</v>
      </c>
      <c r="V99" s="28">
        <f>+T99+Q99</f>
        <v>0</v>
      </c>
      <c r="W99" s="97">
        <f>+(U99+R99)/2</f>
        <v>0</v>
      </c>
      <c r="X99" s="28">
        <v>0</v>
      </c>
      <c r="Y99" s="28"/>
      <c r="Z99" s="97" t="e">
        <f>+Y99/X99</f>
        <v>#DIV/0!</v>
      </c>
      <c r="AA99" s="28">
        <v>0</v>
      </c>
      <c r="AB99" s="28"/>
      <c r="AC99" s="28" t="e">
        <f>+AB99/AA99</f>
        <v>#DIV/0!</v>
      </c>
      <c r="AD99" s="28"/>
      <c r="AE99" s="39"/>
      <c r="AF99" s="39"/>
      <c r="AG99" s="39"/>
      <c r="AH99" s="39"/>
      <c r="AI99" s="39"/>
      <c r="AJ99" s="39"/>
      <c r="AK99" s="66"/>
    </row>
    <row r="100" spans="1:37" ht="69" customHeight="1" x14ac:dyDescent="0.2">
      <c r="A100" s="43" t="s">
        <v>775</v>
      </c>
      <c r="B100" s="30" t="s">
        <v>818</v>
      </c>
      <c r="C100" s="30" t="s">
        <v>749</v>
      </c>
      <c r="D100" s="30" t="s">
        <v>750</v>
      </c>
      <c r="E100" s="30" t="s">
        <v>806</v>
      </c>
      <c r="F100" s="122" t="s">
        <v>863</v>
      </c>
      <c r="G100" s="95">
        <v>43101</v>
      </c>
      <c r="H100" s="119">
        <v>43312</v>
      </c>
      <c r="I100" s="28" t="s">
        <v>15</v>
      </c>
      <c r="J100" s="28" t="s">
        <v>917</v>
      </c>
      <c r="K100" s="28" t="s">
        <v>1094</v>
      </c>
      <c r="L100" s="28" t="s">
        <v>931</v>
      </c>
      <c r="M100" s="28" t="s">
        <v>1121</v>
      </c>
      <c r="N100" s="28" t="s">
        <v>1118</v>
      </c>
      <c r="O100" s="96">
        <v>1</v>
      </c>
      <c r="P100" s="28">
        <v>0</v>
      </c>
      <c r="Q100" s="28">
        <v>0</v>
      </c>
      <c r="R100" s="96">
        <v>0</v>
      </c>
      <c r="S100" s="28">
        <v>0</v>
      </c>
      <c r="T100" s="28">
        <v>0</v>
      </c>
      <c r="U100" s="96">
        <v>0</v>
      </c>
      <c r="V100" s="28">
        <f>+T100+Q100</f>
        <v>0</v>
      </c>
      <c r="W100" s="97">
        <f>+(U100+R100)/2</f>
        <v>0</v>
      </c>
      <c r="X100" s="28">
        <v>0</v>
      </c>
      <c r="Y100" s="28"/>
      <c r="Z100" s="97" t="e">
        <f>+Y100/X100</f>
        <v>#DIV/0!</v>
      </c>
      <c r="AA100" s="28">
        <f ca="1">+AA100:AAA110</f>
        <v>0</v>
      </c>
      <c r="AB100" s="28"/>
      <c r="AC100" s="28" t="e">
        <f ca="1">+AB100/AA100</f>
        <v>#DIV/0!</v>
      </c>
      <c r="AD100" s="28"/>
      <c r="AE100" s="29" t="s">
        <v>1028</v>
      </c>
      <c r="AF100" s="39"/>
      <c r="AG100" s="39"/>
      <c r="AH100" s="39"/>
      <c r="AI100" s="39"/>
      <c r="AJ100" s="39"/>
      <c r="AK100" s="66"/>
    </row>
    <row r="101" spans="1:37" ht="148.5" customHeight="1" x14ac:dyDescent="0.2">
      <c r="A101" s="43" t="s">
        <v>775</v>
      </c>
      <c r="B101" s="30" t="s">
        <v>818</v>
      </c>
      <c r="C101" s="30" t="s">
        <v>749</v>
      </c>
      <c r="D101" s="30" t="s">
        <v>750</v>
      </c>
      <c r="E101" s="30" t="s">
        <v>806</v>
      </c>
      <c r="F101" s="121" t="s">
        <v>864</v>
      </c>
      <c r="G101" s="95">
        <v>43101</v>
      </c>
      <c r="H101" s="119">
        <v>43465</v>
      </c>
      <c r="I101" s="28" t="s">
        <v>15</v>
      </c>
      <c r="J101" s="28" t="s">
        <v>917</v>
      </c>
      <c r="K101" s="28" t="s">
        <v>1094</v>
      </c>
      <c r="L101" s="28" t="s">
        <v>931</v>
      </c>
      <c r="M101" s="28" t="s">
        <v>1122</v>
      </c>
      <c r="N101" s="28" t="s">
        <v>1118</v>
      </c>
      <c r="O101" s="96">
        <v>1</v>
      </c>
      <c r="P101" s="28">
        <v>0</v>
      </c>
      <c r="Q101" s="28">
        <v>0</v>
      </c>
      <c r="R101" s="96">
        <v>0</v>
      </c>
      <c r="S101" s="28">
        <v>0</v>
      </c>
      <c r="T101" s="28">
        <v>0</v>
      </c>
      <c r="U101" s="96">
        <v>0</v>
      </c>
      <c r="V101" s="28">
        <f>+T101+Q101</f>
        <v>0</v>
      </c>
      <c r="W101" s="97">
        <v>0</v>
      </c>
      <c r="X101" s="28">
        <v>0</v>
      </c>
      <c r="Y101" s="28"/>
      <c r="Z101" s="97" t="e">
        <f>+Y101/X101</f>
        <v>#DIV/0!</v>
      </c>
      <c r="AA101" s="28">
        <v>0</v>
      </c>
      <c r="AB101" s="28"/>
      <c r="AC101" s="28" t="e">
        <f>+AB101/AA101</f>
        <v>#DIV/0!</v>
      </c>
      <c r="AD101" s="28"/>
      <c r="AE101" s="39"/>
      <c r="AF101" s="39"/>
      <c r="AG101" s="39"/>
      <c r="AH101" s="39"/>
      <c r="AI101" s="39"/>
      <c r="AJ101" s="39"/>
      <c r="AK101" s="66"/>
    </row>
    <row r="102" spans="1:37" ht="116.25" customHeight="1" x14ac:dyDescent="0.2">
      <c r="A102" s="43" t="s">
        <v>775</v>
      </c>
      <c r="B102" s="30" t="s">
        <v>818</v>
      </c>
      <c r="C102" s="30" t="s">
        <v>749</v>
      </c>
      <c r="D102" s="30" t="s">
        <v>750</v>
      </c>
      <c r="E102" s="30" t="s">
        <v>806</v>
      </c>
      <c r="F102" s="120" t="s">
        <v>866</v>
      </c>
      <c r="G102" s="95">
        <v>43101</v>
      </c>
      <c r="H102" s="119">
        <v>43404</v>
      </c>
      <c r="I102" s="28" t="s">
        <v>15</v>
      </c>
      <c r="J102" s="28" t="s">
        <v>917</v>
      </c>
      <c r="K102" s="28" t="s">
        <v>1094</v>
      </c>
      <c r="L102" s="28" t="s">
        <v>931</v>
      </c>
      <c r="M102" s="28" t="s">
        <v>1032</v>
      </c>
      <c r="N102" s="28" t="s">
        <v>1033</v>
      </c>
      <c r="O102" s="99">
        <v>1</v>
      </c>
      <c r="P102" s="28">
        <v>0</v>
      </c>
      <c r="Q102" s="28">
        <v>0</v>
      </c>
      <c r="R102" s="96">
        <v>0</v>
      </c>
      <c r="S102" s="28">
        <v>0</v>
      </c>
      <c r="T102" s="28">
        <v>0</v>
      </c>
      <c r="U102" s="96">
        <v>0</v>
      </c>
      <c r="V102" s="28">
        <f>+T102+Q102</f>
        <v>0</v>
      </c>
      <c r="W102" s="97">
        <f>+(U102+R102)/2</f>
        <v>0</v>
      </c>
      <c r="X102" s="28">
        <v>0</v>
      </c>
      <c r="Y102" s="28"/>
      <c r="Z102" s="97" t="e">
        <f>+Y102/X102</f>
        <v>#DIV/0!</v>
      </c>
      <c r="AA102" s="28">
        <v>1</v>
      </c>
      <c r="AB102" s="28"/>
      <c r="AC102" s="28">
        <f>+AB102/AA102</f>
        <v>0</v>
      </c>
      <c r="AD102" s="28"/>
      <c r="AE102" s="39" t="s">
        <v>1031</v>
      </c>
      <c r="AF102" s="39"/>
      <c r="AG102" s="39"/>
      <c r="AH102" s="39"/>
      <c r="AI102" s="39"/>
      <c r="AJ102" s="39"/>
      <c r="AK102" s="66"/>
    </row>
    <row r="103" spans="1:37" ht="68.25" customHeight="1" x14ac:dyDescent="0.2">
      <c r="A103" s="43" t="s">
        <v>775</v>
      </c>
      <c r="B103" s="30" t="s">
        <v>818</v>
      </c>
      <c r="C103" s="30" t="s">
        <v>749</v>
      </c>
      <c r="D103" s="30" t="s">
        <v>750</v>
      </c>
      <c r="E103" s="30" t="s">
        <v>806</v>
      </c>
      <c r="F103" s="125" t="s">
        <v>867</v>
      </c>
      <c r="G103" s="95">
        <v>43101</v>
      </c>
      <c r="H103" s="126">
        <v>43449</v>
      </c>
      <c r="I103" s="28" t="s">
        <v>15</v>
      </c>
      <c r="J103" s="28" t="s">
        <v>917</v>
      </c>
      <c r="K103" s="28" t="s">
        <v>1094</v>
      </c>
      <c r="L103" s="28" t="s">
        <v>931</v>
      </c>
      <c r="M103" s="28" t="s">
        <v>1034</v>
      </c>
      <c r="N103" s="28" t="s">
        <v>1035</v>
      </c>
      <c r="O103" s="99">
        <v>1</v>
      </c>
      <c r="P103" s="28">
        <v>0</v>
      </c>
      <c r="Q103" s="28">
        <v>0</v>
      </c>
      <c r="R103" s="96">
        <v>0</v>
      </c>
      <c r="S103" s="28">
        <v>0</v>
      </c>
      <c r="T103" s="28">
        <v>0</v>
      </c>
      <c r="U103" s="96">
        <v>0</v>
      </c>
      <c r="V103" s="28">
        <f>+T103+Q103</f>
        <v>0</v>
      </c>
      <c r="W103" s="97">
        <f>+(U103+R103)/2</f>
        <v>0</v>
      </c>
      <c r="X103" s="28">
        <v>0</v>
      </c>
      <c r="Y103" s="28"/>
      <c r="Z103" s="97" t="e">
        <f>+Y103/X103</f>
        <v>#DIV/0!</v>
      </c>
      <c r="AA103" s="28">
        <v>1</v>
      </c>
      <c r="AB103" s="28"/>
      <c r="AC103" s="28">
        <f>+AB103/AA103</f>
        <v>0</v>
      </c>
      <c r="AD103" s="28"/>
      <c r="AE103" s="29" t="s">
        <v>1031</v>
      </c>
      <c r="AF103" s="39"/>
      <c r="AG103" s="39"/>
      <c r="AH103" s="39"/>
      <c r="AI103" s="39"/>
      <c r="AJ103" s="39"/>
      <c r="AK103" s="66"/>
    </row>
    <row r="104" spans="1:37" ht="69" customHeight="1" x14ac:dyDescent="0.2">
      <c r="A104" s="43" t="s">
        <v>775</v>
      </c>
      <c r="B104" s="30" t="s">
        <v>818</v>
      </c>
      <c r="C104" s="30" t="s">
        <v>749</v>
      </c>
      <c r="D104" s="30" t="s">
        <v>750</v>
      </c>
      <c r="E104" s="30" t="s">
        <v>806</v>
      </c>
      <c r="F104" s="127" t="s">
        <v>868</v>
      </c>
      <c r="G104" s="95">
        <v>43101</v>
      </c>
      <c r="H104" s="119">
        <v>43342</v>
      </c>
      <c r="I104" s="28" t="s">
        <v>15</v>
      </c>
      <c r="J104" s="28" t="s">
        <v>917</v>
      </c>
      <c r="K104" s="28" t="s">
        <v>1094</v>
      </c>
      <c r="L104" s="28" t="s">
        <v>931</v>
      </c>
      <c r="M104" s="28" t="s">
        <v>1036</v>
      </c>
      <c r="N104" s="28" t="s">
        <v>1037</v>
      </c>
      <c r="O104" s="99">
        <v>1</v>
      </c>
      <c r="P104" s="28">
        <v>0</v>
      </c>
      <c r="Q104" s="28">
        <v>0</v>
      </c>
      <c r="R104" s="96">
        <v>0</v>
      </c>
      <c r="S104" s="28">
        <v>0</v>
      </c>
      <c r="T104" s="28">
        <v>0</v>
      </c>
      <c r="U104" s="96">
        <v>0</v>
      </c>
      <c r="V104" s="28">
        <f>+T104+Q104</f>
        <v>0</v>
      </c>
      <c r="W104" s="97">
        <f>+(U104+R104)/2</f>
        <v>0</v>
      </c>
      <c r="X104" s="28">
        <v>0</v>
      </c>
      <c r="Y104" s="28"/>
      <c r="Z104" s="97" t="e">
        <f>+Y104/X104</f>
        <v>#DIV/0!</v>
      </c>
      <c r="AA104" s="28">
        <v>1</v>
      </c>
      <c r="AB104" s="28"/>
      <c r="AC104" s="28">
        <f>+AB104/AA104</f>
        <v>0</v>
      </c>
      <c r="AD104" s="28"/>
      <c r="AE104" s="29" t="s">
        <v>1031</v>
      </c>
      <c r="AF104" s="39"/>
      <c r="AG104" s="39"/>
      <c r="AH104" s="39"/>
      <c r="AI104" s="39"/>
      <c r="AJ104" s="39"/>
      <c r="AK104" s="66"/>
    </row>
    <row r="105" spans="1:37" ht="57" customHeight="1" x14ac:dyDescent="0.2">
      <c r="A105" s="43" t="s">
        <v>775</v>
      </c>
      <c r="B105" s="30" t="s">
        <v>818</v>
      </c>
      <c r="C105" s="30" t="s">
        <v>749</v>
      </c>
      <c r="D105" s="30" t="s">
        <v>750</v>
      </c>
      <c r="E105" s="30" t="s">
        <v>806</v>
      </c>
      <c r="F105" s="129" t="s">
        <v>870</v>
      </c>
      <c r="G105" s="95">
        <v>43101</v>
      </c>
      <c r="H105" s="119">
        <v>43342</v>
      </c>
      <c r="I105" s="28" t="s">
        <v>15</v>
      </c>
      <c r="J105" s="28" t="s">
        <v>917</v>
      </c>
      <c r="K105" s="28" t="s">
        <v>1094</v>
      </c>
      <c r="L105" s="28" t="s">
        <v>931</v>
      </c>
      <c r="M105" s="28" t="s">
        <v>1041</v>
      </c>
      <c r="N105" s="28" t="s">
        <v>1042</v>
      </c>
      <c r="O105" s="99">
        <v>1</v>
      </c>
      <c r="P105" s="28">
        <v>0</v>
      </c>
      <c r="Q105" s="28">
        <v>0</v>
      </c>
      <c r="R105" s="96">
        <v>0</v>
      </c>
      <c r="S105" s="28">
        <v>0</v>
      </c>
      <c r="T105" s="28">
        <v>0</v>
      </c>
      <c r="U105" s="96">
        <v>0</v>
      </c>
      <c r="V105" s="28">
        <f>+T105+Q105</f>
        <v>0</v>
      </c>
      <c r="W105" s="97">
        <f>+(U105+R105)/2</f>
        <v>0</v>
      </c>
      <c r="X105" s="28">
        <v>0</v>
      </c>
      <c r="Y105" s="28"/>
      <c r="Z105" s="97" t="e">
        <f>+Y105/X105</f>
        <v>#DIV/0!</v>
      </c>
      <c r="AA105" s="28">
        <v>1</v>
      </c>
      <c r="AB105" s="28"/>
      <c r="AC105" s="28">
        <f>+AB105/AA105</f>
        <v>0</v>
      </c>
      <c r="AD105" s="28"/>
      <c r="AE105" s="39"/>
      <c r="AF105" s="39"/>
      <c r="AG105" s="39"/>
      <c r="AH105" s="39"/>
      <c r="AI105" s="39"/>
      <c r="AJ105" s="39"/>
      <c r="AK105" s="66"/>
    </row>
    <row r="106" spans="1:37" ht="165" customHeight="1" x14ac:dyDescent="0.2">
      <c r="A106" s="43" t="s">
        <v>775</v>
      </c>
      <c r="B106" s="30" t="s">
        <v>818</v>
      </c>
      <c r="C106" s="30" t="s">
        <v>749</v>
      </c>
      <c r="D106" s="30" t="s">
        <v>750</v>
      </c>
      <c r="E106" s="30" t="s">
        <v>806</v>
      </c>
      <c r="F106" s="127" t="s">
        <v>871</v>
      </c>
      <c r="G106" s="95">
        <v>43101</v>
      </c>
      <c r="H106" s="119">
        <v>43404</v>
      </c>
      <c r="I106" s="28" t="s">
        <v>15</v>
      </c>
      <c r="J106" s="28" t="s">
        <v>917</v>
      </c>
      <c r="K106" s="28" t="s">
        <v>1094</v>
      </c>
      <c r="L106" s="28" t="s">
        <v>931</v>
      </c>
      <c r="M106" s="28" t="s">
        <v>1039</v>
      </c>
      <c r="N106" s="28" t="s">
        <v>1042</v>
      </c>
      <c r="O106" s="99">
        <v>1</v>
      </c>
      <c r="P106" s="28">
        <v>0</v>
      </c>
      <c r="Q106" s="28">
        <v>0</v>
      </c>
      <c r="R106" s="96">
        <v>0</v>
      </c>
      <c r="S106" s="28">
        <v>0</v>
      </c>
      <c r="T106" s="28">
        <v>0</v>
      </c>
      <c r="U106" s="96">
        <v>0</v>
      </c>
      <c r="V106" s="28">
        <f>+T106+Q106</f>
        <v>0</v>
      </c>
      <c r="W106" s="97">
        <f>+(U106+R106)/2</f>
        <v>0</v>
      </c>
      <c r="X106" s="28">
        <v>0</v>
      </c>
      <c r="Y106" s="28"/>
      <c r="Z106" s="97" t="e">
        <f>+Y106/X106</f>
        <v>#DIV/0!</v>
      </c>
      <c r="AA106" s="28">
        <v>1</v>
      </c>
      <c r="AB106" s="28"/>
      <c r="AC106" s="28">
        <f>+AB106/AA106</f>
        <v>0</v>
      </c>
      <c r="AD106" s="28"/>
      <c r="AE106" s="39"/>
      <c r="AF106" s="39"/>
      <c r="AG106" s="39"/>
      <c r="AH106" s="39"/>
      <c r="AI106" s="39"/>
      <c r="AJ106" s="39"/>
      <c r="AK106" s="66"/>
    </row>
    <row r="107" spans="1:37" ht="82.5" customHeight="1" x14ac:dyDescent="0.2">
      <c r="A107" s="43" t="s">
        <v>775</v>
      </c>
      <c r="B107" s="30" t="s">
        <v>818</v>
      </c>
      <c r="C107" s="30" t="s">
        <v>749</v>
      </c>
      <c r="D107" s="30" t="s">
        <v>750</v>
      </c>
      <c r="E107" s="30" t="s">
        <v>806</v>
      </c>
      <c r="F107" s="125" t="s">
        <v>872</v>
      </c>
      <c r="G107" s="95">
        <v>43101</v>
      </c>
      <c r="H107" s="119">
        <v>43434</v>
      </c>
      <c r="I107" s="28" t="s">
        <v>15</v>
      </c>
      <c r="J107" s="28" t="s">
        <v>917</v>
      </c>
      <c r="K107" s="28" t="s">
        <v>1094</v>
      </c>
      <c r="L107" s="28" t="s">
        <v>931</v>
      </c>
      <c r="M107" s="28" t="s">
        <v>1043</v>
      </c>
      <c r="N107" s="28" t="s">
        <v>1155</v>
      </c>
      <c r="O107" s="99">
        <v>1</v>
      </c>
      <c r="P107" s="28">
        <v>0</v>
      </c>
      <c r="Q107" s="28">
        <v>0</v>
      </c>
      <c r="R107" s="96">
        <v>0</v>
      </c>
      <c r="S107" s="28">
        <v>0</v>
      </c>
      <c r="T107" s="28">
        <v>0</v>
      </c>
      <c r="U107" s="96">
        <v>0</v>
      </c>
      <c r="V107" s="28">
        <f>+T107+Q107</f>
        <v>0</v>
      </c>
      <c r="W107" s="97">
        <f>+(U107+R107)/2</f>
        <v>0</v>
      </c>
      <c r="X107" s="28">
        <v>0</v>
      </c>
      <c r="Y107" s="28"/>
      <c r="Z107" s="97" t="e">
        <f>+Y107/X107</f>
        <v>#DIV/0!</v>
      </c>
      <c r="AA107" s="28">
        <v>1</v>
      </c>
      <c r="AB107" s="28"/>
      <c r="AC107" s="28">
        <f>+AB107/AA107</f>
        <v>0</v>
      </c>
      <c r="AD107" s="28"/>
      <c r="AE107" s="39"/>
      <c r="AF107" s="39"/>
      <c r="AG107" s="39"/>
      <c r="AH107" s="39"/>
      <c r="AI107" s="39"/>
      <c r="AJ107" s="39"/>
      <c r="AK107" s="66"/>
    </row>
    <row r="108" spans="1:37" ht="96" customHeight="1" x14ac:dyDescent="0.2">
      <c r="A108" s="45" t="s">
        <v>785</v>
      </c>
      <c r="B108" s="30" t="s">
        <v>832</v>
      </c>
      <c r="C108" s="29" t="s">
        <v>749</v>
      </c>
      <c r="D108" s="30" t="s">
        <v>765</v>
      </c>
      <c r="E108" s="30" t="s">
        <v>751</v>
      </c>
      <c r="F108" s="36" t="s">
        <v>134</v>
      </c>
      <c r="G108" s="95">
        <v>42736</v>
      </c>
      <c r="H108" s="95">
        <v>43100</v>
      </c>
      <c r="I108" s="28" t="s">
        <v>50</v>
      </c>
      <c r="J108" s="28" t="s">
        <v>121</v>
      </c>
      <c r="K108" s="28" t="s">
        <v>138</v>
      </c>
      <c r="L108" s="28" t="s">
        <v>150</v>
      </c>
      <c r="M108" s="28" t="s">
        <v>132</v>
      </c>
      <c r="N108" s="28" t="s">
        <v>133</v>
      </c>
      <c r="O108" s="96">
        <v>1</v>
      </c>
      <c r="P108" s="28">
        <v>4</v>
      </c>
      <c r="Q108" s="28">
        <v>4</v>
      </c>
      <c r="R108" s="96">
        <f>+Q108/P108</f>
        <v>1</v>
      </c>
      <c r="S108" s="28">
        <v>0</v>
      </c>
      <c r="T108" s="28">
        <v>0</v>
      </c>
      <c r="U108" s="96">
        <v>0</v>
      </c>
      <c r="V108" s="28">
        <f>+T108+Q108</f>
        <v>4</v>
      </c>
      <c r="W108" s="97">
        <f>+(U108+R108)/2</f>
        <v>0.5</v>
      </c>
      <c r="X108" s="28">
        <v>0</v>
      </c>
      <c r="Y108" s="28"/>
      <c r="Z108" s="97" t="e">
        <f>+Y108/X108</f>
        <v>#DIV/0!</v>
      </c>
      <c r="AA108" s="28">
        <v>0</v>
      </c>
      <c r="AB108" s="28"/>
      <c r="AC108" s="28" t="e">
        <f>+AB108/AA108</f>
        <v>#DIV/0!</v>
      </c>
      <c r="AD108" s="35" t="s">
        <v>438</v>
      </c>
      <c r="AE108" s="34" t="s">
        <v>439</v>
      </c>
      <c r="AF108" s="34" t="s">
        <v>662</v>
      </c>
      <c r="AG108" s="34" t="s">
        <v>663</v>
      </c>
      <c r="AH108" s="34"/>
      <c r="AI108" s="34"/>
      <c r="AJ108" s="34"/>
      <c r="AK108" s="153"/>
    </row>
    <row r="109" spans="1:37" ht="148.5" customHeight="1" x14ac:dyDescent="0.2">
      <c r="A109" s="45" t="s">
        <v>785</v>
      </c>
      <c r="B109" s="28" t="s">
        <v>831</v>
      </c>
      <c r="C109" s="30" t="s">
        <v>758</v>
      </c>
      <c r="D109" s="30" t="s">
        <v>766</v>
      </c>
      <c r="E109" s="94" t="s">
        <v>782</v>
      </c>
      <c r="F109" s="30" t="s">
        <v>1191</v>
      </c>
      <c r="G109" s="95">
        <v>43101</v>
      </c>
      <c r="H109" s="95">
        <v>43464</v>
      </c>
      <c r="I109" s="28" t="s">
        <v>50</v>
      </c>
      <c r="J109" s="28" t="s">
        <v>121</v>
      </c>
      <c r="K109" s="28" t="s">
        <v>138</v>
      </c>
      <c r="L109" s="28" t="s">
        <v>138</v>
      </c>
      <c r="M109" s="28" t="s">
        <v>1185</v>
      </c>
      <c r="N109" s="28" t="s">
        <v>1194</v>
      </c>
      <c r="O109" s="96">
        <v>0.97</v>
      </c>
      <c r="P109" s="148">
        <v>0.48449999999999999</v>
      </c>
      <c r="Q109" s="28"/>
      <c r="R109" s="28"/>
      <c r="S109" s="148">
        <v>0.59040000000000004</v>
      </c>
      <c r="T109" s="28"/>
      <c r="U109" s="28"/>
      <c r="V109" s="28"/>
      <c r="W109" s="28"/>
      <c r="X109" s="148">
        <v>0.74929999999999997</v>
      </c>
      <c r="Y109" s="28"/>
      <c r="Z109" s="28"/>
      <c r="AA109" s="96">
        <v>0.97</v>
      </c>
      <c r="AB109" s="146"/>
      <c r="AC109" s="146"/>
      <c r="AD109" s="146"/>
      <c r="AE109" s="146"/>
      <c r="AF109" s="146"/>
      <c r="AG109" s="146"/>
      <c r="AH109" s="146"/>
      <c r="AI109" s="146"/>
      <c r="AJ109" s="146"/>
      <c r="AK109" s="143"/>
    </row>
    <row r="110" spans="1:37" ht="78.75" customHeight="1" x14ac:dyDescent="0.2">
      <c r="A110" s="45" t="s">
        <v>785</v>
      </c>
      <c r="B110" s="28" t="s">
        <v>831</v>
      </c>
      <c r="C110" s="30" t="s">
        <v>758</v>
      </c>
      <c r="D110" s="30" t="s">
        <v>766</v>
      </c>
      <c r="E110" s="94" t="s">
        <v>782</v>
      </c>
      <c r="F110" s="30" t="s">
        <v>1192</v>
      </c>
      <c r="G110" s="95">
        <v>43101</v>
      </c>
      <c r="H110" s="95">
        <v>43464</v>
      </c>
      <c r="I110" s="28" t="s">
        <v>50</v>
      </c>
      <c r="J110" s="28" t="s">
        <v>121</v>
      </c>
      <c r="K110" s="28" t="s">
        <v>1187</v>
      </c>
      <c r="L110" s="28" t="s">
        <v>1187</v>
      </c>
      <c r="M110" s="28" t="s">
        <v>1185</v>
      </c>
      <c r="N110" s="28" t="s">
        <v>1189</v>
      </c>
      <c r="O110" s="96">
        <v>0.95</v>
      </c>
      <c r="P110" s="96">
        <v>0.77</v>
      </c>
      <c r="Q110" s="28"/>
      <c r="R110" s="28"/>
      <c r="S110" s="96">
        <v>0.77</v>
      </c>
      <c r="T110" s="28"/>
      <c r="U110" s="28"/>
      <c r="V110" s="28"/>
      <c r="W110" s="28"/>
      <c r="X110" s="96">
        <v>0.9</v>
      </c>
      <c r="Y110" s="28"/>
      <c r="Z110" s="28"/>
      <c r="AA110" s="96">
        <v>0.95</v>
      </c>
      <c r="AB110" s="146"/>
      <c r="AC110" s="146"/>
      <c r="AD110" s="146"/>
      <c r="AE110" s="146"/>
      <c r="AF110" s="146"/>
      <c r="AG110" s="146"/>
      <c r="AH110" s="146"/>
      <c r="AI110" s="146"/>
      <c r="AJ110" s="146"/>
      <c r="AK110" s="143"/>
    </row>
    <row r="111" spans="1:37" ht="156" customHeight="1" x14ac:dyDescent="0.2">
      <c r="A111" s="43" t="s">
        <v>772</v>
      </c>
      <c r="B111" s="30" t="s">
        <v>786</v>
      </c>
      <c r="C111" s="30" t="s">
        <v>752</v>
      </c>
      <c r="D111" s="30" t="s">
        <v>757</v>
      </c>
      <c r="E111" s="30" t="s">
        <v>751</v>
      </c>
      <c r="F111" s="30" t="s">
        <v>35</v>
      </c>
      <c r="G111" s="95">
        <v>43101</v>
      </c>
      <c r="H111" s="95">
        <v>43464</v>
      </c>
      <c r="I111" s="28" t="s">
        <v>15</v>
      </c>
      <c r="J111" s="28" t="s">
        <v>37</v>
      </c>
      <c r="K111" s="30" t="s">
        <v>156</v>
      </c>
      <c r="L111" s="30" t="s">
        <v>157</v>
      </c>
      <c r="M111" s="96" t="s">
        <v>36</v>
      </c>
      <c r="N111" s="96" t="s">
        <v>36</v>
      </c>
      <c r="O111" s="28">
        <v>4</v>
      </c>
      <c r="P111" s="28">
        <v>1</v>
      </c>
      <c r="Q111" s="28">
        <v>1</v>
      </c>
      <c r="R111" s="96">
        <f>+Q111/P111</f>
        <v>1</v>
      </c>
      <c r="S111" s="28">
        <v>1</v>
      </c>
      <c r="T111" s="28">
        <v>1</v>
      </c>
      <c r="U111" s="96">
        <f>+T111/S111</f>
        <v>1</v>
      </c>
      <c r="V111" s="28">
        <f>+T111+Q111</f>
        <v>2</v>
      </c>
      <c r="W111" s="97">
        <f>+(U111+R111)/2</f>
        <v>1</v>
      </c>
      <c r="X111" s="28">
        <v>1</v>
      </c>
      <c r="Y111" s="28"/>
      <c r="Z111" s="97">
        <f>+Y111/X111</f>
        <v>0</v>
      </c>
      <c r="AA111" s="28">
        <v>1</v>
      </c>
      <c r="AB111" s="28"/>
      <c r="AC111" s="28">
        <f>+AB111/AA111</f>
        <v>0</v>
      </c>
      <c r="AD111" s="28" t="s">
        <v>452</v>
      </c>
      <c r="AE111" s="29" t="s">
        <v>453</v>
      </c>
      <c r="AF111" s="29" t="s">
        <v>604</v>
      </c>
      <c r="AG111" s="29" t="s">
        <v>672</v>
      </c>
      <c r="AH111" s="29"/>
      <c r="AI111" s="29"/>
      <c r="AJ111" s="28"/>
      <c r="AK111" s="69"/>
    </row>
    <row r="112" spans="1:37" ht="106.5" customHeight="1" x14ac:dyDescent="0.2">
      <c r="A112" s="43" t="s">
        <v>772</v>
      </c>
      <c r="B112" s="30" t="s">
        <v>790</v>
      </c>
      <c r="C112" s="30" t="s">
        <v>749</v>
      </c>
      <c r="D112" s="30" t="s">
        <v>750</v>
      </c>
      <c r="E112" s="30" t="s">
        <v>751</v>
      </c>
      <c r="F112" s="30" t="s">
        <v>305</v>
      </c>
      <c r="G112" s="95">
        <v>43101</v>
      </c>
      <c r="H112" s="95">
        <v>43464</v>
      </c>
      <c r="I112" s="28" t="s">
        <v>15</v>
      </c>
      <c r="J112" s="28" t="s">
        <v>37</v>
      </c>
      <c r="K112" s="30" t="s">
        <v>156</v>
      </c>
      <c r="L112" s="30" t="s">
        <v>306</v>
      </c>
      <c r="M112" s="28" t="s">
        <v>307</v>
      </c>
      <c r="N112" s="28" t="s">
        <v>308</v>
      </c>
      <c r="O112" s="28">
        <v>56</v>
      </c>
      <c r="P112" s="28">
        <v>10</v>
      </c>
      <c r="Q112" s="28">
        <v>10</v>
      </c>
      <c r="R112" s="96">
        <f>+Q112/P112</f>
        <v>1</v>
      </c>
      <c r="S112" s="28">
        <v>10</v>
      </c>
      <c r="T112" s="28">
        <v>54</v>
      </c>
      <c r="U112" s="96">
        <f>+T112/S112</f>
        <v>5.4</v>
      </c>
      <c r="V112" s="28">
        <f>+T112+Q112</f>
        <v>64</v>
      </c>
      <c r="W112" s="97">
        <f>+(U112+R112)/2</f>
        <v>3.2</v>
      </c>
      <c r="X112" s="28">
        <v>10</v>
      </c>
      <c r="Y112" s="28"/>
      <c r="Z112" s="97">
        <f>+Y112/X112</f>
        <v>0</v>
      </c>
      <c r="AA112" s="28">
        <v>26</v>
      </c>
      <c r="AB112" s="28"/>
      <c r="AC112" s="28">
        <f>+AB112/AA112</f>
        <v>0</v>
      </c>
      <c r="AD112" s="28" t="s">
        <v>454</v>
      </c>
      <c r="AE112" s="29" t="s">
        <v>455</v>
      </c>
      <c r="AF112" s="52" t="s">
        <v>673</v>
      </c>
      <c r="AG112" s="56" t="s">
        <v>674</v>
      </c>
      <c r="AH112" s="28"/>
      <c r="AI112" s="29"/>
      <c r="AJ112" s="29"/>
      <c r="AK112" s="63"/>
    </row>
    <row r="113" spans="1:37" ht="77.25" customHeight="1" x14ac:dyDescent="0.2">
      <c r="A113" s="43" t="s">
        <v>772</v>
      </c>
      <c r="B113" s="30" t="s">
        <v>790</v>
      </c>
      <c r="C113" s="30" t="s">
        <v>749</v>
      </c>
      <c r="D113" s="30" t="s">
        <v>750</v>
      </c>
      <c r="E113" s="30" t="s">
        <v>751</v>
      </c>
      <c r="F113" s="30" t="s">
        <v>39</v>
      </c>
      <c r="G113" s="95">
        <v>43101</v>
      </c>
      <c r="H113" s="95">
        <v>43464</v>
      </c>
      <c r="I113" s="28" t="s">
        <v>8</v>
      </c>
      <c r="J113" s="28" t="s">
        <v>37</v>
      </c>
      <c r="K113" s="30" t="s">
        <v>335</v>
      </c>
      <c r="L113" s="30" t="s">
        <v>336</v>
      </c>
      <c r="M113" s="28" t="s">
        <v>40</v>
      </c>
      <c r="N113" s="28" t="s">
        <v>40</v>
      </c>
      <c r="O113" s="96">
        <v>1</v>
      </c>
      <c r="P113" s="28">
        <v>6</v>
      </c>
      <c r="Q113" s="28">
        <v>6</v>
      </c>
      <c r="R113" s="96">
        <f>+Q113/P113</f>
        <v>1</v>
      </c>
      <c r="S113" s="28">
        <v>18</v>
      </c>
      <c r="T113" s="28">
        <v>3</v>
      </c>
      <c r="U113" s="96">
        <f>+T113/S113</f>
        <v>0.16666666666666666</v>
      </c>
      <c r="V113" s="28">
        <f>+T113+Q113</f>
        <v>9</v>
      </c>
      <c r="W113" s="97">
        <f>+(U113+R113)/2</f>
        <v>0.58333333333333337</v>
      </c>
      <c r="X113" s="28">
        <v>0</v>
      </c>
      <c r="Y113" s="28"/>
      <c r="Z113" s="97" t="e">
        <f>+Y113/X113</f>
        <v>#DIV/0!</v>
      </c>
      <c r="AA113" s="28">
        <v>0</v>
      </c>
      <c r="AB113" s="28"/>
      <c r="AC113" s="28" t="e">
        <f>+AB113/AA113</f>
        <v>#DIV/0!</v>
      </c>
      <c r="AD113" s="28" t="s">
        <v>440</v>
      </c>
      <c r="AE113" s="30" t="s">
        <v>441</v>
      </c>
      <c r="AF113" s="29" t="s">
        <v>584</v>
      </c>
      <c r="AG113" s="30" t="s">
        <v>585</v>
      </c>
      <c r="AH113" s="30"/>
      <c r="AI113" s="30"/>
      <c r="AJ113" s="29"/>
      <c r="AK113" s="151"/>
    </row>
    <row r="114" spans="1:37" ht="74.25" customHeight="1" x14ac:dyDescent="0.2">
      <c r="A114" s="43" t="s">
        <v>775</v>
      </c>
      <c r="B114" s="30" t="s">
        <v>818</v>
      </c>
      <c r="C114" s="30" t="s">
        <v>749</v>
      </c>
      <c r="D114" s="30" t="s">
        <v>750</v>
      </c>
      <c r="E114" s="30" t="s">
        <v>806</v>
      </c>
      <c r="F114" s="118" t="s">
        <v>850</v>
      </c>
      <c r="G114" s="95">
        <v>43101</v>
      </c>
      <c r="H114" s="117">
        <v>43465</v>
      </c>
      <c r="I114" s="28" t="s">
        <v>15</v>
      </c>
      <c r="J114" s="28" t="s">
        <v>9</v>
      </c>
      <c r="K114" s="28" t="s">
        <v>929</v>
      </c>
      <c r="L114" s="28" t="s">
        <v>931</v>
      </c>
      <c r="M114" s="28" t="s">
        <v>1072</v>
      </c>
      <c r="N114" s="28" t="s">
        <v>1073</v>
      </c>
      <c r="O114" s="96">
        <v>1</v>
      </c>
      <c r="P114" s="28">
        <v>0</v>
      </c>
      <c r="Q114" s="28">
        <v>0</v>
      </c>
      <c r="R114" s="96">
        <v>0</v>
      </c>
      <c r="S114" s="28">
        <v>0</v>
      </c>
      <c r="T114" s="28">
        <v>0</v>
      </c>
      <c r="U114" s="96">
        <v>0</v>
      </c>
      <c r="V114" s="28">
        <f>+T114+Q114</f>
        <v>0</v>
      </c>
      <c r="W114" s="97">
        <f>+(U114+R114)/2</f>
        <v>0</v>
      </c>
      <c r="X114" s="28">
        <v>0</v>
      </c>
      <c r="Y114" s="28"/>
      <c r="Z114" s="97" t="e">
        <f>+Y114/X114</f>
        <v>#DIV/0!</v>
      </c>
      <c r="AA114" s="28">
        <v>0</v>
      </c>
      <c r="AB114" s="28"/>
      <c r="AC114" s="28" t="e">
        <f>+AB114/AA114</f>
        <v>#DIV/0!</v>
      </c>
      <c r="AD114" s="28"/>
      <c r="AE114" s="39"/>
      <c r="AF114" s="39"/>
      <c r="AG114" s="39"/>
      <c r="AH114" s="39"/>
      <c r="AI114" s="39"/>
      <c r="AJ114" s="39"/>
      <c r="AK114" s="66"/>
    </row>
    <row r="115" spans="1:37" ht="54.75" customHeight="1" x14ac:dyDescent="0.2">
      <c r="A115" s="43" t="s">
        <v>775</v>
      </c>
      <c r="B115" s="30" t="s">
        <v>818</v>
      </c>
      <c r="C115" s="30" t="s">
        <v>749</v>
      </c>
      <c r="D115" s="30" t="s">
        <v>750</v>
      </c>
      <c r="E115" s="30" t="s">
        <v>806</v>
      </c>
      <c r="F115" s="118" t="s">
        <v>850</v>
      </c>
      <c r="G115" s="95">
        <v>43101</v>
      </c>
      <c r="H115" s="117">
        <v>43465</v>
      </c>
      <c r="I115" s="28" t="s">
        <v>15</v>
      </c>
      <c r="J115" s="28" t="s">
        <v>9</v>
      </c>
      <c r="K115" s="28" t="s">
        <v>929</v>
      </c>
      <c r="L115" s="28" t="s">
        <v>931</v>
      </c>
      <c r="M115" s="28" t="s">
        <v>1072</v>
      </c>
      <c r="N115" s="28" t="s">
        <v>1073</v>
      </c>
      <c r="O115" s="96">
        <v>1</v>
      </c>
      <c r="P115" s="28">
        <v>0</v>
      </c>
      <c r="Q115" s="28">
        <v>0</v>
      </c>
      <c r="R115" s="96">
        <v>0</v>
      </c>
      <c r="S115" s="28">
        <v>0</v>
      </c>
      <c r="T115" s="28">
        <v>0</v>
      </c>
      <c r="U115" s="96">
        <v>0</v>
      </c>
      <c r="V115" s="28">
        <f>+T115+Q115</f>
        <v>0</v>
      </c>
      <c r="W115" s="97">
        <f>+(U115+R115)/2</f>
        <v>0</v>
      </c>
      <c r="X115" s="28">
        <v>0</v>
      </c>
      <c r="Y115" s="28"/>
      <c r="Z115" s="97" t="e">
        <f>+Y115/X115</f>
        <v>#DIV/0!</v>
      </c>
      <c r="AA115" s="28">
        <v>0</v>
      </c>
      <c r="AB115" s="28"/>
      <c r="AC115" s="28" t="e">
        <f>+AB115/AA115</f>
        <v>#DIV/0!</v>
      </c>
      <c r="AD115" s="28"/>
      <c r="AE115" s="39"/>
      <c r="AF115" s="39"/>
      <c r="AG115" s="39"/>
      <c r="AH115" s="39"/>
      <c r="AI115" s="39"/>
      <c r="AJ115" s="39"/>
      <c r="AK115" s="66"/>
    </row>
    <row r="116" spans="1:37" ht="54" customHeight="1" x14ac:dyDescent="0.2">
      <c r="A116" s="43" t="s">
        <v>775</v>
      </c>
      <c r="B116" s="30" t="s">
        <v>818</v>
      </c>
      <c r="C116" s="30" t="s">
        <v>749</v>
      </c>
      <c r="D116" s="30" t="s">
        <v>750</v>
      </c>
      <c r="E116" s="30" t="s">
        <v>806</v>
      </c>
      <c r="F116" s="118" t="s">
        <v>850</v>
      </c>
      <c r="G116" s="95">
        <v>43101</v>
      </c>
      <c r="H116" s="117">
        <v>43465</v>
      </c>
      <c r="I116" s="28" t="s">
        <v>15</v>
      </c>
      <c r="J116" s="28" t="s">
        <v>9</v>
      </c>
      <c r="K116" s="28" t="s">
        <v>929</v>
      </c>
      <c r="L116" s="28" t="s">
        <v>931</v>
      </c>
      <c r="M116" s="28" t="s">
        <v>1072</v>
      </c>
      <c r="N116" s="28" t="s">
        <v>1073</v>
      </c>
      <c r="O116" s="96">
        <v>1</v>
      </c>
      <c r="P116" s="28">
        <v>0</v>
      </c>
      <c r="Q116" s="28">
        <v>0</v>
      </c>
      <c r="R116" s="96">
        <v>0</v>
      </c>
      <c r="S116" s="28">
        <v>0</v>
      </c>
      <c r="T116" s="28">
        <v>0</v>
      </c>
      <c r="U116" s="96">
        <v>0</v>
      </c>
      <c r="V116" s="28">
        <f>+T116+Q116</f>
        <v>0</v>
      </c>
      <c r="W116" s="97">
        <f>+(U116+R116)/2</f>
        <v>0</v>
      </c>
      <c r="X116" s="28">
        <v>0</v>
      </c>
      <c r="Y116" s="28"/>
      <c r="Z116" s="97" t="e">
        <f>+Y116/X116</f>
        <v>#DIV/0!</v>
      </c>
      <c r="AA116" s="28">
        <v>0</v>
      </c>
      <c r="AB116" s="28"/>
      <c r="AC116" s="28" t="e">
        <f>+AB116/AA116</f>
        <v>#DIV/0!</v>
      </c>
      <c r="AD116" s="28"/>
      <c r="AE116" s="39"/>
      <c r="AF116" s="39"/>
      <c r="AG116" s="39"/>
      <c r="AH116" s="39"/>
      <c r="AI116" s="39"/>
      <c r="AJ116" s="39"/>
      <c r="AK116" s="66"/>
    </row>
    <row r="117" spans="1:37" ht="148.5" customHeight="1" x14ac:dyDescent="0.2">
      <c r="A117" s="43" t="s">
        <v>772</v>
      </c>
      <c r="B117" s="30" t="s">
        <v>776</v>
      </c>
      <c r="C117" s="30" t="s">
        <v>752</v>
      </c>
      <c r="D117" s="30" t="s">
        <v>753</v>
      </c>
      <c r="E117" s="30" t="s">
        <v>751</v>
      </c>
      <c r="F117" s="30" t="s">
        <v>14</v>
      </c>
      <c r="G117" s="95">
        <v>43101</v>
      </c>
      <c r="H117" s="95">
        <v>43464</v>
      </c>
      <c r="I117" s="98" t="s">
        <v>15</v>
      </c>
      <c r="J117" s="28" t="s">
        <v>9</v>
      </c>
      <c r="K117" s="30" t="s">
        <v>156</v>
      </c>
      <c r="L117" s="30" t="s">
        <v>157</v>
      </c>
      <c r="M117" s="28" t="s">
        <v>16</v>
      </c>
      <c r="N117" s="96" t="s">
        <v>17</v>
      </c>
      <c r="O117" s="28">
        <v>4</v>
      </c>
      <c r="P117" s="28">
        <v>1</v>
      </c>
      <c r="Q117" s="28">
        <v>2</v>
      </c>
      <c r="R117" s="96">
        <f>+Q117/P117</f>
        <v>2</v>
      </c>
      <c r="S117" s="28">
        <v>1</v>
      </c>
      <c r="T117" s="28">
        <v>1</v>
      </c>
      <c r="U117" s="96">
        <f>+T117/S117</f>
        <v>1</v>
      </c>
      <c r="V117" s="28">
        <f>+T117+Q117</f>
        <v>3</v>
      </c>
      <c r="W117" s="97">
        <f>+(U117+R117)/2</f>
        <v>1.5</v>
      </c>
      <c r="X117" s="28">
        <v>1</v>
      </c>
      <c r="Y117" s="28"/>
      <c r="Z117" s="97">
        <f>+Y117/X117</f>
        <v>0</v>
      </c>
      <c r="AA117" s="28">
        <v>1</v>
      </c>
      <c r="AB117" s="28"/>
      <c r="AC117" s="28">
        <f>+AB117/AA117</f>
        <v>0</v>
      </c>
      <c r="AD117" s="28" t="s">
        <v>556</v>
      </c>
      <c r="AE117" s="33" t="s">
        <v>557</v>
      </c>
      <c r="AF117" s="32" t="s">
        <v>668</v>
      </c>
      <c r="AG117" s="55" t="s">
        <v>669</v>
      </c>
      <c r="AH117" s="29"/>
      <c r="AI117" s="29"/>
      <c r="AJ117" s="29"/>
      <c r="AK117" s="63"/>
    </row>
    <row r="118" spans="1:37" ht="121.5" customHeight="1" x14ac:dyDescent="0.2">
      <c r="A118" s="43" t="s">
        <v>772</v>
      </c>
      <c r="B118" s="30" t="s">
        <v>776</v>
      </c>
      <c r="C118" s="30" t="s">
        <v>752</v>
      </c>
      <c r="D118" s="30" t="s">
        <v>753</v>
      </c>
      <c r="E118" s="30" t="s">
        <v>751</v>
      </c>
      <c r="F118" s="30" t="s">
        <v>14</v>
      </c>
      <c r="G118" s="95">
        <v>43101</v>
      </c>
      <c r="H118" s="95">
        <v>43465</v>
      </c>
      <c r="I118" s="28" t="s">
        <v>10</v>
      </c>
      <c r="J118" s="28" t="s">
        <v>9</v>
      </c>
      <c r="K118" s="30" t="s">
        <v>156</v>
      </c>
      <c r="L118" s="30" t="s">
        <v>155</v>
      </c>
      <c r="M118" s="29" t="s">
        <v>16</v>
      </c>
      <c r="N118" s="96" t="s">
        <v>17</v>
      </c>
      <c r="O118" s="28">
        <v>6</v>
      </c>
      <c r="P118" s="28">
        <v>3</v>
      </c>
      <c r="Q118" s="28">
        <v>5</v>
      </c>
      <c r="R118" s="96">
        <f>+Q118/P118</f>
        <v>1.6666666666666667</v>
      </c>
      <c r="S118" s="28">
        <v>3</v>
      </c>
      <c r="T118" s="28">
        <v>9</v>
      </c>
      <c r="U118" s="96">
        <f>+T118/S118</f>
        <v>3</v>
      </c>
      <c r="V118" s="28">
        <f>+T118+Q118</f>
        <v>14</v>
      </c>
      <c r="W118" s="97">
        <f>+(U118+R118)/2</f>
        <v>2.3333333333333335</v>
      </c>
      <c r="X118" s="28">
        <v>0</v>
      </c>
      <c r="Y118" s="28"/>
      <c r="Z118" s="97" t="e">
        <f>+Y118/X118</f>
        <v>#DIV/0!</v>
      </c>
      <c r="AA118" s="28" t="s">
        <v>195</v>
      </c>
      <c r="AB118" s="28"/>
      <c r="AC118" s="28" t="e">
        <f>+AB118/AA118</f>
        <v>#VALUE!</v>
      </c>
      <c r="AD118" s="28" t="s">
        <v>466</v>
      </c>
      <c r="AE118" s="32" t="s">
        <v>467</v>
      </c>
      <c r="AF118" s="29" t="s">
        <v>466</v>
      </c>
      <c r="AG118" s="32" t="s">
        <v>608</v>
      </c>
      <c r="AH118" s="29"/>
      <c r="AI118" s="32"/>
      <c r="AJ118" s="29"/>
      <c r="AK118" s="152"/>
    </row>
    <row r="119" spans="1:37" ht="141.75" customHeight="1" x14ac:dyDescent="0.2">
      <c r="A119" s="43" t="s">
        <v>772</v>
      </c>
      <c r="B119" s="30" t="s">
        <v>776</v>
      </c>
      <c r="C119" s="30" t="s">
        <v>754</v>
      </c>
      <c r="D119" s="30" t="s">
        <v>755</v>
      </c>
      <c r="E119" s="30" t="s">
        <v>751</v>
      </c>
      <c r="F119" s="30" t="s">
        <v>18</v>
      </c>
      <c r="G119" s="95">
        <v>43101</v>
      </c>
      <c r="H119" s="95">
        <v>43465</v>
      </c>
      <c r="I119" s="28" t="s">
        <v>10</v>
      </c>
      <c r="J119" s="28" t="s">
        <v>9</v>
      </c>
      <c r="K119" s="30" t="s">
        <v>156</v>
      </c>
      <c r="L119" s="30" t="s">
        <v>155</v>
      </c>
      <c r="M119" s="96" t="s">
        <v>19</v>
      </c>
      <c r="N119" s="96" t="s">
        <v>20</v>
      </c>
      <c r="O119" s="96">
        <v>1</v>
      </c>
      <c r="P119" s="28">
        <v>151</v>
      </c>
      <c r="Q119" s="28">
        <v>151</v>
      </c>
      <c r="R119" s="96">
        <f>+Q119/P119</f>
        <v>1</v>
      </c>
      <c r="S119" s="28">
        <v>300</v>
      </c>
      <c r="T119" s="28">
        <v>300</v>
      </c>
      <c r="U119" s="96">
        <f>+T119/S119</f>
        <v>1</v>
      </c>
      <c r="V119" s="28">
        <f>+T119+Q119</f>
        <v>451</v>
      </c>
      <c r="W119" s="97">
        <f>+(U119+R119)/2</f>
        <v>1</v>
      </c>
      <c r="X119" s="28">
        <v>0</v>
      </c>
      <c r="Y119" s="28"/>
      <c r="Z119" s="97" t="e">
        <f>+Y119/X119</f>
        <v>#DIV/0!</v>
      </c>
      <c r="AA119" s="28" t="s">
        <v>195</v>
      </c>
      <c r="AB119" s="28"/>
      <c r="AC119" s="28" t="e">
        <f>+AB119/AA119</f>
        <v>#VALUE!</v>
      </c>
      <c r="AD119" s="28" t="s">
        <v>468</v>
      </c>
      <c r="AE119" s="32" t="s">
        <v>469</v>
      </c>
      <c r="AF119" s="29" t="s">
        <v>476</v>
      </c>
      <c r="AG119" s="32" t="s">
        <v>609</v>
      </c>
      <c r="AH119" s="29"/>
      <c r="AI119" s="32"/>
      <c r="AJ119" s="29"/>
      <c r="AK119" s="152"/>
    </row>
    <row r="120" spans="1:37" ht="83.25" customHeight="1" x14ac:dyDescent="0.2">
      <c r="A120" s="43" t="s">
        <v>772</v>
      </c>
      <c r="B120" s="30" t="s">
        <v>781</v>
      </c>
      <c r="C120" s="30" t="s">
        <v>754</v>
      </c>
      <c r="D120" s="30" t="s">
        <v>755</v>
      </c>
      <c r="E120" s="30" t="s">
        <v>751</v>
      </c>
      <c r="F120" s="30" t="s">
        <v>23</v>
      </c>
      <c r="G120" s="95">
        <v>43101</v>
      </c>
      <c r="H120" s="95">
        <v>43465</v>
      </c>
      <c r="I120" s="28" t="s">
        <v>10</v>
      </c>
      <c r="J120" s="28" t="s">
        <v>9</v>
      </c>
      <c r="K120" s="30" t="s">
        <v>156</v>
      </c>
      <c r="L120" s="30" t="s">
        <v>155</v>
      </c>
      <c r="M120" s="28" t="s">
        <v>24</v>
      </c>
      <c r="N120" s="28" t="s">
        <v>25</v>
      </c>
      <c r="O120" s="28">
        <v>2</v>
      </c>
      <c r="P120" s="28">
        <v>1</v>
      </c>
      <c r="Q120" s="28">
        <v>0</v>
      </c>
      <c r="R120" s="96">
        <f>+Q120/P120</f>
        <v>0</v>
      </c>
      <c r="S120" s="28">
        <v>1</v>
      </c>
      <c r="T120" s="28">
        <v>1</v>
      </c>
      <c r="U120" s="96">
        <f>+T120/S120</f>
        <v>1</v>
      </c>
      <c r="V120" s="28">
        <f>+T120+Q120</f>
        <v>1</v>
      </c>
      <c r="W120" s="97">
        <f>+(U120+R120)/2</f>
        <v>0.5</v>
      </c>
      <c r="X120" s="28">
        <v>0</v>
      </c>
      <c r="Y120" s="28"/>
      <c r="Z120" s="97" t="e">
        <f>+Y120/X120</f>
        <v>#DIV/0!</v>
      </c>
      <c r="AA120" s="28"/>
      <c r="AB120" s="28"/>
      <c r="AC120" s="28" t="e">
        <f>+AB120/AA120</f>
        <v>#DIV/0!</v>
      </c>
      <c r="AD120" s="28"/>
      <c r="AE120" s="29"/>
      <c r="AF120" s="29" t="s">
        <v>610</v>
      </c>
      <c r="AG120" s="29" t="s">
        <v>611</v>
      </c>
      <c r="AH120" s="29"/>
      <c r="AI120" s="29"/>
      <c r="AJ120" s="29"/>
      <c r="AK120" s="63"/>
    </row>
    <row r="121" spans="1:37" ht="68.25" customHeight="1" x14ac:dyDescent="0.2">
      <c r="A121" s="43" t="s">
        <v>772</v>
      </c>
      <c r="B121" s="30" t="s">
        <v>786</v>
      </c>
      <c r="C121" s="30" t="s">
        <v>752</v>
      </c>
      <c r="D121" s="30" t="s">
        <v>757</v>
      </c>
      <c r="E121" s="30" t="s">
        <v>751</v>
      </c>
      <c r="F121" s="30" t="s">
        <v>35</v>
      </c>
      <c r="G121" s="95">
        <v>43101</v>
      </c>
      <c r="H121" s="95">
        <v>43465</v>
      </c>
      <c r="I121" s="28" t="s">
        <v>10</v>
      </c>
      <c r="J121" s="28" t="s">
        <v>9</v>
      </c>
      <c r="K121" s="30" t="s">
        <v>156</v>
      </c>
      <c r="L121" s="30" t="s">
        <v>155</v>
      </c>
      <c r="M121" s="96" t="s">
        <v>36</v>
      </c>
      <c r="N121" s="96" t="s">
        <v>36</v>
      </c>
      <c r="O121" s="28">
        <v>4</v>
      </c>
      <c r="P121" s="28">
        <v>1</v>
      </c>
      <c r="Q121" s="28">
        <v>1</v>
      </c>
      <c r="R121" s="96">
        <f>+Q121/P121</f>
        <v>1</v>
      </c>
      <c r="S121" s="28">
        <f>'[1]POA 2017'!$Q$30</f>
        <v>1</v>
      </c>
      <c r="T121" s="28">
        <v>1</v>
      </c>
      <c r="U121" s="96">
        <f>+T121/S121</f>
        <v>1</v>
      </c>
      <c r="V121" s="28">
        <f>+T121+Q121</f>
        <v>2</v>
      </c>
      <c r="W121" s="97">
        <f>+(U121+R121)/2</f>
        <v>1</v>
      </c>
      <c r="X121" s="28">
        <v>1</v>
      </c>
      <c r="Y121" s="28"/>
      <c r="Z121" s="97">
        <f>+Y121/X121</f>
        <v>0</v>
      </c>
      <c r="AA121" s="28">
        <v>1</v>
      </c>
      <c r="AB121" s="28">
        <v>1</v>
      </c>
      <c r="AC121" s="28">
        <f>+AB121/AA121</f>
        <v>1</v>
      </c>
      <c r="AD121" s="28" t="s">
        <v>470</v>
      </c>
      <c r="AE121" s="29" t="s">
        <v>471</v>
      </c>
      <c r="AF121" s="29" t="s">
        <v>612</v>
      </c>
      <c r="AG121" s="29" t="s">
        <v>613</v>
      </c>
      <c r="AH121" s="29"/>
      <c r="AI121" s="29"/>
      <c r="AJ121" s="29"/>
      <c r="AK121" s="63"/>
    </row>
    <row r="122" spans="1:37" ht="33.75" customHeight="1" x14ac:dyDescent="0.2">
      <c r="A122" s="43" t="s">
        <v>772</v>
      </c>
      <c r="B122" s="30" t="s">
        <v>790</v>
      </c>
      <c r="C122" s="30" t="s">
        <v>749</v>
      </c>
      <c r="D122" s="30" t="s">
        <v>750</v>
      </c>
      <c r="E122" s="30" t="s">
        <v>751</v>
      </c>
      <c r="F122" s="30" t="s">
        <v>39</v>
      </c>
      <c r="G122" s="95">
        <v>43101</v>
      </c>
      <c r="H122" s="95">
        <v>43465</v>
      </c>
      <c r="I122" s="28" t="s">
        <v>10</v>
      </c>
      <c r="J122" s="28" t="s">
        <v>9</v>
      </c>
      <c r="K122" s="30" t="s">
        <v>156</v>
      </c>
      <c r="L122" s="30" t="s">
        <v>155</v>
      </c>
      <c r="M122" s="28" t="s">
        <v>40</v>
      </c>
      <c r="N122" s="28" t="s">
        <v>40</v>
      </c>
      <c r="O122" s="96">
        <v>1</v>
      </c>
      <c r="P122" s="28">
        <v>36</v>
      </c>
      <c r="Q122" s="28">
        <v>36</v>
      </c>
      <c r="R122" s="96">
        <f>+Q122/P122</f>
        <v>1</v>
      </c>
      <c r="S122" s="28">
        <v>120</v>
      </c>
      <c r="T122" s="28">
        <v>120</v>
      </c>
      <c r="U122" s="96">
        <f>+T122/S122</f>
        <v>1</v>
      </c>
      <c r="V122" s="28">
        <f>+T122+Q122</f>
        <v>156</v>
      </c>
      <c r="W122" s="97">
        <f>+(U122+R122)/2</f>
        <v>1</v>
      </c>
      <c r="X122" s="28">
        <v>0</v>
      </c>
      <c r="Y122" s="28"/>
      <c r="Z122" s="97" t="e">
        <f>+Y122/X122</f>
        <v>#DIV/0!</v>
      </c>
      <c r="AA122" s="28"/>
      <c r="AB122" s="28"/>
      <c r="AC122" s="28" t="e">
        <f>+AB122/AA122</f>
        <v>#DIV/0!</v>
      </c>
      <c r="AD122" s="28" t="s">
        <v>468</v>
      </c>
      <c r="AE122" s="29" t="s">
        <v>552</v>
      </c>
      <c r="AF122" s="29" t="s">
        <v>614</v>
      </c>
      <c r="AG122" s="29" t="s">
        <v>615</v>
      </c>
      <c r="AH122" s="29"/>
      <c r="AI122" s="29"/>
      <c r="AJ122" s="29"/>
      <c r="AK122" s="63"/>
    </row>
    <row r="123" spans="1:37" ht="66.75" customHeight="1" x14ac:dyDescent="0.2">
      <c r="A123" s="43" t="s">
        <v>772</v>
      </c>
      <c r="B123" s="30" t="s">
        <v>790</v>
      </c>
      <c r="C123" s="30" t="s">
        <v>749</v>
      </c>
      <c r="D123" s="30" t="s">
        <v>750</v>
      </c>
      <c r="E123" s="30" t="s">
        <v>751</v>
      </c>
      <c r="F123" s="30" t="s">
        <v>41</v>
      </c>
      <c r="G123" s="95">
        <v>43101</v>
      </c>
      <c r="H123" s="95">
        <v>43465</v>
      </c>
      <c r="I123" s="28" t="s">
        <v>10</v>
      </c>
      <c r="J123" s="28" t="s">
        <v>9</v>
      </c>
      <c r="K123" s="30" t="s">
        <v>156</v>
      </c>
      <c r="L123" s="30" t="s">
        <v>155</v>
      </c>
      <c r="M123" s="99" t="s">
        <v>42</v>
      </c>
      <c r="N123" s="99" t="s">
        <v>42</v>
      </c>
      <c r="O123" s="100">
        <v>1</v>
      </c>
      <c r="P123" s="28">
        <v>0</v>
      </c>
      <c r="Q123" s="28">
        <v>0</v>
      </c>
      <c r="R123" s="96">
        <v>0</v>
      </c>
      <c r="S123" s="28">
        <v>1</v>
      </c>
      <c r="T123" s="28">
        <v>1</v>
      </c>
      <c r="U123" s="96">
        <f>+T123/S123</f>
        <v>1</v>
      </c>
      <c r="V123" s="28">
        <f>+T123+Q123</f>
        <v>1</v>
      </c>
      <c r="W123" s="97">
        <f>+(U123+R123)/2</f>
        <v>0.5</v>
      </c>
      <c r="X123" s="28">
        <v>0</v>
      </c>
      <c r="Y123" s="28"/>
      <c r="Z123" s="97" t="e">
        <f>+Y123/X123</f>
        <v>#DIV/0!</v>
      </c>
      <c r="AA123" s="28"/>
      <c r="AB123" s="28"/>
      <c r="AC123" s="28" t="e">
        <f>+AB123/AA123</f>
        <v>#DIV/0!</v>
      </c>
      <c r="AD123" s="28"/>
      <c r="AE123" s="29"/>
      <c r="AF123" s="29" t="s">
        <v>616</v>
      </c>
      <c r="AG123" s="29" t="s">
        <v>617</v>
      </c>
      <c r="AH123" s="29"/>
      <c r="AI123" s="29"/>
      <c r="AJ123" s="29"/>
      <c r="AK123" s="63"/>
    </row>
    <row r="124" spans="1:37" ht="53.25" customHeight="1" x14ac:dyDescent="0.2">
      <c r="A124" s="43" t="s">
        <v>772</v>
      </c>
      <c r="B124" s="30" t="s">
        <v>786</v>
      </c>
      <c r="C124" s="30" t="s">
        <v>752</v>
      </c>
      <c r="D124" s="30" t="s">
        <v>756</v>
      </c>
      <c r="E124" s="30" t="s">
        <v>751</v>
      </c>
      <c r="F124" s="30" t="s">
        <v>115</v>
      </c>
      <c r="G124" s="95">
        <v>43101</v>
      </c>
      <c r="H124" s="95">
        <v>43464</v>
      </c>
      <c r="I124" s="28" t="s">
        <v>15</v>
      </c>
      <c r="J124" s="28" t="s">
        <v>9</v>
      </c>
      <c r="K124" s="30" t="s">
        <v>156</v>
      </c>
      <c r="L124" s="30" t="s">
        <v>157</v>
      </c>
      <c r="M124" s="28" t="s">
        <v>116</v>
      </c>
      <c r="N124" s="28" t="s">
        <v>117</v>
      </c>
      <c r="O124" s="28">
        <v>4</v>
      </c>
      <c r="P124" s="28">
        <v>1</v>
      </c>
      <c r="Q124" s="28">
        <v>1</v>
      </c>
      <c r="R124" s="96">
        <f>+Q124/P124</f>
        <v>1</v>
      </c>
      <c r="S124" s="28">
        <v>1</v>
      </c>
      <c r="T124" s="28">
        <v>49</v>
      </c>
      <c r="U124" s="96">
        <f>+T124/S124</f>
        <v>49</v>
      </c>
      <c r="V124" s="28">
        <f>+T124+Q124</f>
        <v>50</v>
      </c>
      <c r="W124" s="97">
        <f>+(U124+R124)/2</f>
        <v>25</v>
      </c>
      <c r="X124" s="28">
        <v>1</v>
      </c>
      <c r="Y124" s="28"/>
      <c r="Z124" s="97">
        <f>+Y124/X124</f>
        <v>0</v>
      </c>
      <c r="AA124" s="28">
        <v>1</v>
      </c>
      <c r="AB124" s="28"/>
      <c r="AC124" s="28">
        <f>+AB124/AA124</f>
        <v>0</v>
      </c>
      <c r="AD124" s="28" t="s">
        <v>461</v>
      </c>
      <c r="AE124" s="29" t="s">
        <v>462</v>
      </c>
      <c r="AF124" s="29" t="s">
        <v>691</v>
      </c>
      <c r="AG124" s="29" t="s">
        <v>692</v>
      </c>
      <c r="AH124" s="29"/>
      <c r="AI124" s="29"/>
      <c r="AJ124" s="29"/>
      <c r="AK124" s="63"/>
    </row>
    <row r="125" spans="1:37" ht="50.25" customHeight="1" x14ac:dyDescent="0.2">
      <c r="A125" s="43" t="s">
        <v>772</v>
      </c>
      <c r="B125" s="29" t="s">
        <v>790</v>
      </c>
      <c r="C125" s="29" t="s">
        <v>752</v>
      </c>
      <c r="D125" s="29" t="s">
        <v>757</v>
      </c>
      <c r="E125" s="30" t="s">
        <v>751</v>
      </c>
      <c r="F125" s="30" t="s">
        <v>365</v>
      </c>
      <c r="G125" s="95">
        <v>43101</v>
      </c>
      <c r="H125" s="95">
        <v>43465</v>
      </c>
      <c r="I125" s="28" t="s">
        <v>15</v>
      </c>
      <c r="J125" s="28" t="s">
        <v>9</v>
      </c>
      <c r="K125" s="30" t="s">
        <v>156</v>
      </c>
      <c r="L125" s="30" t="s">
        <v>309</v>
      </c>
      <c r="M125" s="28" t="s">
        <v>528</v>
      </c>
      <c r="N125" s="28" t="s">
        <v>559</v>
      </c>
      <c r="O125" s="28">
        <v>38</v>
      </c>
      <c r="P125" s="28">
        <v>0</v>
      </c>
      <c r="Q125" s="28">
        <v>0</v>
      </c>
      <c r="R125" s="96">
        <v>0</v>
      </c>
      <c r="S125" s="28">
        <v>19</v>
      </c>
      <c r="T125" s="28">
        <v>1</v>
      </c>
      <c r="U125" s="96">
        <f>+T125/S125</f>
        <v>5.2631578947368418E-2</v>
      </c>
      <c r="V125" s="28">
        <f>+T125+Q125</f>
        <v>1</v>
      </c>
      <c r="W125" s="97">
        <f>+(U125+R125)/2</f>
        <v>2.6315789473684209E-2</v>
      </c>
      <c r="X125" s="28">
        <v>0</v>
      </c>
      <c r="Y125" s="28"/>
      <c r="Z125" s="97" t="e">
        <f>+Y125/X125</f>
        <v>#DIV/0!</v>
      </c>
      <c r="AA125" s="28">
        <v>19</v>
      </c>
      <c r="AB125" s="28"/>
      <c r="AC125" s="28">
        <f>+AB125/AA125</f>
        <v>0</v>
      </c>
      <c r="AD125" s="28"/>
      <c r="AE125" s="32"/>
      <c r="AF125" s="32" t="s">
        <v>693</v>
      </c>
      <c r="AG125" s="32" t="s">
        <v>694</v>
      </c>
      <c r="AH125" s="29"/>
      <c r="AI125" s="29"/>
      <c r="AJ125" s="29"/>
      <c r="AK125" s="63"/>
    </row>
    <row r="126" spans="1:37" ht="50.25" customHeight="1" x14ac:dyDescent="0.2">
      <c r="A126" s="43" t="s">
        <v>772</v>
      </c>
      <c r="B126" s="30" t="s">
        <v>802</v>
      </c>
      <c r="C126" s="30" t="s">
        <v>752</v>
      </c>
      <c r="D126" s="30" t="s">
        <v>763</v>
      </c>
      <c r="E126" s="30" t="s">
        <v>751</v>
      </c>
      <c r="F126" s="30" t="s">
        <v>55</v>
      </c>
      <c r="G126" s="95">
        <v>43101</v>
      </c>
      <c r="H126" s="95">
        <v>43465</v>
      </c>
      <c r="I126" s="28" t="s">
        <v>10</v>
      </c>
      <c r="J126" s="28" t="s">
        <v>9</v>
      </c>
      <c r="K126" s="28" t="s">
        <v>164</v>
      </c>
      <c r="L126" s="30" t="s">
        <v>155</v>
      </c>
      <c r="M126" s="99" t="s">
        <v>56</v>
      </c>
      <c r="N126" s="99" t="s">
        <v>57</v>
      </c>
      <c r="O126" s="99">
        <v>570</v>
      </c>
      <c r="P126" s="99">
        <v>270</v>
      </c>
      <c r="Q126" s="28">
        <v>1033</v>
      </c>
      <c r="R126" s="96">
        <f>+Q126/P126</f>
        <v>3.825925925925926</v>
      </c>
      <c r="S126" s="28">
        <v>300</v>
      </c>
      <c r="T126" s="28">
        <v>962</v>
      </c>
      <c r="U126" s="96">
        <f>+T126/S126</f>
        <v>3.2066666666666666</v>
      </c>
      <c r="V126" s="28">
        <f>+T126+Q126</f>
        <v>1995</v>
      </c>
      <c r="W126" s="97">
        <f>+(U126+R126)/2</f>
        <v>3.5162962962962965</v>
      </c>
      <c r="X126" s="28">
        <v>0</v>
      </c>
      <c r="Y126" s="28"/>
      <c r="Z126" s="97" t="e">
        <f>+Y126/X126</f>
        <v>#DIV/0!</v>
      </c>
      <c r="AA126" s="28">
        <v>0</v>
      </c>
      <c r="AB126" s="28"/>
      <c r="AC126" s="28" t="e">
        <f>+AB126/AA126</f>
        <v>#DIV/0!</v>
      </c>
      <c r="AD126" s="28" t="s">
        <v>476</v>
      </c>
      <c r="AE126" s="29" t="s">
        <v>477</v>
      </c>
      <c r="AF126" s="29" t="s">
        <v>476</v>
      </c>
      <c r="AG126" s="29" t="s">
        <v>680</v>
      </c>
      <c r="AH126" s="29"/>
      <c r="AI126" s="29"/>
      <c r="AJ126" s="29"/>
      <c r="AK126" s="63"/>
    </row>
    <row r="127" spans="1:37" ht="50.25" customHeight="1" x14ac:dyDescent="0.2">
      <c r="A127" s="43" t="s">
        <v>775</v>
      </c>
      <c r="B127" s="30" t="s">
        <v>818</v>
      </c>
      <c r="C127" s="30" t="s">
        <v>749</v>
      </c>
      <c r="D127" s="30" t="s">
        <v>750</v>
      </c>
      <c r="E127" s="30" t="s">
        <v>806</v>
      </c>
      <c r="F127" s="110" t="s">
        <v>843</v>
      </c>
      <c r="G127" s="95">
        <v>43101</v>
      </c>
      <c r="H127" s="111">
        <v>43465</v>
      </c>
      <c r="I127" s="28" t="s">
        <v>50</v>
      </c>
      <c r="J127" s="28" t="s">
        <v>341</v>
      </c>
      <c r="K127" s="28" t="s">
        <v>929</v>
      </c>
      <c r="L127" s="28" t="s">
        <v>931</v>
      </c>
      <c r="M127" s="28" t="s">
        <v>965</v>
      </c>
      <c r="N127" s="28" t="s">
        <v>966</v>
      </c>
      <c r="O127" s="112">
        <v>1</v>
      </c>
      <c r="P127" s="28">
        <v>0</v>
      </c>
      <c r="Q127" s="28">
        <v>0</v>
      </c>
      <c r="R127" s="96">
        <v>0</v>
      </c>
      <c r="S127" s="28">
        <v>0</v>
      </c>
      <c r="T127" s="28">
        <v>0</v>
      </c>
      <c r="U127" s="96">
        <v>0</v>
      </c>
      <c r="V127" s="28">
        <f>+T127+Q127</f>
        <v>0</v>
      </c>
      <c r="W127" s="97">
        <f>+(U127+R127)/2</f>
        <v>0</v>
      </c>
      <c r="X127" s="28">
        <v>0</v>
      </c>
      <c r="Y127" s="28"/>
      <c r="Z127" s="97" t="e">
        <f>+Y127/X127</f>
        <v>#DIV/0!</v>
      </c>
      <c r="AA127" s="28">
        <v>0</v>
      </c>
      <c r="AB127" s="28"/>
      <c r="AC127" s="28" t="e">
        <f>+AB127/AA127</f>
        <v>#DIV/0!</v>
      </c>
      <c r="AD127" s="28"/>
      <c r="AE127" s="39" t="s">
        <v>967</v>
      </c>
      <c r="AF127" s="39"/>
      <c r="AG127" s="39"/>
      <c r="AH127" s="39"/>
      <c r="AI127" s="39"/>
      <c r="AJ127" s="39"/>
      <c r="AK127" s="66"/>
    </row>
    <row r="128" spans="1:37" ht="88.5" customHeight="1" x14ac:dyDescent="0.2">
      <c r="A128" s="45" t="s">
        <v>780</v>
      </c>
      <c r="B128" s="30" t="s">
        <v>827</v>
      </c>
      <c r="C128" s="30" t="s">
        <v>761</v>
      </c>
      <c r="D128" s="30" t="s">
        <v>769</v>
      </c>
      <c r="E128" s="30" t="s">
        <v>797</v>
      </c>
      <c r="F128" s="30" t="s">
        <v>908</v>
      </c>
      <c r="G128" s="95">
        <v>43160</v>
      </c>
      <c r="H128" s="95">
        <v>43465</v>
      </c>
      <c r="I128" s="28" t="s">
        <v>50</v>
      </c>
      <c r="J128" s="28" t="s">
        <v>341</v>
      </c>
      <c r="K128" s="29" t="s">
        <v>343</v>
      </c>
      <c r="L128" s="29" t="s">
        <v>344</v>
      </c>
      <c r="M128" s="28" t="s">
        <v>907</v>
      </c>
      <c r="N128" s="96" t="s">
        <v>345</v>
      </c>
      <c r="O128" s="96">
        <v>1</v>
      </c>
      <c r="P128" s="28">
        <v>3</v>
      </c>
      <c r="Q128" s="28">
        <v>4</v>
      </c>
      <c r="R128" s="96">
        <f>+Q128/P128</f>
        <v>1.3333333333333333</v>
      </c>
      <c r="S128" s="28">
        <v>18</v>
      </c>
      <c r="T128" s="99">
        <v>18</v>
      </c>
      <c r="U128" s="96">
        <f>+T128/S128</f>
        <v>1</v>
      </c>
      <c r="V128" s="28">
        <f>+T128+Q128</f>
        <v>22</v>
      </c>
      <c r="W128" s="97">
        <f>+(U128+R128)/2</f>
        <v>1.1666666666666665</v>
      </c>
      <c r="X128" s="28">
        <v>0</v>
      </c>
      <c r="Y128" s="28"/>
      <c r="Z128" s="97" t="e">
        <f>+Y128/X128</f>
        <v>#DIV/0!</v>
      </c>
      <c r="AA128" s="28">
        <v>0</v>
      </c>
      <c r="AB128" s="28"/>
      <c r="AC128" s="28" t="e">
        <f>+AB128/AA128</f>
        <v>#DIV/0!</v>
      </c>
      <c r="AD128" s="28" t="s">
        <v>486</v>
      </c>
      <c r="AE128" s="29" t="s">
        <v>487</v>
      </c>
      <c r="AF128" s="52" t="s">
        <v>486</v>
      </c>
      <c r="AG128" s="52" t="s">
        <v>643</v>
      </c>
      <c r="AH128" s="39"/>
      <c r="AI128" s="39"/>
      <c r="AJ128" s="39"/>
      <c r="AK128" s="66"/>
    </row>
    <row r="129" spans="1:37" ht="65.25" customHeight="1" x14ac:dyDescent="0.2">
      <c r="A129" s="45" t="s">
        <v>780</v>
      </c>
      <c r="B129" s="30" t="s">
        <v>828</v>
      </c>
      <c r="C129" s="30" t="s">
        <v>761</v>
      </c>
      <c r="D129" s="30" t="s">
        <v>769</v>
      </c>
      <c r="E129" s="30" t="s">
        <v>795</v>
      </c>
      <c r="F129" s="30" t="s">
        <v>347</v>
      </c>
      <c r="G129" s="95">
        <v>43132</v>
      </c>
      <c r="H129" s="95">
        <v>43465</v>
      </c>
      <c r="I129" s="28" t="s">
        <v>50</v>
      </c>
      <c r="J129" s="28" t="s">
        <v>341</v>
      </c>
      <c r="K129" s="29" t="s">
        <v>343</v>
      </c>
      <c r="L129" s="29" t="s">
        <v>344</v>
      </c>
      <c r="M129" s="96" t="s">
        <v>348</v>
      </c>
      <c r="N129" s="96" t="s">
        <v>346</v>
      </c>
      <c r="O129" s="28">
        <v>20</v>
      </c>
      <c r="P129" s="28">
        <v>2</v>
      </c>
      <c r="Q129" s="28">
        <v>2</v>
      </c>
      <c r="R129" s="96">
        <f>+Q129/P129</f>
        <v>1</v>
      </c>
      <c r="S129" s="28">
        <v>4</v>
      </c>
      <c r="T129" s="99">
        <v>4</v>
      </c>
      <c r="U129" s="96">
        <f>+T129/S129</f>
        <v>1</v>
      </c>
      <c r="V129" s="28">
        <f>+T129+Q129</f>
        <v>6</v>
      </c>
      <c r="W129" s="97">
        <f>+(U129+R129)/2</f>
        <v>1</v>
      </c>
      <c r="X129" s="28">
        <v>7</v>
      </c>
      <c r="Y129" s="28"/>
      <c r="Z129" s="97">
        <f>+Y129/X129</f>
        <v>0</v>
      </c>
      <c r="AA129" s="28">
        <v>7</v>
      </c>
      <c r="AB129" s="28"/>
      <c r="AC129" s="28">
        <f>+AB129/AA129</f>
        <v>0</v>
      </c>
      <c r="AD129" s="28" t="s">
        <v>489</v>
      </c>
      <c r="AE129" s="29" t="s">
        <v>490</v>
      </c>
      <c r="AF129" s="52" t="s">
        <v>644</v>
      </c>
      <c r="AG129" s="52" t="s">
        <v>645</v>
      </c>
      <c r="AH129" s="39"/>
      <c r="AI129" s="39"/>
      <c r="AJ129" s="39"/>
      <c r="AK129" s="66"/>
    </row>
    <row r="130" spans="1:37" ht="50.25" customHeight="1" x14ac:dyDescent="0.2">
      <c r="A130" s="45" t="s">
        <v>780</v>
      </c>
      <c r="B130" s="30" t="s">
        <v>828</v>
      </c>
      <c r="C130" s="30" t="s">
        <v>761</v>
      </c>
      <c r="D130" s="30" t="s">
        <v>769</v>
      </c>
      <c r="E130" s="30" t="s">
        <v>751</v>
      </c>
      <c r="F130" s="30" t="s">
        <v>549</v>
      </c>
      <c r="G130" s="95">
        <v>43101</v>
      </c>
      <c r="H130" s="95">
        <v>43465</v>
      </c>
      <c r="I130" s="28" t="s">
        <v>50</v>
      </c>
      <c r="J130" s="28" t="s">
        <v>341</v>
      </c>
      <c r="K130" s="29" t="s">
        <v>343</v>
      </c>
      <c r="L130" s="29" t="s">
        <v>349</v>
      </c>
      <c r="M130" s="96" t="s">
        <v>350</v>
      </c>
      <c r="N130" s="96" t="s">
        <v>351</v>
      </c>
      <c r="O130" s="28">
        <v>229</v>
      </c>
      <c r="P130" s="28">
        <v>26</v>
      </c>
      <c r="Q130" s="28">
        <v>26</v>
      </c>
      <c r="R130" s="96">
        <f>+Q130/P130</f>
        <v>1</v>
      </c>
      <c r="S130" s="28">
        <v>203</v>
      </c>
      <c r="T130" s="99">
        <v>203</v>
      </c>
      <c r="U130" s="96">
        <f>+T130/S130</f>
        <v>1</v>
      </c>
      <c r="V130" s="28">
        <f>+T130+Q130</f>
        <v>229</v>
      </c>
      <c r="W130" s="97">
        <f>+(U130+R130)/2</f>
        <v>1</v>
      </c>
      <c r="X130" s="28">
        <v>0</v>
      </c>
      <c r="Y130" s="28"/>
      <c r="Z130" s="97" t="e">
        <f>+Y130/X130</f>
        <v>#DIV/0!</v>
      </c>
      <c r="AA130" s="28">
        <v>0</v>
      </c>
      <c r="AB130" s="28"/>
      <c r="AC130" s="28" t="e">
        <f>+AB130/AA130</f>
        <v>#DIV/0!</v>
      </c>
      <c r="AD130" s="28" t="s">
        <v>491</v>
      </c>
      <c r="AE130" s="29" t="s">
        <v>492</v>
      </c>
      <c r="AF130" s="52" t="s">
        <v>491</v>
      </c>
      <c r="AG130" s="52" t="s">
        <v>647</v>
      </c>
      <c r="AH130" s="39"/>
      <c r="AI130" s="39"/>
      <c r="AJ130" s="39"/>
      <c r="AK130" s="66"/>
    </row>
    <row r="131" spans="1:37" ht="50.25" customHeight="1" x14ac:dyDescent="0.2">
      <c r="A131" s="45" t="s">
        <v>780</v>
      </c>
      <c r="B131" s="30" t="s">
        <v>828</v>
      </c>
      <c r="C131" s="30" t="s">
        <v>761</v>
      </c>
      <c r="D131" s="30" t="s">
        <v>769</v>
      </c>
      <c r="E131" s="30" t="s">
        <v>795</v>
      </c>
      <c r="F131" s="30" t="s">
        <v>353</v>
      </c>
      <c r="G131" s="95">
        <v>43136</v>
      </c>
      <c r="H131" s="95">
        <v>43465</v>
      </c>
      <c r="I131" s="28" t="s">
        <v>50</v>
      </c>
      <c r="J131" s="28" t="s">
        <v>341</v>
      </c>
      <c r="K131" s="29" t="s">
        <v>343</v>
      </c>
      <c r="L131" s="29" t="s">
        <v>344</v>
      </c>
      <c r="M131" s="96" t="s">
        <v>354</v>
      </c>
      <c r="N131" s="96" t="s">
        <v>346</v>
      </c>
      <c r="O131" s="28">
        <v>6</v>
      </c>
      <c r="P131" s="28">
        <v>1</v>
      </c>
      <c r="Q131" s="28">
        <v>1</v>
      </c>
      <c r="R131" s="96">
        <f>+Q131/P131</f>
        <v>1</v>
      </c>
      <c r="S131" s="28">
        <v>1</v>
      </c>
      <c r="T131" s="99">
        <v>1</v>
      </c>
      <c r="U131" s="96">
        <f>+T131/S131</f>
        <v>1</v>
      </c>
      <c r="V131" s="28">
        <f>+T131+Q131</f>
        <v>2</v>
      </c>
      <c r="W131" s="97">
        <f>+(U131+R131)/2</f>
        <v>1</v>
      </c>
      <c r="X131" s="28">
        <v>2</v>
      </c>
      <c r="Y131" s="28"/>
      <c r="Z131" s="97">
        <f>+Y131/X131</f>
        <v>0</v>
      </c>
      <c r="AA131" s="28">
        <v>2</v>
      </c>
      <c r="AB131" s="28"/>
      <c r="AC131" s="28">
        <f>+AB131/AA131</f>
        <v>0</v>
      </c>
      <c r="AD131" s="28" t="s">
        <v>532</v>
      </c>
      <c r="AE131" s="29" t="s">
        <v>533</v>
      </c>
      <c r="AF131" s="52" t="s">
        <v>648</v>
      </c>
      <c r="AG131" s="52" t="s">
        <v>725</v>
      </c>
      <c r="AH131" s="39"/>
      <c r="AI131" s="39"/>
      <c r="AJ131" s="39"/>
      <c r="AK131" s="66"/>
    </row>
    <row r="132" spans="1:37" ht="50.25" customHeight="1" x14ac:dyDescent="0.2">
      <c r="A132" s="45" t="s">
        <v>780</v>
      </c>
      <c r="B132" s="30" t="s">
        <v>827</v>
      </c>
      <c r="C132" s="30" t="s">
        <v>761</v>
      </c>
      <c r="D132" s="30" t="s">
        <v>769</v>
      </c>
      <c r="E132" s="30" t="s">
        <v>751</v>
      </c>
      <c r="F132" s="109" t="s">
        <v>551</v>
      </c>
      <c r="G132" s="95">
        <v>43101</v>
      </c>
      <c r="H132" s="95">
        <v>43465</v>
      </c>
      <c r="I132" s="28" t="s">
        <v>50</v>
      </c>
      <c r="J132" s="28" t="s">
        <v>341</v>
      </c>
      <c r="K132" s="29" t="s">
        <v>343</v>
      </c>
      <c r="L132" s="29" t="s">
        <v>355</v>
      </c>
      <c r="M132" s="28" t="s">
        <v>356</v>
      </c>
      <c r="N132" s="28" t="s">
        <v>357</v>
      </c>
      <c r="O132" s="96">
        <v>1</v>
      </c>
      <c r="P132" s="28">
        <v>73</v>
      </c>
      <c r="Q132" s="28">
        <v>73</v>
      </c>
      <c r="R132" s="96">
        <f>+Q132/P132</f>
        <v>1</v>
      </c>
      <c r="S132" s="28">
        <v>55</v>
      </c>
      <c r="T132" s="28">
        <v>55</v>
      </c>
      <c r="U132" s="96">
        <f>+T132/S132</f>
        <v>1</v>
      </c>
      <c r="V132" s="28">
        <f>+T132+Q132</f>
        <v>128</v>
      </c>
      <c r="W132" s="97">
        <f>+(U132+R132)/2</f>
        <v>1</v>
      </c>
      <c r="X132" s="28">
        <v>0</v>
      </c>
      <c r="Y132" s="28"/>
      <c r="Z132" s="97" t="e">
        <f>+Y132/X132</f>
        <v>#DIV/0!</v>
      </c>
      <c r="AA132" s="28">
        <v>0</v>
      </c>
      <c r="AB132" s="28"/>
      <c r="AC132" s="28" t="e">
        <f>+AB132/AA132</f>
        <v>#DIV/0!</v>
      </c>
      <c r="AD132" s="28" t="s">
        <v>534</v>
      </c>
      <c r="AE132" s="29" t="s">
        <v>535</v>
      </c>
      <c r="AF132" s="52" t="s">
        <v>534</v>
      </c>
      <c r="AG132" s="52" t="s">
        <v>649</v>
      </c>
      <c r="AH132" s="39"/>
      <c r="AI132" s="39"/>
      <c r="AJ132" s="39"/>
      <c r="AK132" s="66"/>
    </row>
    <row r="133" spans="1:37" ht="50.25" customHeight="1" x14ac:dyDescent="0.2">
      <c r="A133" s="45" t="s">
        <v>785</v>
      </c>
      <c r="B133" s="30" t="s">
        <v>833</v>
      </c>
      <c r="C133" s="30" t="s">
        <v>761</v>
      </c>
      <c r="D133" s="30" t="s">
        <v>769</v>
      </c>
      <c r="E133" s="30" t="s">
        <v>751</v>
      </c>
      <c r="F133" s="30" t="s">
        <v>1183</v>
      </c>
      <c r="G133" s="95">
        <v>43101</v>
      </c>
      <c r="H133" s="95">
        <v>43465</v>
      </c>
      <c r="I133" s="28" t="s">
        <v>50</v>
      </c>
      <c r="J133" s="28" t="s">
        <v>341</v>
      </c>
      <c r="K133" s="29" t="s">
        <v>343</v>
      </c>
      <c r="L133" s="29" t="s">
        <v>358</v>
      </c>
      <c r="M133" s="28" t="s">
        <v>132</v>
      </c>
      <c r="N133" s="28" t="s">
        <v>133</v>
      </c>
      <c r="O133" s="96">
        <v>1</v>
      </c>
      <c r="P133" s="28">
        <v>1066</v>
      </c>
      <c r="Q133" s="28">
        <v>1066</v>
      </c>
      <c r="R133" s="96">
        <f>+Q133/P133</f>
        <v>1</v>
      </c>
      <c r="S133" s="28">
        <v>1914</v>
      </c>
      <c r="T133" s="28">
        <v>1914</v>
      </c>
      <c r="U133" s="96">
        <f>+T133/S133</f>
        <v>1</v>
      </c>
      <c r="V133" s="28">
        <f>+T133+Q133</f>
        <v>2980</v>
      </c>
      <c r="W133" s="97">
        <f>+(U133+R133)/2</f>
        <v>1</v>
      </c>
      <c r="X133" s="28">
        <v>0</v>
      </c>
      <c r="Y133" s="28"/>
      <c r="Z133" s="97" t="e">
        <f>+Y133/X133</f>
        <v>#DIV/0!</v>
      </c>
      <c r="AA133" s="28">
        <v>0</v>
      </c>
      <c r="AB133" s="28"/>
      <c r="AC133" s="28" t="e">
        <f>+AB133/AA133</f>
        <v>#DIV/0!</v>
      </c>
      <c r="AD133" s="28" t="s">
        <v>536</v>
      </c>
      <c r="AE133" s="29" t="s">
        <v>539</v>
      </c>
      <c r="AF133" s="52" t="s">
        <v>536</v>
      </c>
      <c r="AG133" s="52" t="s">
        <v>650</v>
      </c>
      <c r="AH133" s="39"/>
      <c r="AI133" s="39"/>
      <c r="AJ133" s="39"/>
      <c r="AK133" s="66"/>
    </row>
    <row r="134" spans="1:37" ht="50.25" customHeight="1" x14ac:dyDescent="0.2">
      <c r="A134" s="45" t="s">
        <v>780</v>
      </c>
      <c r="B134" s="30" t="s">
        <v>827</v>
      </c>
      <c r="C134" s="30" t="s">
        <v>761</v>
      </c>
      <c r="D134" s="30" t="s">
        <v>769</v>
      </c>
      <c r="E134" s="30" t="s">
        <v>795</v>
      </c>
      <c r="F134" s="36" t="s">
        <v>548</v>
      </c>
      <c r="G134" s="95">
        <v>43101</v>
      </c>
      <c r="H134" s="95">
        <v>43465</v>
      </c>
      <c r="I134" s="28" t="s">
        <v>50</v>
      </c>
      <c r="J134" s="28" t="s">
        <v>341</v>
      </c>
      <c r="K134" s="29" t="s">
        <v>343</v>
      </c>
      <c r="L134" s="29" t="s">
        <v>360</v>
      </c>
      <c r="M134" s="28" t="s">
        <v>361</v>
      </c>
      <c r="N134" s="28" t="s">
        <v>362</v>
      </c>
      <c r="O134" s="99">
        <v>40</v>
      </c>
      <c r="P134" s="28">
        <v>23</v>
      </c>
      <c r="Q134" s="28">
        <v>22</v>
      </c>
      <c r="R134" s="96">
        <f>+Q134/P134</f>
        <v>0.95652173913043481</v>
      </c>
      <c r="S134" s="28">
        <v>10</v>
      </c>
      <c r="T134" s="28">
        <v>10</v>
      </c>
      <c r="U134" s="96">
        <f>+T134/S134</f>
        <v>1</v>
      </c>
      <c r="V134" s="28">
        <f>+T134+Q134</f>
        <v>32</v>
      </c>
      <c r="W134" s="97">
        <f>+(U134+R134)/2</f>
        <v>0.97826086956521741</v>
      </c>
      <c r="X134" s="28">
        <v>4</v>
      </c>
      <c r="Y134" s="28"/>
      <c r="Z134" s="97">
        <f>+Y134/X134</f>
        <v>0</v>
      </c>
      <c r="AA134" s="28">
        <v>3</v>
      </c>
      <c r="AB134" s="28"/>
      <c r="AC134" s="28">
        <f>+AB134/AA134</f>
        <v>0</v>
      </c>
      <c r="AD134" s="28" t="s">
        <v>538</v>
      </c>
      <c r="AE134" s="29" t="s">
        <v>537</v>
      </c>
      <c r="AF134" s="52" t="s">
        <v>653</v>
      </c>
      <c r="AG134" s="54" t="s">
        <v>726</v>
      </c>
      <c r="AH134" s="39"/>
      <c r="AI134" s="39"/>
      <c r="AJ134" s="39"/>
      <c r="AK134" s="66"/>
    </row>
    <row r="135" spans="1:37" ht="78" customHeight="1" x14ac:dyDescent="0.2">
      <c r="A135" s="45" t="s">
        <v>780</v>
      </c>
      <c r="B135" s="30" t="s">
        <v>818</v>
      </c>
      <c r="C135" s="30" t="s">
        <v>749</v>
      </c>
      <c r="D135" s="30" t="s">
        <v>750</v>
      </c>
      <c r="E135" s="30" t="s">
        <v>806</v>
      </c>
      <c r="F135" s="138" t="s">
        <v>896</v>
      </c>
      <c r="G135" s="95">
        <v>43101</v>
      </c>
      <c r="H135" s="133">
        <v>43465</v>
      </c>
      <c r="I135" s="28" t="s">
        <v>50</v>
      </c>
      <c r="J135" s="28" t="s">
        <v>341</v>
      </c>
      <c r="K135" s="29" t="s">
        <v>343</v>
      </c>
      <c r="L135" s="28" t="s">
        <v>931</v>
      </c>
      <c r="M135" s="28" t="s">
        <v>1132</v>
      </c>
      <c r="N135" s="28" t="s">
        <v>1133</v>
      </c>
      <c r="O135" s="96">
        <v>1</v>
      </c>
      <c r="P135" s="28">
        <v>0</v>
      </c>
      <c r="Q135" s="28">
        <v>0</v>
      </c>
      <c r="R135" s="96">
        <v>0</v>
      </c>
      <c r="S135" s="28">
        <v>0</v>
      </c>
      <c r="T135" s="28">
        <v>0</v>
      </c>
      <c r="U135" s="96">
        <v>0</v>
      </c>
      <c r="V135" s="28">
        <f>+T135+Q135</f>
        <v>0</v>
      </c>
      <c r="W135" s="97">
        <f>+(U135+R135)/2</f>
        <v>0</v>
      </c>
      <c r="X135" s="28">
        <v>0</v>
      </c>
      <c r="Y135" s="28"/>
      <c r="Z135" s="97" t="e">
        <f>+Y135/X135</f>
        <v>#DIV/0!</v>
      </c>
      <c r="AA135" s="28">
        <v>0</v>
      </c>
      <c r="AB135" s="28"/>
      <c r="AC135" s="28" t="e">
        <f>+AB135/AA135</f>
        <v>#DIV/0!</v>
      </c>
      <c r="AD135" s="28"/>
      <c r="AE135" s="39" t="s">
        <v>1085</v>
      </c>
      <c r="AF135" s="39"/>
      <c r="AG135" s="39"/>
      <c r="AH135" s="39"/>
      <c r="AI135" s="39"/>
      <c r="AJ135" s="39"/>
      <c r="AK135" s="66"/>
    </row>
    <row r="136" spans="1:37" ht="101.25" customHeight="1" x14ac:dyDescent="0.2">
      <c r="A136" s="45" t="s">
        <v>780</v>
      </c>
      <c r="B136" s="30" t="s">
        <v>827</v>
      </c>
      <c r="C136" s="30" t="s">
        <v>770</v>
      </c>
      <c r="D136" s="30" t="s">
        <v>771</v>
      </c>
      <c r="E136" s="30" t="s">
        <v>797</v>
      </c>
      <c r="F136" s="161" t="s">
        <v>904</v>
      </c>
      <c r="G136" s="95">
        <v>43158</v>
      </c>
      <c r="H136" s="95">
        <v>43465</v>
      </c>
      <c r="I136" s="28" t="s">
        <v>50</v>
      </c>
      <c r="J136" s="28" t="s">
        <v>341</v>
      </c>
      <c r="K136" s="29" t="s">
        <v>343</v>
      </c>
      <c r="L136" s="29" t="s">
        <v>344</v>
      </c>
      <c r="M136" s="28" t="s">
        <v>906</v>
      </c>
      <c r="N136" s="28" t="s">
        <v>905</v>
      </c>
      <c r="O136" s="28">
        <v>30</v>
      </c>
      <c r="P136" s="28">
        <v>0</v>
      </c>
      <c r="Q136" s="28">
        <v>0</v>
      </c>
      <c r="R136" s="96">
        <v>0</v>
      </c>
      <c r="S136" s="28">
        <v>0</v>
      </c>
      <c r="T136" s="28">
        <v>0</v>
      </c>
      <c r="U136" s="96">
        <v>0</v>
      </c>
      <c r="V136" s="28">
        <f>+T136+Q136</f>
        <v>0</v>
      </c>
      <c r="W136" s="97">
        <f>+(U136+R136)/2</f>
        <v>0</v>
      </c>
      <c r="X136" s="28">
        <v>14</v>
      </c>
      <c r="Y136" s="28" t="s">
        <v>195</v>
      </c>
      <c r="Z136" s="97" t="e">
        <f>+Y136/X136</f>
        <v>#VALUE!</v>
      </c>
      <c r="AA136" s="28">
        <v>16</v>
      </c>
      <c r="AB136" s="28"/>
      <c r="AC136" s="28">
        <f>+AB136/AA136</f>
        <v>0</v>
      </c>
      <c r="AD136" s="28"/>
      <c r="AE136" s="39"/>
      <c r="AF136" s="39"/>
      <c r="AG136" s="39"/>
      <c r="AH136" s="39"/>
      <c r="AI136" s="39"/>
      <c r="AJ136" s="39"/>
      <c r="AK136" s="66"/>
    </row>
    <row r="137" spans="1:37" ht="50.25" customHeight="1" x14ac:dyDescent="0.2">
      <c r="A137" s="45" t="s">
        <v>780</v>
      </c>
      <c r="B137" s="30" t="s">
        <v>828</v>
      </c>
      <c r="C137" s="30" t="s">
        <v>761</v>
      </c>
      <c r="D137" s="30" t="s">
        <v>769</v>
      </c>
      <c r="E137" s="30" t="s">
        <v>800</v>
      </c>
      <c r="F137" s="29" t="s">
        <v>897</v>
      </c>
      <c r="G137" s="95">
        <v>43158</v>
      </c>
      <c r="H137" s="95">
        <v>43465</v>
      </c>
      <c r="I137" s="28" t="s">
        <v>50</v>
      </c>
      <c r="J137" s="28" t="s">
        <v>341</v>
      </c>
      <c r="K137" s="29" t="s">
        <v>343</v>
      </c>
      <c r="L137" s="29" t="s">
        <v>344</v>
      </c>
      <c r="M137" s="96" t="s">
        <v>912</v>
      </c>
      <c r="N137" s="96" t="s">
        <v>909</v>
      </c>
      <c r="O137" s="28">
        <v>9</v>
      </c>
      <c r="P137" s="28">
        <v>0</v>
      </c>
      <c r="Q137" s="28">
        <v>0</v>
      </c>
      <c r="R137" s="96">
        <v>0</v>
      </c>
      <c r="S137" s="28">
        <v>2</v>
      </c>
      <c r="T137" s="99">
        <v>2</v>
      </c>
      <c r="U137" s="96">
        <f>+T137/S137</f>
        <v>1</v>
      </c>
      <c r="V137" s="28">
        <f>+T137+Q137</f>
        <v>2</v>
      </c>
      <c r="W137" s="97">
        <f>+(U137+R137)/2</f>
        <v>0.5</v>
      </c>
      <c r="X137" s="28">
        <v>0</v>
      </c>
      <c r="Y137" s="28"/>
      <c r="Z137" s="97" t="e">
        <f>+Y137/X137</f>
        <v>#DIV/0!</v>
      </c>
      <c r="AA137" s="28">
        <v>7</v>
      </c>
      <c r="AB137" s="28"/>
      <c r="AC137" s="28">
        <f>+AB137/AA137</f>
        <v>0</v>
      </c>
      <c r="AD137" s="73" t="s">
        <v>646</v>
      </c>
      <c r="AE137" s="52" t="s">
        <v>722</v>
      </c>
      <c r="AF137" s="31" t="s">
        <v>195</v>
      </c>
      <c r="AG137" s="31" t="s">
        <v>195</v>
      </c>
      <c r="AH137" s="31">
        <v>0</v>
      </c>
      <c r="AI137" s="31">
        <v>0</v>
      </c>
      <c r="AJ137" s="39"/>
      <c r="AK137" s="66"/>
    </row>
    <row r="138" spans="1:37" ht="83.25" customHeight="1" x14ac:dyDescent="0.2">
      <c r="A138" s="45" t="s">
        <v>780</v>
      </c>
      <c r="B138" s="30" t="s">
        <v>828</v>
      </c>
      <c r="C138" s="30" t="s">
        <v>761</v>
      </c>
      <c r="D138" s="30" t="s">
        <v>769</v>
      </c>
      <c r="E138" s="30" t="s">
        <v>800</v>
      </c>
      <c r="F138" s="29" t="s">
        <v>910</v>
      </c>
      <c r="G138" s="95">
        <v>43158</v>
      </c>
      <c r="H138" s="95">
        <v>43465</v>
      </c>
      <c r="I138" s="28" t="s">
        <v>50</v>
      </c>
      <c r="J138" s="28" t="s">
        <v>341</v>
      </c>
      <c r="K138" s="29" t="s">
        <v>343</v>
      </c>
      <c r="L138" s="29" t="s">
        <v>344</v>
      </c>
      <c r="M138" s="28" t="s">
        <v>913</v>
      </c>
      <c r="N138" s="96" t="s">
        <v>911</v>
      </c>
      <c r="O138" s="28">
        <v>5</v>
      </c>
      <c r="P138" s="28">
        <v>0</v>
      </c>
      <c r="Q138" s="28">
        <v>0</v>
      </c>
      <c r="R138" s="96">
        <v>0</v>
      </c>
      <c r="S138" s="28">
        <v>0</v>
      </c>
      <c r="T138" s="28">
        <v>0</v>
      </c>
      <c r="U138" s="96">
        <v>0</v>
      </c>
      <c r="V138" s="28">
        <f>+T138+Q138</f>
        <v>0</v>
      </c>
      <c r="W138" s="97">
        <f>+(U138+R138)/2</f>
        <v>0</v>
      </c>
      <c r="X138" s="28">
        <v>0</v>
      </c>
      <c r="Y138" s="28">
        <v>0</v>
      </c>
      <c r="Z138" s="97" t="e">
        <f>+Y138/X138</f>
        <v>#DIV/0!</v>
      </c>
      <c r="AA138" s="28">
        <v>5</v>
      </c>
      <c r="AB138" s="28"/>
      <c r="AC138" s="28">
        <f>+AB138/AA138</f>
        <v>0</v>
      </c>
      <c r="AD138" s="28"/>
      <c r="AE138" s="39"/>
      <c r="AF138" s="39"/>
      <c r="AG138" s="39"/>
      <c r="AH138" s="39"/>
      <c r="AI138" s="39"/>
      <c r="AJ138" s="39"/>
      <c r="AK138" s="66"/>
    </row>
    <row r="139" spans="1:37" ht="116.25" customHeight="1" x14ac:dyDescent="0.2">
      <c r="A139" s="45" t="s">
        <v>780</v>
      </c>
      <c r="B139" s="30" t="s">
        <v>828</v>
      </c>
      <c r="C139" s="30" t="s">
        <v>761</v>
      </c>
      <c r="D139" s="30" t="s">
        <v>769</v>
      </c>
      <c r="E139" s="30" t="s">
        <v>800</v>
      </c>
      <c r="F139" s="29" t="s">
        <v>898</v>
      </c>
      <c r="G139" s="95">
        <v>43158</v>
      </c>
      <c r="H139" s="95">
        <v>43465</v>
      </c>
      <c r="I139" s="28" t="s">
        <v>50</v>
      </c>
      <c r="J139" s="28" t="s">
        <v>341</v>
      </c>
      <c r="K139" s="29" t="s">
        <v>343</v>
      </c>
      <c r="L139" s="29" t="s">
        <v>344</v>
      </c>
      <c r="M139" s="28" t="s">
        <v>915</v>
      </c>
      <c r="N139" s="28" t="s">
        <v>914</v>
      </c>
      <c r="O139" s="28">
        <v>1</v>
      </c>
      <c r="P139" s="28">
        <v>0</v>
      </c>
      <c r="Q139" s="28">
        <v>0</v>
      </c>
      <c r="R139" s="96">
        <v>0</v>
      </c>
      <c r="S139" s="28">
        <v>0</v>
      </c>
      <c r="T139" s="28">
        <v>0</v>
      </c>
      <c r="U139" s="96">
        <v>0</v>
      </c>
      <c r="V139" s="28">
        <f>+T139+Q139</f>
        <v>0</v>
      </c>
      <c r="W139" s="97">
        <f>+(U139+R139)/2</f>
        <v>0</v>
      </c>
      <c r="X139" s="28">
        <v>0</v>
      </c>
      <c r="Y139" s="28">
        <v>0</v>
      </c>
      <c r="Z139" s="97" t="e">
        <f>+Y139/X139</f>
        <v>#DIV/0!</v>
      </c>
      <c r="AA139" s="28">
        <v>1</v>
      </c>
      <c r="AB139" s="28"/>
      <c r="AC139" s="28">
        <f>+AB139/AA139</f>
        <v>0</v>
      </c>
      <c r="AD139" s="28"/>
      <c r="AE139" s="39"/>
      <c r="AF139" s="39"/>
      <c r="AG139" s="39"/>
      <c r="AH139" s="39"/>
      <c r="AI139" s="39"/>
      <c r="AJ139" s="39"/>
      <c r="AK139" s="66"/>
    </row>
    <row r="140" spans="1:37" ht="99.75" customHeight="1" x14ac:dyDescent="0.2">
      <c r="A140" s="45" t="s">
        <v>780</v>
      </c>
      <c r="B140" s="30" t="s">
        <v>830</v>
      </c>
      <c r="C140" s="30" t="s">
        <v>761</v>
      </c>
      <c r="D140" s="30" t="s">
        <v>769</v>
      </c>
      <c r="E140" s="30" t="s">
        <v>803</v>
      </c>
      <c r="F140" s="36" t="s">
        <v>899</v>
      </c>
      <c r="G140" s="95">
        <v>43111</v>
      </c>
      <c r="H140" s="95">
        <v>43465</v>
      </c>
      <c r="I140" s="28" t="s">
        <v>50</v>
      </c>
      <c r="J140" s="28" t="s">
        <v>341</v>
      </c>
      <c r="K140" s="29" t="s">
        <v>343</v>
      </c>
      <c r="L140" s="28" t="s">
        <v>916</v>
      </c>
      <c r="M140" s="29" t="s">
        <v>1169</v>
      </c>
      <c r="N140" s="28" t="s">
        <v>1170</v>
      </c>
      <c r="O140" s="28">
        <v>32</v>
      </c>
      <c r="P140" s="28">
        <v>11</v>
      </c>
      <c r="Q140" s="28">
        <v>11</v>
      </c>
      <c r="R140" s="96">
        <f>+Q140/P140</f>
        <v>1</v>
      </c>
      <c r="S140" s="28">
        <v>7</v>
      </c>
      <c r="T140" s="28">
        <v>5</v>
      </c>
      <c r="U140" s="96">
        <f>+T140/S140</f>
        <v>0.7142857142857143</v>
      </c>
      <c r="V140" s="28">
        <f>+T140+Q140</f>
        <v>16</v>
      </c>
      <c r="W140" s="97">
        <f>+(U140+R140)/2</f>
        <v>0.85714285714285721</v>
      </c>
      <c r="X140" s="28">
        <v>8</v>
      </c>
      <c r="Y140" s="28"/>
      <c r="Z140" s="97">
        <f>+Y140/X140</f>
        <v>0</v>
      </c>
      <c r="AA140" s="28">
        <v>6</v>
      </c>
      <c r="AB140" s="28"/>
      <c r="AC140" s="28">
        <f>+AB140/AA140</f>
        <v>0</v>
      </c>
      <c r="AD140" s="94" t="s">
        <v>488</v>
      </c>
      <c r="AE140" s="142" t="s">
        <v>1171</v>
      </c>
      <c r="AF140" s="52" t="s">
        <v>488</v>
      </c>
      <c r="AG140" s="52" t="s">
        <v>1171</v>
      </c>
      <c r="AH140" s="39"/>
      <c r="AI140" s="39"/>
      <c r="AJ140" s="39"/>
      <c r="AK140" s="66"/>
    </row>
    <row r="141" spans="1:37" ht="49.5" customHeight="1" x14ac:dyDescent="0.2">
      <c r="A141" s="45" t="s">
        <v>780</v>
      </c>
      <c r="B141" s="30" t="s">
        <v>830</v>
      </c>
      <c r="C141" s="30" t="s">
        <v>761</v>
      </c>
      <c r="D141" s="30" t="s">
        <v>769</v>
      </c>
      <c r="E141" s="30" t="s">
        <v>803</v>
      </c>
      <c r="F141" s="30" t="s">
        <v>900</v>
      </c>
      <c r="G141" s="95">
        <v>43111</v>
      </c>
      <c r="H141" s="95">
        <v>43465</v>
      </c>
      <c r="I141" s="28" t="s">
        <v>50</v>
      </c>
      <c r="J141" s="28" t="s">
        <v>341</v>
      </c>
      <c r="K141" s="29" t="s">
        <v>343</v>
      </c>
      <c r="L141" s="28" t="s">
        <v>916</v>
      </c>
      <c r="M141" s="29" t="s">
        <v>1169</v>
      </c>
      <c r="N141" s="28" t="s">
        <v>1170</v>
      </c>
      <c r="O141" s="28">
        <v>38</v>
      </c>
      <c r="P141" s="28">
        <v>10</v>
      </c>
      <c r="Q141" s="28">
        <v>10</v>
      </c>
      <c r="R141" s="96">
        <f>+Q141/P141</f>
        <v>1</v>
      </c>
      <c r="S141" s="28">
        <v>12</v>
      </c>
      <c r="T141" s="28">
        <v>11</v>
      </c>
      <c r="U141" s="96">
        <f>+T141/S141</f>
        <v>0.91666666666666663</v>
      </c>
      <c r="V141" s="28">
        <f>+T141+Q141</f>
        <v>21</v>
      </c>
      <c r="W141" s="97">
        <f>+(U141+R141)/2</f>
        <v>0.95833333333333326</v>
      </c>
      <c r="X141" s="28">
        <v>11</v>
      </c>
      <c r="Y141" s="28"/>
      <c r="Z141" s="97">
        <f>+Y141/X141</f>
        <v>0</v>
      </c>
      <c r="AA141" s="28">
        <v>5</v>
      </c>
      <c r="AB141" s="28"/>
      <c r="AC141" s="28">
        <f>+AB141/AA141</f>
        <v>0</v>
      </c>
      <c r="AD141" s="94" t="s">
        <v>488</v>
      </c>
      <c r="AE141" s="142" t="s">
        <v>1171</v>
      </c>
      <c r="AF141" s="52" t="s">
        <v>488</v>
      </c>
      <c r="AG141" s="52" t="s">
        <v>1171</v>
      </c>
      <c r="AH141" s="39"/>
      <c r="AI141" s="39"/>
      <c r="AJ141" s="39"/>
      <c r="AK141" s="66"/>
    </row>
    <row r="142" spans="1:37" ht="149.25" customHeight="1" x14ac:dyDescent="0.2">
      <c r="A142" s="45" t="s">
        <v>780</v>
      </c>
      <c r="B142" s="30" t="s">
        <v>830</v>
      </c>
      <c r="C142" s="30" t="s">
        <v>761</v>
      </c>
      <c r="D142" s="30" t="s">
        <v>769</v>
      </c>
      <c r="E142" s="30" t="s">
        <v>803</v>
      </c>
      <c r="F142" s="30" t="s">
        <v>901</v>
      </c>
      <c r="G142" s="95">
        <v>43282</v>
      </c>
      <c r="H142" s="95">
        <v>43465</v>
      </c>
      <c r="I142" s="28" t="s">
        <v>50</v>
      </c>
      <c r="J142" s="28" t="s">
        <v>341</v>
      </c>
      <c r="K142" s="29" t="s">
        <v>343</v>
      </c>
      <c r="L142" s="28" t="s">
        <v>916</v>
      </c>
      <c r="M142" s="29" t="s">
        <v>1169</v>
      </c>
      <c r="N142" s="28" t="s">
        <v>1170</v>
      </c>
      <c r="O142" s="28">
        <v>1</v>
      </c>
      <c r="P142" s="28">
        <v>0</v>
      </c>
      <c r="Q142" s="28">
        <v>0</v>
      </c>
      <c r="R142" s="96">
        <v>0</v>
      </c>
      <c r="S142" s="28">
        <v>0</v>
      </c>
      <c r="T142" s="28">
        <v>0</v>
      </c>
      <c r="U142" s="96">
        <v>0</v>
      </c>
      <c r="V142" s="28">
        <f>+T142+Q142</f>
        <v>0</v>
      </c>
      <c r="W142" s="97">
        <f>+(U142+R142)/2</f>
        <v>0</v>
      </c>
      <c r="X142" s="28">
        <v>1</v>
      </c>
      <c r="Y142" s="28"/>
      <c r="Z142" s="97">
        <f>+Y142/X142</f>
        <v>0</v>
      </c>
      <c r="AA142" s="28">
        <v>0</v>
      </c>
      <c r="AB142" s="28"/>
      <c r="AC142" s="28" t="e">
        <f>+AB142/AA142</f>
        <v>#DIV/0!</v>
      </c>
      <c r="AD142" s="94" t="s">
        <v>488</v>
      </c>
      <c r="AE142" s="142" t="s">
        <v>1171</v>
      </c>
      <c r="AF142" s="52" t="s">
        <v>488</v>
      </c>
      <c r="AG142" s="52" t="s">
        <v>1171</v>
      </c>
      <c r="AH142" s="39"/>
      <c r="AI142" s="39"/>
      <c r="AJ142" s="39"/>
      <c r="AK142" s="66"/>
    </row>
    <row r="143" spans="1:37" ht="149.25" customHeight="1" x14ac:dyDescent="0.2">
      <c r="A143" s="45" t="s">
        <v>780</v>
      </c>
      <c r="B143" s="30" t="s">
        <v>830</v>
      </c>
      <c r="C143" s="30" t="s">
        <v>761</v>
      </c>
      <c r="D143" s="30" t="s">
        <v>769</v>
      </c>
      <c r="E143" s="30" t="s">
        <v>803</v>
      </c>
      <c r="F143" s="30" t="s">
        <v>902</v>
      </c>
      <c r="G143" s="95">
        <v>43132</v>
      </c>
      <c r="H143" s="95">
        <v>43465</v>
      </c>
      <c r="I143" s="28" t="s">
        <v>50</v>
      </c>
      <c r="J143" s="28" t="s">
        <v>341</v>
      </c>
      <c r="K143" s="29" t="s">
        <v>343</v>
      </c>
      <c r="L143" s="28" t="s">
        <v>916</v>
      </c>
      <c r="M143" s="29" t="s">
        <v>1169</v>
      </c>
      <c r="N143" s="28" t="s">
        <v>1170</v>
      </c>
      <c r="O143" s="28">
        <v>28</v>
      </c>
      <c r="P143" s="28">
        <v>5</v>
      </c>
      <c r="Q143" s="28">
        <v>5</v>
      </c>
      <c r="R143" s="96">
        <f>+Q143/P143</f>
        <v>1</v>
      </c>
      <c r="S143" s="28">
        <v>9</v>
      </c>
      <c r="T143" s="28">
        <v>6</v>
      </c>
      <c r="U143" s="96">
        <f>+T143/S143</f>
        <v>0.66666666666666663</v>
      </c>
      <c r="V143" s="28">
        <f>+T143+Q143</f>
        <v>11</v>
      </c>
      <c r="W143" s="97">
        <f>+(U143+R143)/2</f>
        <v>0.83333333333333326</v>
      </c>
      <c r="X143" s="28">
        <v>9</v>
      </c>
      <c r="Y143" s="28"/>
      <c r="Z143" s="97">
        <f>+Y143/X143</f>
        <v>0</v>
      </c>
      <c r="AA143" s="28">
        <v>5</v>
      </c>
      <c r="AB143" s="28"/>
      <c r="AC143" s="28">
        <f>+AB143/AA143</f>
        <v>0</v>
      </c>
      <c r="AD143" s="94" t="s">
        <v>488</v>
      </c>
      <c r="AE143" s="142" t="s">
        <v>1171</v>
      </c>
      <c r="AF143" s="52" t="s">
        <v>488</v>
      </c>
      <c r="AG143" s="52" t="s">
        <v>1171</v>
      </c>
      <c r="AH143" s="39"/>
      <c r="AI143" s="39"/>
      <c r="AJ143" s="39"/>
      <c r="AK143" s="66"/>
    </row>
    <row r="144" spans="1:37" ht="66.75" customHeight="1" x14ac:dyDescent="0.2">
      <c r="A144" s="45" t="s">
        <v>780</v>
      </c>
      <c r="B144" s="30" t="s">
        <v>830</v>
      </c>
      <c r="C144" s="30" t="s">
        <v>761</v>
      </c>
      <c r="D144" s="30" t="s">
        <v>769</v>
      </c>
      <c r="E144" s="30" t="s">
        <v>803</v>
      </c>
      <c r="F144" s="30" t="s">
        <v>903</v>
      </c>
      <c r="G144" s="95">
        <v>43132</v>
      </c>
      <c r="H144" s="95">
        <v>43465</v>
      </c>
      <c r="I144" s="28" t="s">
        <v>50</v>
      </c>
      <c r="J144" s="28" t="s">
        <v>341</v>
      </c>
      <c r="K144" s="29" t="s">
        <v>343</v>
      </c>
      <c r="L144" s="28" t="s">
        <v>916</v>
      </c>
      <c r="M144" s="29" t="s">
        <v>1169</v>
      </c>
      <c r="N144" s="28" t="s">
        <v>1170</v>
      </c>
      <c r="O144" s="28">
        <v>19</v>
      </c>
      <c r="P144" s="28">
        <v>3</v>
      </c>
      <c r="Q144" s="28">
        <v>2</v>
      </c>
      <c r="R144" s="96">
        <f>+Q144/P144</f>
        <v>0.66666666666666663</v>
      </c>
      <c r="S144" s="28">
        <v>7</v>
      </c>
      <c r="T144" s="28">
        <v>7</v>
      </c>
      <c r="U144" s="96">
        <f>+T144/S144</f>
        <v>1</v>
      </c>
      <c r="V144" s="28">
        <f>+T144+Q144</f>
        <v>9</v>
      </c>
      <c r="W144" s="97">
        <f>+(U144+R144)/2</f>
        <v>0.83333333333333326</v>
      </c>
      <c r="X144" s="28">
        <v>4</v>
      </c>
      <c r="Y144" s="28"/>
      <c r="Z144" s="97">
        <f>+Y144/X144</f>
        <v>0</v>
      </c>
      <c r="AA144" s="28">
        <v>5</v>
      </c>
      <c r="AB144" s="28"/>
      <c r="AC144" s="28">
        <f>+AB144/AA144</f>
        <v>0</v>
      </c>
      <c r="AD144" s="94" t="s">
        <v>488</v>
      </c>
      <c r="AE144" s="142" t="s">
        <v>1171</v>
      </c>
      <c r="AF144" s="52" t="s">
        <v>488</v>
      </c>
      <c r="AG144" s="52" t="s">
        <v>1171</v>
      </c>
      <c r="AH144" s="39"/>
      <c r="AI144" s="39"/>
      <c r="AJ144" s="39"/>
      <c r="AK144" s="66"/>
    </row>
    <row r="145" spans="1:37" ht="89.25" customHeight="1" x14ac:dyDescent="0.2">
      <c r="A145" s="45" t="s">
        <v>780</v>
      </c>
      <c r="B145" s="30" t="s">
        <v>827</v>
      </c>
      <c r="C145" s="30" t="s">
        <v>761</v>
      </c>
      <c r="D145" s="30" t="s">
        <v>769</v>
      </c>
      <c r="E145" s="30" t="s">
        <v>751</v>
      </c>
      <c r="F145" s="30" t="s">
        <v>550</v>
      </c>
      <c r="G145" s="95">
        <v>43101</v>
      </c>
      <c r="H145" s="95">
        <v>43465</v>
      </c>
      <c r="I145" s="28" t="s">
        <v>50</v>
      </c>
      <c r="J145" s="28" t="s">
        <v>341</v>
      </c>
      <c r="K145" s="29" t="s">
        <v>342</v>
      </c>
      <c r="L145" s="29" t="s">
        <v>352</v>
      </c>
      <c r="M145" s="96" t="s">
        <v>348</v>
      </c>
      <c r="N145" s="96" t="s">
        <v>483</v>
      </c>
      <c r="O145" s="28">
        <v>212</v>
      </c>
      <c r="P145" s="28">
        <v>23</v>
      </c>
      <c r="Q145" s="28">
        <v>23</v>
      </c>
      <c r="R145" s="96">
        <f>+Q145/P145</f>
        <v>1</v>
      </c>
      <c r="S145" s="28">
        <v>21</v>
      </c>
      <c r="T145" s="99">
        <v>21</v>
      </c>
      <c r="U145" s="96">
        <f>+T145/S145</f>
        <v>1</v>
      </c>
      <c r="V145" s="28">
        <f>+T145+Q145</f>
        <v>44</v>
      </c>
      <c r="W145" s="97">
        <f>+(U145+R145)/2</f>
        <v>1</v>
      </c>
      <c r="X145" s="28">
        <v>40</v>
      </c>
      <c r="Y145" s="28"/>
      <c r="Z145" s="97">
        <f>+Y145/X145</f>
        <v>0</v>
      </c>
      <c r="AA145" s="28">
        <v>128</v>
      </c>
      <c r="AB145" s="28"/>
      <c r="AC145" s="28">
        <f>+AB145/AA145</f>
        <v>0</v>
      </c>
      <c r="AD145" s="28" t="s">
        <v>484</v>
      </c>
      <c r="AE145" s="30" t="s">
        <v>485</v>
      </c>
      <c r="AF145" s="53" t="s">
        <v>723</v>
      </c>
      <c r="AG145" s="53" t="s">
        <v>724</v>
      </c>
      <c r="AH145" s="39"/>
      <c r="AI145" s="39"/>
      <c r="AJ145" s="39"/>
      <c r="AK145" s="66"/>
    </row>
    <row r="146" spans="1:37" ht="83.25" customHeight="1" x14ac:dyDescent="0.2">
      <c r="A146" s="43" t="s">
        <v>775</v>
      </c>
      <c r="B146" s="30" t="s">
        <v>818</v>
      </c>
      <c r="C146" s="30" t="s">
        <v>749</v>
      </c>
      <c r="D146" s="30" t="s">
        <v>750</v>
      </c>
      <c r="E146" s="30" t="s">
        <v>806</v>
      </c>
      <c r="F146" s="162" t="s">
        <v>881</v>
      </c>
      <c r="G146" s="95">
        <v>43101</v>
      </c>
      <c r="H146" s="132">
        <v>43465</v>
      </c>
      <c r="I146" s="28" t="s">
        <v>15</v>
      </c>
      <c r="J146" s="28" t="s">
        <v>341</v>
      </c>
      <c r="K146" s="28" t="s">
        <v>1097</v>
      </c>
      <c r="L146" s="28" t="s">
        <v>931</v>
      </c>
      <c r="M146" s="28" t="s">
        <v>1125</v>
      </c>
      <c r="N146" s="28" t="s">
        <v>1126</v>
      </c>
      <c r="O146" s="28">
        <v>1</v>
      </c>
      <c r="P146" s="28">
        <v>0</v>
      </c>
      <c r="Q146" s="28">
        <v>0</v>
      </c>
      <c r="R146" s="96">
        <v>0</v>
      </c>
      <c r="S146" s="28">
        <v>0</v>
      </c>
      <c r="T146" s="28">
        <v>0</v>
      </c>
      <c r="U146" s="96">
        <v>0</v>
      </c>
      <c r="V146" s="28">
        <f>+T146+Q146</f>
        <v>0</v>
      </c>
      <c r="W146" s="97">
        <f>+(U146+R146)/2</f>
        <v>0</v>
      </c>
      <c r="X146" s="28">
        <v>0</v>
      </c>
      <c r="Y146" s="28"/>
      <c r="Z146" s="97" t="e">
        <f>+Y146/X146</f>
        <v>#DIV/0!</v>
      </c>
      <c r="AA146" s="28">
        <v>1</v>
      </c>
      <c r="AB146" s="28"/>
      <c r="AC146" s="28">
        <f>+AB146/AA146</f>
        <v>0</v>
      </c>
      <c r="AD146" s="28"/>
      <c r="AE146" s="39" t="s">
        <v>1117</v>
      </c>
      <c r="AF146" s="39"/>
      <c r="AG146" s="39"/>
      <c r="AH146" s="39"/>
      <c r="AI146" s="39"/>
      <c r="AJ146" s="39"/>
      <c r="AK146" s="66"/>
    </row>
    <row r="147" spans="1:37" ht="50.25" customHeight="1" x14ac:dyDescent="0.2">
      <c r="A147" s="45" t="s">
        <v>785</v>
      </c>
      <c r="B147" s="30" t="s">
        <v>829</v>
      </c>
      <c r="C147" s="30" t="s">
        <v>754</v>
      </c>
      <c r="D147" s="30" t="s">
        <v>755</v>
      </c>
      <c r="E147" s="30" t="s">
        <v>751</v>
      </c>
      <c r="F147" s="36" t="s">
        <v>363</v>
      </c>
      <c r="G147" s="95">
        <v>43101</v>
      </c>
      <c r="H147" s="95">
        <v>43465</v>
      </c>
      <c r="I147" s="28" t="s">
        <v>50</v>
      </c>
      <c r="J147" s="28" t="s">
        <v>341</v>
      </c>
      <c r="K147" s="28" t="s">
        <v>359</v>
      </c>
      <c r="L147" s="28" t="s">
        <v>352</v>
      </c>
      <c r="M147" s="28" t="s">
        <v>132</v>
      </c>
      <c r="N147" s="28" t="s">
        <v>133</v>
      </c>
      <c r="O147" s="28">
        <v>21</v>
      </c>
      <c r="P147" s="28">
        <v>5</v>
      </c>
      <c r="Q147" s="28">
        <v>1</v>
      </c>
      <c r="R147" s="96">
        <f>+Q147/P147</f>
        <v>0.2</v>
      </c>
      <c r="S147" s="28">
        <v>6</v>
      </c>
      <c r="T147" s="28">
        <v>2</v>
      </c>
      <c r="U147" s="96">
        <f>+T147/S147</f>
        <v>0.33333333333333331</v>
      </c>
      <c r="V147" s="28">
        <f>+T147+Q147</f>
        <v>3</v>
      </c>
      <c r="W147" s="97">
        <f>+(U147+R147)/2</f>
        <v>0.26666666666666666</v>
      </c>
      <c r="X147" s="28">
        <v>6</v>
      </c>
      <c r="Y147" s="28"/>
      <c r="Z147" s="97">
        <f>+Y147/X147</f>
        <v>0</v>
      </c>
      <c r="AA147" s="28">
        <v>4</v>
      </c>
      <c r="AB147" s="28"/>
      <c r="AC147" s="28">
        <f>+AB147/AA147</f>
        <v>0</v>
      </c>
      <c r="AD147" s="28" t="s">
        <v>530</v>
      </c>
      <c r="AE147" s="29" t="s">
        <v>531</v>
      </c>
      <c r="AF147" s="52" t="s">
        <v>651</v>
      </c>
      <c r="AG147" s="52" t="s">
        <v>652</v>
      </c>
      <c r="AH147" s="39"/>
      <c r="AI147" s="39"/>
      <c r="AJ147" s="39"/>
      <c r="AK147" s="66"/>
    </row>
    <row r="148" spans="1:37" ht="50.25" customHeight="1" x14ac:dyDescent="0.2">
      <c r="A148" s="43" t="s">
        <v>775</v>
      </c>
      <c r="B148" s="30" t="s">
        <v>818</v>
      </c>
      <c r="C148" s="30" t="s">
        <v>749</v>
      </c>
      <c r="D148" s="30" t="s">
        <v>750</v>
      </c>
      <c r="E148" s="30" t="s">
        <v>806</v>
      </c>
      <c r="F148" s="130" t="s">
        <v>876</v>
      </c>
      <c r="G148" s="95">
        <v>43101</v>
      </c>
      <c r="H148" s="111">
        <v>43465</v>
      </c>
      <c r="I148" s="28" t="s">
        <v>15</v>
      </c>
      <c r="J148" s="28" t="s">
        <v>51</v>
      </c>
      <c r="K148" s="28" t="s">
        <v>1096</v>
      </c>
      <c r="L148" s="28" t="s">
        <v>931</v>
      </c>
      <c r="M148" s="28" t="s">
        <v>1123</v>
      </c>
      <c r="N148" s="28" t="s">
        <v>1118</v>
      </c>
      <c r="O148" s="96">
        <v>1</v>
      </c>
      <c r="P148" s="28">
        <v>0</v>
      </c>
      <c r="Q148" s="28">
        <v>0</v>
      </c>
      <c r="R148" s="96">
        <v>0</v>
      </c>
      <c r="S148" s="28">
        <v>0</v>
      </c>
      <c r="T148" s="28">
        <v>0</v>
      </c>
      <c r="U148" s="96">
        <v>0</v>
      </c>
      <c r="V148" s="28">
        <f>+T148+Q148</f>
        <v>0</v>
      </c>
      <c r="W148" s="97">
        <f>+(U148+R148)/2</f>
        <v>0</v>
      </c>
      <c r="X148" s="28">
        <v>0</v>
      </c>
      <c r="Y148" s="28"/>
      <c r="Z148" s="97" t="e">
        <f>+Y148/X148</f>
        <v>#DIV/0!</v>
      </c>
      <c r="AA148" s="28">
        <v>0</v>
      </c>
      <c r="AB148" s="28"/>
      <c r="AC148" s="28" t="e">
        <f>+AB148/AA148</f>
        <v>#DIV/0!</v>
      </c>
      <c r="AD148" s="28"/>
      <c r="AE148" s="39" t="s">
        <v>986</v>
      </c>
      <c r="AF148" s="39"/>
      <c r="AG148" s="39"/>
      <c r="AH148" s="39"/>
      <c r="AI148" s="39"/>
      <c r="AJ148" s="39"/>
      <c r="AK148" s="66"/>
    </row>
    <row r="149" spans="1:37" ht="50.25" customHeight="1" x14ac:dyDescent="0.2">
      <c r="A149" s="43" t="s">
        <v>775</v>
      </c>
      <c r="B149" s="30" t="s">
        <v>818</v>
      </c>
      <c r="C149" s="30" t="s">
        <v>749</v>
      </c>
      <c r="D149" s="30" t="s">
        <v>750</v>
      </c>
      <c r="E149" s="30" t="s">
        <v>806</v>
      </c>
      <c r="F149" s="110" t="s">
        <v>878</v>
      </c>
      <c r="G149" s="95">
        <v>43101</v>
      </c>
      <c r="H149" s="111">
        <v>43465</v>
      </c>
      <c r="I149" s="28" t="s">
        <v>15</v>
      </c>
      <c r="J149" s="28" t="s">
        <v>51</v>
      </c>
      <c r="K149" s="28" t="s">
        <v>1096</v>
      </c>
      <c r="L149" s="28" t="s">
        <v>931</v>
      </c>
      <c r="M149" s="28" t="s">
        <v>1048</v>
      </c>
      <c r="N149" s="28" t="s">
        <v>1049</v>
      </c>
      <c r="O149" s="28">
        <v>12</v>
      </c>
      <c r="P149" s="28">
        <v>3</v>
      </c>
      <c r="Q149" s="28">
        <v>0</v>
      </c>
      <c r="R149" s="96">
        <f>+Q149/P149</f>
        <v>0</v>
      </c>
      <c r="S149" s="28">
        <v>3</v>
      </c>
      <c r="T149" s="28">
        <v>0</v>
      </c>
      <c r="U149" s="96">
        <f>+T149/S149</f>
        <v>0</v>
      </c>
      <c r="V149" s="28">
        <f>+T149+Q149</f>
        <v>0</v>
      </c>
      <c r="W149" s="97">
        <f>+(U149+R149)/2</f>
        <v>0</v>
      </c>
      <c r="X149" s="28">
        <v>3</v>
      </c>
      <c r="Y149" s="28"/>
      <c r="Z149" s="97">
        <f>+Y149/X149</f>
        <v>0</v>
      </c>
      <c r="AA149" s="28">
        <v>3</v>
      </c>
      <c r="AB149" s="28"/>
      <c r="AC149" s="28">
        <f>+AB149/AA149</f>
        <v>0</v>
      </c>
      <c r="AD149" s="28"/>
      <c r="AE149" s="39" t="s">
        <v>1115</v>
      </c>
      <c r="AF149" s="39"/>
      <c r="AG149" s="39"/>
      <c r="AH149" s="39"/>
      <c r="AI149" s="39"/>
      <c r="AJ149" s="39"/>
      <c r="AK149" s="66"/>
    </row>
    <row r="150" spans="1:37" ht="33.75" customHeight="1" x14ac:dyDescent="0.2">
      <c r="A150" s="43" t="s">
        <v>775</v>
      </c>
      <c r="B150" s="30" t="s">
        <v>818</v>
      </c>
      <c r="C150" s="30" t="s">
        <v>749</v>
      </c>
      <c r="D150" s="30" t="s">
        <v>750</v>
      </c>
      <c r="E150" s="30" t="s">
        <v>806</v>
      </c>
      <c r="F150" s="110" t="s">
        <v>880</v>
      </c>
      <c r="G150" s="95">
        <v>43101</v>
      </c>
      <c r="H150" s="111">
        <v>43465</v>
      </c>
      <c r="I150" s="28" t="s">
        <v>15</v>
      </c>
      <c r="J150" s="28" t="s">
        <v>51</v>
      </c>
      <c r="K150" s="28" t="s">
        <v>1096</v>
      </c>
      <c r="L150" s="28" t="s">
        <v>931</v>
      </c>
      <c r="M150" s="28" t="s">
        <v>1078</v>
      </c>
      <c r="N150" s="28" t="s">
        <v>1079</v>
      </c>
      <c r="O150" s="96">
        <v>1</v>
      </c>
      <c r="P150" s="28">
        <v>0</v>
      </c>
      <c r="Q150" s="28">
        <v>0</v>
      </c>
      <c r="R150" s="96">
        <v>0</v>
      </c>
      <c r="S150" s="28">
        <v>0</v>
      </c>
      <c r="T150" s="28">
        <v>0</v>
      </c>
      <c r="U150" s="96">
        <v>0</v>
      </c>
      <c r="V150" s="28">
        <f>+T150+Q150</f>
        <v>0</v>
      </c>
      <c r="W150" s="97">
        <f>+(U150+R150)/2</f>
        <v>0</v>
      </c>
      <c r="X150" s="28">
        <v>0</v>
      </c>
      <c r="Y150" s="28"/>
      <c r="Z150" s="97" t="e">
        <f>+Y150/X150</f>
        <v>#DIV/0!</v>
      </c>
      <c r="AA150" s="28">
        <v>0</v>
      </c>
      <c r="AB150" s="28"/>
      <c r="AC150" s="28" t="e">
        <f>+AB150/AA150</f>
        <v>#DIV/0!</v>
      </c>
      <c r="AD150" s="28"/>
      <c r="AE150" s="39" t="s">
        <v>1116</v>
      </c>
      <c r="AF150" s="39"/>
      <c r="AG150" s="39"/>
      <c r="AH150" s="39"/>
      <c r="AI150" s="39"/>
      <c r="AJ150" s="39"/>
      <c r="AK150" s="66"/>
    </row>
    <row r="151" spans="1:37" ht="50.25" customHeight="1" x14ac:dyDescent="0.2">
      <c r="A151" s="43" t="s">
        <v>775</v>
      </c>
      <c r="B151" s="30" t="s">
        <v>818</v>
      </c>
      <c r="C151" s="30" t="s">
        <v>749</v>
      </c>
      <c r="D151" s="30" t="s">
        <v>750</v>
      </c>
      <c r="E151" s="30" t="s">
        <v>806</v>
      </c>
      <c r="F151" s="120" t="s">
        <v>882</v>
      </c>
      <c r="G151" s="95">
        <v>43101</v>
      </c>
      <c r="H151" s="111">
        <v>43465</v>
      </c>
      <c r="I151" s="28" t="s">
        <v>15</v>
      </c>
      <c r="J151" s="28" t="s">
        <v>51</v>
      </c>
      <c r="K151" s="28" t="s">
        <v>1096</v>
      </c>
      <c r="L151" s="28" t="s">
        <v>931</v>
      </c>
      <c r="M151" s="28" t="s">
        <v>1051</v>
      </c>
      <c r="N151" s="28" t="s">
        <v>1052</v>
      </c>
      <c r="O151" s="96">
        <v>1</v>
      </c>
      <c r="P151" s="28">
        <v>0</v>
      </c>
      <c r="Q151" s="28">
        <v>0</v>
      </c>
      <c r="R151" s="96">
        <v>0</v>
      </c>
      <c r="S151" s="28">
        <v>0</v>
      </c>
      <c r="T151" s="28">
        <v>0</v>
      </c>
      <c r="U151" s="96">
        <v>0</v>
      </c>
      <c r="V151" s="28">
        <f>+T151+Q151</f>
        <v>0</v>
      </c>
      <c r="W151" s="97">
        <f>+(U151+R151)/2</f>
        <v>0</v>
      </c>
      <c r="X151" s="28">
        <v>0</v>
      </c>
      <c r="Y151" s="28"/>
      <c r="Z151" s="97" t="e">
        <f>+Y151/X151</f>
        <v>#DIV/0!</v>
      </c>
      <c r="AA151" s="28">
        <v>1</v>
      </c>
      <c r="AB151" s="28"/>
      <c r="AC151" s="28">
        <f>+AB151/AA151</f>
        <v>0</v>
      </c>
      <c r="AD151" s="28"/>
      <c r="AE151" s="39" t="s">
        <v>1053</v>
      </c>
      <c r="AF151" s="39"/>
      <c r="AG151" s="39"/>
      <c r="AH151" s="39"/>
      <c r="AI151" s="39"/>
      <c r="AJ151" s="39"/>
      <c r="AK151" s="66"/>
    </row>
    <row r="152" spans="1:37" ht="50.25" customHeight="1" x14ac:dyDescent="0.2">
      <c r="A152" s="43" t="s">
        <v>775</v>
      </c>
      <c r="B152" s="30" t="s">
        <v>818</v>
      </c>
      <c r="C152" s="30" t="s">
        <v>749</v>
      </c>
      <c r="D152" s="30" t="s">
        <v>750</v>
      </c>
      <c r="E152" s="30" t="s">
        <v>806</v>
      </c>
      <c r="F152" s="110" t="s">
        <v>885</v>
      </c>
      <c r="G152" s="95">
        <v>43101</v>
      </c>
      <c r="H152" s="132">
        <v>42978</v>
      </c>
      <c r="I152" s="28" t="s">
        <v>15</v>
      </c>
      <c r="J152" s="28" t="s">
        <v>51</v>
      </c>
      <c r="K152" s="28" t="s">
        <v>1096</v>
      </c>
      <c r="L152" s="28" t="s">
        <v>931</v>
      </c>
      <c r="M152" s="28" t="s">
        <v>1129</v>
      </c>
      <c r="N152" s="28" t="s">
        <v>1037</v>
      </c>
      <c r="O152" s="96">
        <v>1</v>
      </c>
      <c r="P152" s="28">
        <v>0</v>
      </c>
      <c r="Q152" s="28">
        <v>0</v>
      </c>
      <c r="R152" s="96">
        <v>0</v>
      </c>
      <c r="S152" s="28">
        <v>0</v>
      </c>
      <c r="T152" s="28">
        <v>0</v>
      </c>
      <c r="U152" s="96">
        <v>0</v>
      </c>
      <c r="V152" s="28">
        <f>+T152+Q152</f>
        <v>0</v>
      </c>
      <c r="W152" s="97">
        <f>+(U152+R152)/2</f>
        <v>0</v>
      </c>
      <c r="X152" s="28">
        <v>0</v>
      </c>
      <c r="Y152" s="28"/>
      <c r="Z152" s="97" t="e">
        <f>+Y152/X152</f>
        <v>#DIV/0!</v>
      </c>
      <c r="AA152" s="28">
        <v>0</v>
      </c>
      <c r="AB152" s="28"/>
      <c r="AC152" s="28" t="e">
        <f>+AB152/AA152</f>
        <v>#DIV/0!</v>
      </c>
      <c r="AD152" s="28"/>
      <c r="AE152" s="39" t="s">
        <v>1084</v>
      </c>
      <c r="AF152" s="39"/>
      <c r="AG152" s="39"/>
      <c r="AH152" s="39"/>
      <c r="AI152" s="39"/>
      <c r="AJ152" s="39"/>
      <c r="AK152" s="66"/>
    </row>
    <row r="153" spans="1:37" ht="66.75" customHeight="1" x14ac:dyDescent="0.2">
      <c r="A153" s="43" t="s">
        <v>775</v>
      </c>
      <c r="B153" s="30" t="s">
        <v>818</v>
      </c>
      <c r="C153" s="30" t="s">
        <v>749</v>
      </c>
      <c r="D153" s="30" t="s">
        <v>750</v>
      </c>
      <c r="E153" s="30" t="s">
        <v>806</v>
      </c>
      <c r="F153" s="110" t="s">
        <v>843</v>
      </c>
      <c r="G153" s="95">
        <v>43101</v>
      </c>
      <c r="H153" s="111">
        <v>43465</v>
      </c>
      <c r="I153" s="28" t="s">
        <v>50</v>
      </c>
      <c r="J153" s="28" t="s">
        <v>51</v>
      </c>
      <c r="K153" s="28" t="s">
        <v>929</v>
      </c>
      <c r="L153" s="28" t="s">
        <v>931</v>
      </c>
      <c r="M153" s="28" t="s">
        <v>965</v>
      </c>
      <c r="N153" s="28" t="s">
        <v>966</v>
      </c>
      <c r="O153" s="112">
        <v>1</v>
      </c>
      <c r="P153" s="28">
        <v>0</v>
      </c>
      <c r="Q153" s="28">
        <v>0</v>
      </c>
      <c r="R153" s="96">
        <v>0</v>
      </c>
      <c r="S153" s="28">
        <v>0</v>
      </c>
      <c r="T153" s="28">
        <v>0</v>
      </c>
      <c r="U153" s="96">
        <v>0</v>
      </c>
      <c r="V153" s="28">
        <f>+T153+Q153</f>
        <v>0</v>
      </c>
      <c r="W153" s="97">
        <f>+(U153+R153)/2</f>
        <v>0</v>
      </c>
      <c r="X153" s="28">
        <v>0</v>
      </c>
      <c r="Y153" s="28"/>
      <c r="Z153" s="97" t="e">
        <f>+Y153/X153</f>
        <v>#DIV/0!</v>
      </c>
      <c r="AA153" s="28">
        <v>0</v>
      </c>
      <c r="AB153" s="28"/>
      <c r="AC153" s="28" t="e">
        <f>+AB153/AA153</f>
        <v>#DIV/0!</v>
      </c>
      <c r="AD153" s="28"/>
      <c r="AE153" s="39" t="s">
        <v>967</v>
      </c>
      <c r="AF153" s="39"/>
      <c r="AG153" s="39"/>
      <c r="AH153" s="39"/>
      <c r="AI153" s="39"/>
      <c r="AJ153" s="39"/>
      <c r="AK153" s="66"/>
    </row>
    <row r="154" spans="1:37" ht="66.75" customHeight="1" x14ac:dyDescent="0.2">
      <c r="A154" s="43" t="s">
        <v>775</v>
      </c>
      <c r="B154" s="30" t="s">
        <v>818</v>
      </c>
      <c r="C154" s="30" t="s">
        <v>749</v>
      </c>
      <c r="D154" s="30" t="s">
        <v>750</v>
      </c>
      <c r="E154" s="30" t="s">
        <v>806</v>
      </c>
      <c r="F154" s="154" t="s">
        <v>857</v>
      </c>
      <c r="G154" s="95">
        <v>43101</v>
      </c>
      <c r="H154" s="155">
        <v>43465</v>
      </c>
      <c r="I154" s="28" t="s">
        <v>15</v>
      </c>
      <c r="J154" s="28" t="s">
        <v>51</v>
      </c>
      <c r="K154" s="28" t="s">
        <v>1089</v>
      </c>
      <c r="L154" s="28" t="s">
        <v>931</v>
      </c>
      <c r="M154" s="28" t="s">
        <v>1078</v>
      </c>
      <c r="N154" s="28" t="s">
        <v>1079</v>
      </c>
      <c r="O154" s="96">
        <v>1</v>
      </c>
      <c r="P154" s="28">
        <v>0</v>
      </c>
      <c r="Q154" s="28">
        <v>0</v>
      </c>
      <c r="R154" s="96">
        <v>0</v>
      </c>
      <c r="S154" s="28">
        <v>0</v>
      </c>
      <c r="T154" s="28">
        <v>0</v>
      </c>
      <c r="U154" s="96">
        <v>0</v>
      </c>
      <c r="V154" s="28">
        <f>+T154+Q154</f>
        <v>0</v>
      </c>
      <c r="W154" s="97">
        <f>+(U154+R154)/2</f>
        <v>0</v>
      </c>
      <c r="X154" s="28">
        <v>0</v>
      </c>
      <c r="Y154" s="28"/>
      <c r="Z154" s="97" t="e">
        <f>+Y154/X154</f>
        <v>#DIV/0!</v>
      </c>
      <c r="AA154" s="28">
        <v>0</v>
      </c>
      <c r="AB154" s="28"/>
      <c r="AC154" s="28" t="e">
        <f>+AB154/AA154</f>
        <v>#DIV/0!</v>
      </c>
      <c r="AD154" s="28"/>
      <c r="AE154" s="39"/>
      <c r="AF154" s="39"/>
      <c r="AG154" s="39"/>
      <c r="AH154" s="39"/>
      <c r="AI154" s="39"/>
      <c r="AJ154" s="39"/>
      <c r="AK154" s="66"/>
    </row>
    <row r="155" spans="1:37" ht="66.75" customHeight="1" x14ac:dyDescent="0.2">
      <c r="A155" s="45" t="s">
        <v>785</v>
      </c>
      <c r="B155" s="30" t="s">
        <v>796</v>
      </c>
      <c r="C155" s="30" t="s">
        <v>761</v>
      </c>
      <c r="D155" s="30" t="s">
        <v>762</v>
      </c>
      <c r="E155" s="30" t="s">
        <v>751</v>
      </c>
      <c r="F155" s="30" t="s">
        <v>240</v>
      </c>
      <c r="G155" s="95">
        <v>43101</v>
      </c>
      <c r="H155" s="95">
        <v>43465</v>
      </c>
      <c r="I155" s="28" t="s">
        <v>50</v>
      </c>
      <c r="J155" s="28" t="s">
        <v>51</v>
      </c>
      <c r="K155" s="28" t="s">
        <v>162</v>
      </c>
      <c r="L155" s="28" t="s">
        <v>241</v>
      </c>
      <c r="M155" s="28" t="s">
        <v>52</v>
      </c>
      <c r="N155" s="28" t="s">
        <v>53</v>
      </c>
      <c r="O155" s="28">
        <v>2</v>
      </c>
      <c r="P155" s="28">
        <v>0</v>
      </c>
      <c r="Q155" s="28">
        <v>0</v>
      </c>
      <c r="R155" s="96">
        <v>0</v>
      </c>
      <c r="S155" s="28">
        <v>0</v>
      </c>
      <c r="T155" s="28">
        <v>0</v>
      </c>
      <c r="U155" s="96">
        <v>0</v>
      </c>
      <c r="V155" s="28">
        <f>+T155+Q155</f>
        <v>0</v>
      </c>
      <c r="W155" s="97">
        <f>+(U155+R155)/2</f>
        <v>0</v>
      </c>
      <c r="X155" s="101">
        <v>1</v>
      </c>
      <c r="Y155" s="28"/>
      <c r="Z155" s="97">
        <f>+Y155/X155</f>
        <v>0</v>
      </c>
      <c r="AA155" s="28">
        <v>1</v>
      </c>
      <c r="AB155" s="28"/>
      <c r="AC155" s="28">
        <f>+AB155/AA155</f>
        <v>0</v>
      </c>
      <c r="AD155" s="28" t="s">
        <v>195</v>
      </c>
      <c r="AE155" s="29"/>
      <c r="AF155" s="34"/>
      <c r="AG155" s="29" t="s">
        <v>195</v>
      </c>
      <c r="AH155" s="29"/>
      <c r="AI155" s="29"/>
      <c r="AJ155" s="29"/>
      <c r="AK155" s="63"/>
    </row>
    <row r="156" spans="1:37" ht="66.75" customHeight="1" x14ac:dyDescent="0.2">
      <c r="A156" s="43" t="s">
        <v>775</v>
      </c>
      <c r="B156" s="30" t="s">
        <v>796</v>
      </c>
      <c r="C156" s="30" t="s">
        <v>752</v>
      </c>
      <c r="D156" s="30" t="s">
        <v>753</v>
      </c>
      <c r="E156" s="30" t="s">
        <v>751</v>
      </c>
      <c r="F156" s="30" t="s">
        <v>291</v>
      </c>
      <c r="G156" s="95">
        <v>43101</v>
      </c>
      <c r="H156" s="95">
        <v>43465</v>
      </c>
      <c r="I156" s="28" t="s">
        <v>50</v>
      </c>
      <c r="J156" s="28" t="s">
        <v>51</v>
      </c>
      <c r="K156" s="28" t="s">
        <v>162</v>
      </c>
      <c r="L156" s="28" t="s">
        <v>242</v>
      </c>
      <c r="M156" s="28" t="s">
        <v>132</v>
      </c>
      <c r="N156" s="28" t="s">
        <v>133</v>
      </c>
      <c r="O156" s="96">
        <v>1</v>
      </c>
      <c r="P156" s="96">
        <v>0.25</v>
      </c>
      <c r="Q156" s="96">
        <v>0.25</v>
      </c>
      <c r="R156" s="96">
        <f>+Q156/P156</f>
        <v>1</v>
      </c>
      <c r="S156" s="96">
        <v>0.25</v>
      </c>
      <c r="T156" s="96">
        <v>0.25</v>
      </c>
      <c r="U156" s="96">
        <f>+T156/S156</f>
        <v>1</v>
      </c>
      <c r="V156" s="28">
        <f>+T156+Q156</f>
        <v>0.5</v>
      </c>
      <c r="W156" s="97">
        <f>+(U156+R156)/2</f>
        <v>1</v>
      </c>
      <c r="X156" s="96">
        <v>0.25</v>
      </c>
      <c r="Y156" s="28"/>
      <c r="Z156" s="97">
        <f>+Y156/X156</f>
        <v>0</v>
      </c>
      <c r="AA156" s="96">
        <v>0.25</v>
      </c>
      <c r="AB156" s="28"/>
      <c r="AC156" s="28">
        <f>+AB156/AA156</f>
        <v>0</v>
      </c>
      <c r="AD156" s="28" t="s">
        <v>497</v>
      </c>
      <c r="AE156" s="29"/>
      <c r="AF156" s="29" t="s">
        <v>640</v>
      </c>
      <c r="AG156" s="29" t="s">
        <v>677</v>
      </c>
      <c r="AH156" s="29"/>
      <c r="AI156" s="29"/>
      <c r="AJ156" s="29"/>
      <c r="AK156" s="63"/>
    </row>
    <row r="157" spans="1:37" ht="66.75" customHeight="1" x14ac:dyDescent="0.2">
      <c r="A157" s="45" t="s">
        <v>785</v>
      </c>
      <c r="B157" s="30" t="s">
        <v>830</v>
      </c>
      <c r="C157" s="30" t="s">
        <v>752</v>
      </c>
      <c r="D157" s="30" t="s">
        <v>763</v>
      </c>
      <c r="E157" s="30" t="s">
        <v>751</v>
      </c>
      <c r="F157" s="30" t="s">
        <v>244</v>
      </c>
      <c r="G157" s="95">
        <v>43101</v>
      </c>
      <c r="H157" s="95">
        <v>43465</v>
      </c>
      <c r="I157" s="28" t="s">
        <v>50</v>
      </c>
      <c r="J157" s="28" t="s">
        <v>51</v>
      </c>
      <c r="K157" s="28" t="s">
        <v>162</v>
      </c>
      <c r="L157" s="28" t="s">
        <v>245</v>
      </c>
      <c r="M157" s="28" t="s">
        <v>132</v>
      </c>
      <c r="N157" s="28" t="s">
        <v>133</v>
      </c>
      <c r="O157" s="96">
        <v>1</v>
      </c>
      <c r="P157" s="99">
        <v>3</v>
      </c>
      <c r="Q157" s="100">
        <v>3</v>
      </c>
      <c r="R157" s="96">
        <f>+Q157/P157</f>
        <v>1</v>
      </c>
      <c r="S157" s="28">
        <v>3</v>
      </c>
      <c r="T157" s="28">
        <v>3</v>
      </c>
      <c r="U157" s="96">
        <f>+T157/S157</f>
        <v>1</v>
      </c>
      <c r="V157" s="28">
        <f>+T157+Q157</f>
        <v>6</v>
      </c>
      <c r="W157" s="97">
        <f>+(U157+R157)/2</f>
        <v>1</v>
      </c>
      <c r="X157" s="100" t="s">
        <v>195</v>
      </c>
      <c r="Y157" s="28"/>
      <c r="Z157" s="97" t="e">
        <f>+Y157/X157</f>
        <v>#VALUE!</v>
      </c>
      <c r="AA157" s="28" t="s">
        <v>195</v>
      </c>
      <c r="AB157" s="28"/>
      <c r="AC157" s="28" t="e">
        <f>+AB157/AA157</f>
        <v>#VALUE!</v>
      </c>
      <c r="AD157" s="28" t="s">
        <v>499</v>
      </c>
      <c r="AE157" s="29"/>
      <c r="AF157" s="29"/>
      <c r="AG157" s="29" t="s">
        <v>1198</v>
      </c>
      <c r="AH157" s="29"/>
      <c r="AI157" s="29"/>
      <c r="AJ157" s="39"/>
      <c r="AK157" s="66"/>
    </row>
    <row r="158" spans="1:37" ht="66.75" customHeight="1" x14ac:dyDescent="0.2">
      <c r="A158" s="45" t="s">
        <v>785</v>
      </c>
      <c r="B158" s="30" t="s">
        <v>832</v>
      </c>
      <c r="C158" s="29" t="s">
        <v>749</v>
      </c>
      <c r="D158" s="30" t="s">
        <v>765</v>
      </c>
      <c r="E158" s="30" t="s">
        <v>751</v>
      </c>
      <c r="F158" s="36" t="s">
        <v>243</v>
      </c>
      <c r="G158" s="95">
        <v>43101</v>
      </c>
      <c r="H158" s="95">
        <v>43465</v>
      </c>
      <c r="I158" s="28" t="s">
        <v>50</v>
      </c>
      <c r="J158" s="28" t="s">
        <v>51</v>
      </c>
      <c r="K158" s="28" t="s">
        <v>168</v>
      </c>
      <c r="L158" s="28" t="s">
        <v>302</v>
      </c>
      <c r="M158" s="28" t="s">
        <v>132</v>
      </c>
      <c r="N158" s="28" t="s">
        <v>133</v>
      </c>
      <c r="O158" s="96">
        <v>1</v>
      </c>
      <c r="P158" s="96">
        <v>0.25</v>
      </c>
      <c r="Q158" s="96">
        <v>0.25</v>
      </c>
      <c r="R158" s="96">
        <f>+Q158/P158</f>
        <v>1</v>
      </c>
      <c r="S158" s="96">
        <v>0.25</v>
      </c>
      <c r="T158" s="96">
        <v>0.25</v>
      </c>
      <c r="U158" s="96">
        <f>+T158/S158</f>
        <v>1</v>
      </c>
      <c r="V158" s="28">
        <f>+T158+Q158</f>
        <v>0.5</v>
      </c>
      <c r="W158" s="97">
        <f>+(U158+R158)/2</f>
        <v>1</v>
      </c>
      <c r="X158" s="96">
        <v>0.25</v>
      </c>
      <c r="Y158" s="28"/>
      <c r="Z158" s="97">
        <f>+Y158/X158</f>
        <v>0</v>
      </c>
      <c r="AA158" s="96">
        <v>0.25</v>
      </c>
      <c r="AB158" s="28"/>
      <c r="AC158" s="28">
        <f>+AB158/AA158</f>
        <v>0</v>
      </c>
      <c r="AD158" s="28" t="s">
        <v>498</v>
      </c>
      <c r="AE158" s="29"/>
      <c r="AF158" s="29" t="s">
        <v>640</v>
      </c>
      <c r="AG158" s="29"/>
      <c r="AH158" s="29"/>
      <c r="AI158" s="29"/>
      <c r="AJ158" s="29"/>
      <c r="AK158" s="63"/>
    </row>
    <row r="159" spans="1:37" ht="66.75" customHeight="1" x14ac:dyDescent="0.2">
      <c r="A159" s="43" t="s">
        <v>772</v>
      </c>
      <c r="B159" s="30" t="s">
        <v>794</v>
      </c>
      <c r="C159" s="30" t="s">
        <v>752</v>
      </c>
      <c r="D159" s="30" t="s">
        <v>756</v>
      </c>
      <c r="E159" s="30" t="s">
        <v>751</v>
      </c>
      <c r="F159" s="30" t="s">
        <v>290</v>
      </c>
      <c r="G159" s="95">
        <v>43101</v>
      </c>
      <c r="H159" s="95">
        <v>43465</v>
      </c>
      <c r="I159" s="28" t="s">
        <v>50</v>
      </c>
      <c r="J159" s="28" t="s">
        <v>51</v>
      </c>
      <c r="K159" s="28" t="s">
        <v>161</v>
      </c>
      <c r="L159" s="28" t="s">
        <v>239</v>
      </c>
      <c r="M159" s="28" t="s">
        <v>1196</v>
      </c>
      <c r="N159" s="28" t="s">
        <v>1197</v>
      </c>
      <c r="O159" s="28">
        <v>12</v>
      </c>
      <c r="P159" s="28">
        <v>3</v>
      </c>
      <c r="Q159" s="28">
        <v>3</v>
      </c>
      <c r="R159" s="96">
        <f>+Q159/P159</f>
        <v>1</v>
      </c>
      <c r="S159" s="28">
        <v>3</v>
      </c>
      <c r="T159" s="28">
        <v>3</v>
      </c>
      <c r="U159" s="96">
        <f>+T159/S159</f>
        <v>1</v>
      </c>
      <c r="V159" s="28">
        <f>+T159+Q159</f>
        <v>6</v>
      </c>
      <c r="W159" s="97">
        <f>+(U159+R159)/2</f>
        <v>1</v>
      </c>
      <c r="X159" s="28">
        <v>3</v>
      </c>
      <c r="Y159" s="28"/>
      <c r="Z159" s="97">
        <f>+Y159/X159</f>
        <v>0</v>
      </c>
      <c r="AA159" s="28">
        <v>3</v>
      </c>
      <c r="AB159" s="28"/>
      <c r="AC159" s="28">
        <f>+AB159/AA159</f>
        <v>0</v>
      </c>
      <c r="AD159" s="28" t="s">
        <v>496</v>
      </c>
      <c r="AE159" s="29"/>
      <c r="AF159" s="29" t="s">
        <v>640</v>
      </c>
      <c r="AG159" s="29" t="s">
        <v>641</v>
      </c>
      <c r="AH159" s="29"/>
      <c r="AI159" s="29"/>
      <c r="AJ159" s="29"/>
      <c r="AK159" s="63"/>
    </row>
    <row r="160" spans="1:37" ht="66.75" customHeight="1" x14ac:dyDescent="0.2">
      <c r="A160" s="43" t="s">
        <v>775</v>
      </c>
      <c r="B160" s="30" t="s">
        <v>818</v>
      </c>
      <c r="C160" s="30" t="s">
        <v>749</v>
      </c>
      <c r="D160" s="30" t="s">
        <v>750</v>
      </c>
      <c r="E160" s="30" t="s">
        <v>806</v>
      </c>
      <c r="F160" s="110" t="s">
        <v>854</v>
      </c>
      <c r="G160" s="95">
        <v>43101</v>
      </c>
      <c r="H160" s="119">
        <v>43281</v>
      </c>
      <c r="I160" s="28" t="s">
        <v>15</v>
      </c>
      <c r="J160" s="28" t="s">
        <v>51</v>
      </c>
      <c r="K160" s="28" t="s">
        <v>1076</v>
      </c>
      <c r="L160" s="28" t="s">
        <v>931</v>
      </c>
      <c r="M160" s="28" t="s">
        <v>1017</v>
      </c>
      <c r="N160" s="28" t="s">
        <v>1018</v>
      </c>
      <c r="O160" s="96">
        <v>1</v>
      </c>
      <c r="P160" s="28">
        <v>0</v>
      </c>
      <c r="Q160" s="28">
        <v>0</v>
      </c>
      <c r="R160" s="96">
        <v>0</v>
      </c>
      <c r="S160" s="28">
        <v>0</v>
      </c>
      <c r="T160" s="28">
        <v>0</v>
      </c>
      <c r="U160" s="96">
        <v>0</v>
      </c>
      <c r="V160" s="28">
        <f>+T160+Q160</f>
        <v>0</v>
      </c>
      <c r="W160" s="97">
        <f>+(U160+R160)/2</f>
        <v>0</v>
      </c>
      <c r="X160" s="28">
        <v>0</v>
      </c>
      <c r="Y160" s="28"/>
      <c r="Z160" s="97" t="e">
        <f>+Y160/X160</f>
        <v>#DIV/0!</v>
      </c>
      <c r="AA160" s="28">
        <v>0</v>
      </c>
      <c r="AB160" s="28"/>
      <c r="AC160" s="28" t="e">
        <f>+AB160/AA160</f>
        <v>#DIV/0!</v>
      </c>
      <c r="AD160" s="28"/>
      <c r="AE160" s="83"/>
      <c r="AF160" s="39"/>
      <c r="AG160" s="39"/>
      <c r="AH160" s="39"/>
      <c r="AI160" s="39"/>
      <c r="AJ160" s="39"/>
      <c r="AK160" s="66"/>
    </row>
    <row r="161" spans="1:83" ht="66.75" customHeight="1" x14ac:dyDescent="0.2">
      <c r="A161" s="43" t="s">
        <v>775</v>
      </c>
      <c r="B161" s="30" t="s">
        <v>818</v>
      </c>
      <c r="C161" s="30" t="s">
        <v>749</v>
      </c>
      <c r="D161" s="30" t="s">
        <v>750</v>
      </c>
      <c r="E161" s="30" t="s">
        <v>806</v>
      </c>
      <c r="F161" s="120" t="s">
        <v>855</v>
      </c>
      <c r="G161" s="95">
        <v>43101</v>
      </c>
      <c r="H161" s="119">
        <v>43281</v>
      </c>
      <c r="I161" s="28" t="s">
        <v>15</v>
      </c>
      <c r="J161" s="28" t="s">
        <v>51</v>
      </c>
      <c r="K161" s="28" t="s">
        <v>1076</v>
      </c>
      <c r="L161" s="28" t="s">
        <v>931</v>
      </c>
      <c r="M161" s="28" t="s">
        <v>971</v>
      </c>
      <c r="N161" s="28" t="s">
        <v>972</v>
      </c>
      <c r="O161" s="96">
        <v>1</v>
      </c>
      <c r="P161" s="28">
        <v>0</v>
      </c>
      <c r="Q161" s="28">
        <v>0</v>
      </c>
      <c r="R161" s="96">
        <v>0</v>
      </c>
      <c r="S161" s="28">
        <v>0</v>
      </c>
      <c r="T161" s="28">
        <v>0</v>
      </c>
      <c r="U161" s="96">
        <v>0</v>
      </c>
      <c r="V161" s="28">
        <f>+T161+Q161</f>
        <v>0</v>
      </c>
      <c r="W161" s="97">
        <f>+(U161+R161)/2</f>
        <v>0</v>
      </c>
      <c r="X161" s="28">
        <v>0</v>
      </c>
      <c r="Y161" s="28"/>
      <c r="Z161" s="97" t="e">
        <f>+Y161/X161</f>
        <v>#DIV/0!</v>
      </c>
      <c r="AA161" s="28">
        <v>0</v>
      </c>
      <c r="AB161" s="28"/>
      <c r="AC161" s="28" t="e">
        <f>+AB161/AA161</f>
        <v>#DIV/0!</v>
      </c>
      <c r="AD161" s="28"/>
      <c r="AE161" s="39" t="s">
        <v>1080</v>
      </c>
      <c r="AF161" s="39"/>
      <c r="AG161" s="39"/>
      <c r="AH161" s="39"/>
      <c r="AI161" s="39"/>
      <c r="AJ161" s="39"/>
      <c r="AK161" s="66"/>
    </row>
    <row r="162" spans="1:83" ht="66.75" customHeight="1" x14ac:dyDescent="0.2">
      <c r="A162" s="43" t="s">
        <v>775</v>
      </c>
      <c r="B162" s="30" t="s">
        <v>818</v>
      </c>
      <c r="C162" s="30" t="s">
        <v>749</v>
      </c>
      <c r="D162" s="30" t="s">
        <v>750</v>
      </c>
      <c r="E162" s="30" t="s">
        <v>806</v>
      </c>
      <c r="F162" s="110" t="s">
        <v>854</v>
      </c>
      <c r="G162" s="95">
        <v>43101</v>
      </c>
      <c r="H162" s="119">
        <v>43281</v>
      </c>
      <c r="I162" s="28" t="s">
        <v>15</v>
      </c>
      <c r="J162" s="28" t="s">
        <v>924</v>
      </c>
      <c r="K162" s="28" t="s">
        <v>929</v>
      </c>
      <c r="L162" s="28" t="s">
        <v>931</v>
      </c>
      <c r="M162" s="28" t="s">
        <v>1017</v>
      </c>
      <c r="N162" s="28" t="s">
        <v>1018</v>
      </c>
      <c r="O162" s="96">
        <v>1</v>
      </c>
      <c r="P162" s="28">
        <v>0</v>
      </c>
      <c r="Q162" s="28">
        <v>0</v>
      </c>
      <c r="R162" s="96">
        <v>0</v>
      </c>
      <c r="S162" s="28">
        <v>0</v>
      </c>
      <c r="T162" s="28">
        <v>0</v>
      </c>
      <c r="U162" s="96">
        <v>0</v>
      </c>
      <c r="V162" s="28">
        <f>+T162+Q162</f>
        <v>0</v>
      </c>
      <c r="W162" s="97">
        <f>+(U162+R162)/2</f>
        <v>0</v>
      </c>
      <c r="X162" s="28">
        <v>0</v>
      </c>
      <c r="Y162" s="28"/>
      <c r="Z162" s="97" t="e">
        <f>+Y162/X162</f>
        <v>#DIV/0!</v>
      </c>
      <c r="AA162" s="28">
        <v>0</v>
      </c>
      <c r="AB162" s="28"/>
      <c r="AC162" s="28" t="e">
        <f>+AB162/AA162</f>
        <v>#DIV/0!</v>
      </c>
      <c r="AD162" s="28"/>
      <c r="AE162" s="83"/>
      <c r="AF162" s="39"/>
      <c r="AG162" s="39"/>
      <c r="AH162" s="39"/>
      <c r="AI162" s="39"/>
      <c r="AJ162" s="39"/>
      <c r="AK162" s="66"/>
    </row>
    <row r="163" spans="1:83" ht="50.25" customHeight="1" x14ac:dyDescent="0.2">
      <c r="A163" s="43" t="s">
        <v>775</v>
      </c>
      <c r="B163" s="30" t="s">
        <v>818</v>
      </c>
      <c r="C163" s="30" t="s">
        <v>749</v>
      </c>
      <c r="D163" s="30" t="s">
        <v>750</v>
      </c>
      <c r="E163" s="30" t="s">
        <v>806</v>
      </c>
      <c r="F163" s="110" t="s">
        <v>854</v>
      </c>
      <c r="G163" s="95">
        <v>43101</v>
      </c>
      <c r="H163" s="119">
        <v>43281</v>
      </c>
      <c r="I163" s="28" t="s">
        <v>15</v>
      </c>
      <c r="J163" s="28" t="s">
        <v>924</v>
      </c>
      <c r="K163" s="28" t="s">
        <v>929</v>
      </c>
      <c r="L163" s="28" t="s">
        <v>931</v>
      </c>
      <c r="M163" s="28" t="s">
        <v>1017</v>
      </c>
      <c r="N163" s="28" t="s">
        <v>1018</v>
      </c>
      <c r="O163" s="96">
        <v>1</v>
      </c>
      <c r="P163" s="28">
        <v>0</v>
      </c>
      <c r="Q163" s="28">
        <v>0</v>
      </c>
      <c r="R163" s="96">
        <v>0</v>
      </c>
      <c r="S163" s="28">
        <v>0</v>
      </c>
      <c r="T163" s="28">
        <v>0</v>
      </c>
      <c r="U163" s="96">
        <v>0</v>
      </c>
      <c r="V163" s="28">
        <f>+T163+Q163</f>
        <v>0</v>
      </c>
      <c r="W163" s="97">
        <f>+(U163+R163)/2</f>
        <v>0</v>
      </c>
      <c r="X163" s="28">
        <v>0</v>
      </c>
      <c r="Y163" s="28"/>
      <c r="Z163" s="97" t="e">
        <f>+Y163/X163</f>
        <v>#DIV/0!</v>
      </c>
      <c r="AA163" s="28">
        <v>0</v>
      </c>
      <c r="AB163" s="28"/>
      <c r="AC163" s="28" t="e">
        <f>+AB163/AA163</f>
        <v>#DIV/0!</v>
      </c>
      <c r="AD163" s="28"/>
      <c r="AE163" s="83"/>
      <c r="AF163" s="39"/>
      <c r="AG163" s="39"/>
      <c r="AH163" s="39"/>
      <c r="AI163" s="39"/>
      <c r="AJ163" s="39"/>
      <c r="AK163" s="66"/>
    </row>
    <row r="164" spans="1:83" s="84" customFormat="1" ht="50.25" customHeight="1" x14ac:dyDescent="0.2">
      <c r="A164" s="43" t="s">
        <v>775</v>
      </c>
      <c r="B164" s="30" t="s">
        <v>818</v>
      </c>
      <c r="C164" s="30" t="s">
        <v>749</v>
      </c>
      <c r="D164" s="30" t="s">
        <v>750</v>
      </c>
      <c r="E164" s="30" t="s">
        <v>806</v>
      </c>
      <c r="F164" s="110" t="s">
        <v>854</v>
      </c>
      <c r="G164" s="95">
        <v>43101</v>
      </c>
      <c r="H164" s="119">
        <v>43281</v>
      </c>
      <c r="I164" s="28" t="s">
        <v>15</v>
      </c>
      <c r="J164" s="28" t="s">
        <v>924</v>
      </c>
      <c r="K164" s="28" t="s">
        <v>929</v>
      </c>
      <c r="L164" s="28" t="s">
        <v>931</v>
      </c>
      <c r="M164" s="28" t="s">
        <v>1017</v>
      </c>
      <c r="N164" s="28" t="s">
        <v>1018</v>
      </c>
      <c r="O164" s="96">
        <v>1</v>
      </c>
      <c r="P164" s="28">
        <v>0</v>
      </c>
      <c r="Q164" s="28">
        <v>0</v>
      </c>
      <c r="R164" s="96">
        <v>0</v>
      </c>
      <c r="S164" s="28">
        <v>0</v>
      </c>
      <c r="T164" s="28">
        <v>0</v>
      </c>
      <c r="U164" s="96">
        <v>0</v>
      </c>
      <c r="V164" s="28">
        <f>+T164+Q164</f>
        <v>0</v>
      </c>
      <c r="W164" s="97">
        <f>+(U164+R164)/2</f>
        <v>0</v>
      </c>
      <c r="X164" s="28">
        <v>0</v>
      </c>
      <c r="Y164" s="28"/>
      <c r="Z164" s="97" t="e">
        <f>+Y164/X164</f>
        <v>#DIV/0!</v>
      </c>
      <c r="AA164" s="28">
        <v>0</v>
      </c>
      <c r="AB164" s="28"/>
      <c r="AC164" s="28" t="e">
        <f>+AB164/AA164</f>
        <v>#DIV/0!</v>
      </c>
      <c r="AD164" s="28"/>
      <c r="AE164" s="83"/>
      <c r="AF164" s="39"/>
      <c r="AG164" s="39"/>
      <c r="AH164" s="39"/>
      <c r="AI164" s="39"/>
      <c r="AJ164" s="39"/>
      <c r="AK164" s="66"/>
      <c r="AL164" s="70"/>
      <c r="AM164" s="70"/>
      <c r="AN164" s="70"/>
      <c r="AO164" s="70"/>
      <c r="AP164" s="70"/>
      <c r="AQ164" s="70"/>
      <c r="AR164" s="70"/>
      <c r="AS164" s="70"/>
      <c r="AT164" s="70"/>
      <c r="AU164" s="70"/>
      <c r="AV164" s="70"/>
      <c r="AW164" s="70"/>
      <c r="AX164" s="70"/>
      <c r="AY164" s="70"/>
      <c r="AZ164" s="70"/>
      <c r="BA164" s="70"/>
      <c r="BB164" s="70"/>
      <c r="BC164" s="70"/>
      <c r="BD164" s="70"/>
      <c r="BE164" s="70"/>
      <c r="BF164" s="70"/>
      <c r="BG164" s="70"/>
      <c r="BH164" s="70"/>
      <c r="BI164" s="70"/>
      <c r="BJ164" s="70"/>
      <c r="BK164" s="70"/>
      <c r="BL164" s="70"/>
      <c r="BM164" s="70"/>
      <c r="BN164" s="70"/>
      <c r="BO164" s="70"/>
      <c r="BP164" s="70"/>
      <c r="BQ164" s="70"/>
      <c r="BR164" s="70"/>
      <c r="BS164" s="70"/>
      <c r="BT164" s="70"/>
      <c r="BU164" s="70"/>
      <c r="BV164" s="70"/>
      <c r="BW164" s="70"/>
      <c r="BX164" s="70"/>
      <c r="BY164" s="70"/>
      <c r="BZ164" s="70"/>
      <c r="CA164" s="70"/>
      <c r="CB164" s="70"/>
      <c r="CC164" s="70"/>
      <c r="CD164" s="70"/>
      <c r="CE164" s="70"/>
    </row>
    <row r="165" spans="1:83" ht="50.25" customHeight="1" x14ac:dyDescent="0.2">
      <c r="A165" s="43" t="s">
        <v>775</v>
      </c>
      <c r="B165" s="30" t="s">
        <v>818</v>
      </c>
      <c r="C165" s="30" t="s">
        <v>749</v>
      </c>
      <c r="D165" s="30" t="s">
        <v>750</v>
      </c>
      <c r="E165" s="30" t="s">
        <v>806</v>
      </c>
      <c r="F165" s="130" t="s">
        <v>884</v>
      </c>
      <c r="G165" s="95">
        <v>43101</v>
      </c>
      <c r="H165" s="111">
        <v>43465</v>
      </c>
      <c r="I165" s="28" t="s">
        <v>15</v>
      </c>
      <c r="J165" s="28" t="s">
        <v>924</v>
      </c>
      <c r="K165" s="28" t="s">
        <v>929</v>
      </c>
      <c r="L165" s="28" t="s">
        <v>931</v>
      </c>
      <c r="M165" s="28" t="s">
        <v>1127</v>
      </c>
      <c r="N165" s="28" t="s">
        <v>1128</v>
      </c>
      <c r="O165" s="96">
        <v>-0.05</v>
      </c>
      <c r="P165" s="28">
        <v>0</v>
      </c>
      <c r="Q165" s="28">
        <v>0</v>
      </c>
      <c r="R165" s="96">
        <v>0</v>
      </c>
      <c r="S165" s="28">
        <v>0</v>
      </c>
      <c r="T165" s="28">
        <v>0</v>
      </c>
      <c r="U165" s="96">
        <v>0</v>
      </c>
      <c r="V165" s="28">
        <f>+T165+Q165</f>
        <v>0</v>
      </c>
      <c r="W165" s="97">
        <f>+(U165+R165)/2</f>
        <v>0</v>
      </c>
      <c r="X165" s="28">
        <v>0</v>
      </c>
      <c r="Y165" s="28"/>
      <c r="Z165" s="97" t="e">
        <f>+Y165/X165</f>
        <v>#DIV/0!</v>
      </c>
      <c r="AA165" s="28">
        <v>0</v>
      </c>
      <c r="AB165" s="28"/>
      <c r="AC165" s="28" t="e">
        <f>+AB165/AA165</f>
        <v>#DIV/0!</v>
      </c>
      <c r="AD165" s="28"/>
      <c r="AE165" s="39" t="s">
        <v>1083</v>
      </c>
      <c r="AF165" s="39"/>
      <c r="AG165" s="39"/>
      <c r="AH165" s="39"/>
      <c r="AI165" s="39"/>
      <c r="AJ165" s="39"/>
      <c r="AK165" s="66"/>
    </row>
    <row r="166" spans="1:83" ht="50.25" customHeight="1" x14ac:dyDescent="0.2">
      <c r="A166" s="43" t="s">
        <v>775</v>
      </c>
      <c r="B166" s="30" t="s">
        <v>818</v>
      </c>
      <c r="C166" s="30" t="s">
        <v>749</v>
      </c>
      <c r="D166" s="30" t="s">
        <v>750</v>
      </c>
      <c r="E166" s="30" t="s">
        <v>806</v>
      </c>
      <c r="F166" s="130" t="s">
        <v>884</v>
      </c>
      <c r="G166" s="95">
        <v>43101</v>
      </c>
      <c r="H166" s="111">
        <v>43465</v>
      </c>
      <c r="I166" s="28" t="s">
        <v>15</v>
      </c>
      <c r="J166" s="28" t="s">
        <v>924</v>
      </c>
      <c r="K166" s="28" t="s">
        <v>929</v>
      </c>
      <c r="L166" s="28" t="s">
        <v>931</v>
      </c>
      <c r="M166" s="28" t="s">
        <v>1127</v>
      </c>
      <c r="N166" s="28" t="s">
        <v>1128</v>
      </c>
      <c r="O166" s="96">
        <v>-0.05</v>
      </c>
      <c r="P166" s="28">
        <v>0</v>
      </c>
      <c r="Q166" s="28">
        <v>0</v>
      </c>
      <c r="R166" s="96">
        <v>0</v>
      </c>
      <c r="S166" s="28">
        <v>0</v>
      </c>
      <c r="T166" s="28">
        <v>0</v>
      </c>
      <c r="U166" s="96">
        <v>0</v>
      </c>
      <c r="V166" s="28">
        <f>+T166+Q166</f>
        <v>0</v>
      </c>
      <c r="W166" s="97">
        <f>+(U166+R166)/2</f>
        <v>0</v>
      </c>
      <c r="X166" s="28">
        <v>0</v>
      </c>
      <c r="Y166" s="28"/>
      <c r="Z166" s="97" t="e">
        <f>+Y166/X166</f>
        <v>#DIV/0!</v>
      </c>
      <c r="AA166" s="28">
        <v>0</v>
      </c>
      <c r="AB166" s="28"/>
      <c r="AC166" s="28" t="e">
        <f>+AB166/AA166</f>
        <v>#DIV/0!</v>
      </c>
      <c r="AD166" s="28"/>
      <c r="AE166" s="39" t="s">
        <v>1083</v>
      </c>
      <c r="AF166" s="39"/>
      <c r="AG166" s="39"/>
      <c r="AH166" s="39"/>
      <c r="AI166" s="39"/>
      <c r="AJ166" s="39"/>
      <c r="AK166" s="66"/>
    </row>
    <row r="167" spans="1:83" ht="50.25" customHeight="1" x14ac:dyDescent="0.2">
      <c r="A167" s="43" t="s">
        <v>775</v>
      </c>
      <c r="B167" s="30" t="s">
        <v>818</v>
      </c>
      <c r="C167" s="30" t="s">
        <v>749</v>
      </c>
      <c r="D167" s="30" t="s">
        <v>750</v>
      </c>
      <c r="E167" s="30" t="s">
        <v>806</v>
      </c>
      <c r="F167" s="130" t="s">
        <v>884</v>
      </c>
      <c r="G167" s="95">
        <v>43101</v>
      </c>
      <c r="H167" s="111">
        <v>43465</v>
      </c>
      <c r="I167" s="28" t="s">
        <v>15</v>
      </c>
      <c r="J167" s="28" t="s">
        <v>924</v>
      </c>
      <c r="K167" s="28" t="s">
        <v>929</v>
      </c>
      <c r="L167" s="28" t="s">
        <v>931</v>
      </c>
      <c r="M167" s="28" t="s">
        <v>1127</v>
      </c>
      <c r="N167" s="28" t="s">
        <v>1128</v>
      </c>
      <c r="O167" s="96">
        <v>-0.05</v>
      </c>
      <c r="P167" s="28">
        <v>0</v>
      </c>
      <c r="Q167" s="28">
        <v>0</v>
      </c>
      <c r="R167" s="96">
        <v>0</v>
      </c>
      <c r="S167" s="28">
        <v>0</v>
      </c>
      <c r="T167" s="28">
        <v>0</v>
      </c>
      <c r="U167" s="96">
        <v>0</v>
      </c>
      <c r="V167" s="28">
        <f>+T167+Q167</f>
        <v>0</v>
      </c>
      <c r="W167" s="97">
        <f>+(U167+R167)/2</f>
        <v>0</v>
      </c>
      <c r="X167" s="28">
        <v>0</v>
      </c>
      <c r="Y167" s="28"/>
      <c r="Z167" s="97" t="e">
        <f>+Y167/X167</f>
        <v>#DIV/0!</v>
      </c>
      <c r="AA167" s="28">
        <v>0</v>
      </c>
      <c r="AB167" s="28"/>
      <c r="AC167" s="28" t="e">
        <f>+AB167/AA167</f>
        <v>#DIV/0!</v>
      </c>
      <c r="AD167" s="28"/>
      <c r="AE167" s="39" t="s">
        <v>1083</v>
      </c>
      <c r="AF167" s="39"/>
      <c r="AG167" s="39"/>
      <c r="AH167" s="39"/>
      <c r="AI167" s="39"/>
      <c r="AJ167" s="39"/>
      <c r="AK167" s="66"/>
    </row>
    <row r="168" spans="1:83" ht="50.25" customHeight="1" x14ac:dyDescent="0.2">
      <c r="A168" s="43" t="s">
        <v>775</v>
      </c>
      <c r="B168" s="30" t="s">
        <v>815</v>
      </c>
      <c r="C168" s="30" t="s">
        <v>758</v>
      </c>
      <c r="D168" s="30" t="s">
        <v>759</v>
      </c>
      <c r="E168" s="30" t="s">
        <v>751</v>
      </c>
      <c r="F168" s="30" t="s">
        <v>65</v>
      </c>
      <c r="G168" s="95">
        <v>43101</v>
      </c>
      <c r="H168" s="95">
        <v>43464</v>
      </c>
      <c r="I168" s="28" t="s">
        <v>26</v>
      </c>
      <c r="J168" s="28" t="s">
        <v>27</v>
      </c>
      <c r="K168" s="28" t="s">
        <v>225</v>
      </c>
      <c r="L168" s="28" t="s">
        <v>143</v>
      </c>
      <c r="M168" s="28" t="s">
        <v>66</v>
      </c>
      <c r="N168" s="28" t="s">
        <v>385</v>
      </c>
      <c r="O168" s="28">
        <v>4</v>
      </c>
      <c r="P168" s="28">
        <v>1</v>
      </c>
      <c r="Q168" s="28">
        <v>1</v>
      </c>
      <c r="R168" s="96">
        <f>+Q168/P168</f>
        <v>1</v>
      </c>
      <c r="S168" s="28">
        <v>1</v>
      </c>
      <c r="T168" s="28">
        <v>1</v>
      </c>
      <c r="U168" s="96">
        <f>+T168/S168</f>
        <v>1</v>
      </c>
      <c r="V168" s="28">
        <f>+T168+Q168</f>
        <v>2</v>
      </c>
      <c r="W168" s="97">
        <f>+(U168+R168)/2</f>
        <v>1</v>
      </c>
      <c r="X168" s="28">
        <v>1</v>
      </c>
      <c r="Y168" s="28"/>
      <c r="Z168" s="97">
        <f>+Y168/X168</f>
        <v>0</v>
      </c>
      <c r="AA168" s="28">
        <v>1</v>
      </c>
      <c r="AB168" s="28"/>
      <c r="AC168" s="28">
        <f>+AB168/AA168</f>
        <v>0</v>
      </c>
      <c r="AD168" s="28" t="s">
        <v>367</v>
      </c>
      <c r="AE168" s="29" t="s">
        <v>368</v>
      </c>
      <c r="AF168" s="28" t="s">
        <v>367</v>
      </c>
      <c r="AG168" s="29" t="s">
        <v>570</v>
      </c>
      <c r="AH168" s="29"/>
      <c r="AI168" s="29"/>
      <c r="AJ168" s="29"/>
      <c r="AK168" s="63"/>
    </row>
    <row r="169" spans="1:83" ht="50.25" customHeight="1" x14ac:dyDescent="0.2">
      <c r="A169" s="45" t="s">
        <v>785</v>
      </c>
      <c r="B169" s="30" t="s">
        <v>831</v>
      </c>
      <c r="C169" s="30" t="s">
        <v>758</v>
      </c>
      <c r="D169" s="30" t="s">
        <v>766</v>
      </c>
      <c r="E169" s="30" t="s">
        <v>751</v>
      </c>
      <c r="F169" s="30" t="s">
        <v>93</v>
      </c>
      <c r="G169" s="95">
        <v>43101</v>
      </c>
      <c r="H169" s="95">
        <v>43464</v>
      </c>
      <c r="I169" s="28" t="s">
        <v>26</v>
      </c>
      <c r="J169" s="28" t="s">
        <v>27</v>
      </c>
      <c r="K169" s="28" t="s">
        <v>225</v>
      </c>
      <c r="L169" s="28" t="s">
        <v>238</v>
      </c>
      <c r="M169" s="28" t="s">
        <v>94</v>
      </c>
      <c r="N169" s="28" t="s">
        <v>386</v>
      </c>
      <c r="O169" s="28">
        <v>4</v>
      </c>
      <c r="P169" s="28">
        <v>1</v>
      </c>
      <c r="Q169" s="28">
        <v>1</v>
      </c>
      <c r="R169" s="96">
        <f>+Q169/P169</f>
        <v>1</v>
      </c>
      <c r="S169" s="28">
        <v>1</v>
      </c>
      <c r="T169" s="28">
        <v>1</v>
      </c>
      <c r="U169" s="96">
        <f>+T169/S169</f>
        <v>1</v>
      </c>
      <c r="V169" s="28">
        <f>+T169+Q169</f>
        <v>2</v>
      </c>
      <c r="W169" s="97">
        <f>+(U169+R169)/2</f>
        <v>1</v>
      </c>
      <c r="X169" s="28">
        <v>1</v>
      </c>
      <c r="Y169" s="28"/>
      <c r="Z169" s="97">
        <f>+Y169/X169</f>
        <v>0</v>
      </c>
      <c r="AA169" s="28">
        <v>1</v>
      </c>
      <c r="AB169" s="28"/>
      <c r="AC169" s="28">
        <f>+AB169/AA169</f>
        <v>0</v>
      </c>
      <c r="AD169" s="28" t="s">
        <v>369</v>
      </c>
      <c r="AE169" s="29" t="s">
        <v>370</v>
      </c>
      <c r="AF169" s="28" t="s">
        <v>369</v>
      </c>
      <c r="AG169" s="29" t="s">
        <v>370</v>
      </c>
      <c r="AH169" s="29"/>
      <c r="AI169" s="29"/>
      <c r="AJ169" s="29"/>
      <c r="AK169" s="63"/>
    </row>
    <row r="170" spans="1:83" ht="50.25" customHeight="1" x14ac:dyDescent="0.2">
      <c r="A170" s="45" t="s">
        <v>785</v>
      </c>
      <c r="B170" s="30" t="s">
        <v>832</v>
      </c>
      <c r="C170" s="29" t="s">
        <v>749</v>
      </c>
      <c r="D170" s="30" t="s">
        <v>765</v>
      </c>
      <c r="E170" s="30" t="s">
        <v>751</v>
      </c>
      <c r="F170" s="36" t="s">
        <v>134</v>
      </c>
      <c r="G170" s="95">
        <v>43101</v>
      </c>
      <c r="H170" s="95">
        <v>43464</v>
      </c>
      <c r="I170" s="28" t="s">
        <v>26</v>
      </c>
      <c r="J170" s="28" t="s">
        <v>27</v>
      </c>
      <c r="K170" s="28" t="s">
        <v>225</v>
      </c>
      <c r="L170" s="28" t="s">
        <v>213</v>
      </c>
      <c r="M170" s="28" t="s">
        <v>132</v>
      </c>
      <c r="N170" s="28" t="s">
        <v>133</v>
      </c>
      <c r="O170" s="96">
        <v>1</v>
      </c>
      <c r="P170" s="28">
        <v>38</v>
      </c>
      <c r="Q170" s="28">
        <v>38</v>
      </c>
      <c r="R170" s="96">
        <f>+Q170/P170</f>
        <v>1</v>
      </c>
      <c r="S170" s="28">
        <v>140</v>
      </c>
      <c r="T170" s="28">
        <v>140</v>
      </c>
      <c r="U170" s="96">
        <f>+T170/S170</f>
        <v>1</v>
      </c>
      <c r="V170" s="28">
        <f>+T170+Q170</f>
        <v>178</v>
      </c>
      <c r="W170" s="97">
        <f>+(U170+R170)/2</f>
        <v>1</v>
      </c>
      <c r="X170" s="28">
        <v>0</v>
      </c>
      <c r="Y170" s="96"/>
      <c r="Z170" s="97" t="e">
        <f>+Y170/X170</f>
        <v>#DIV/0!</v>
      </c>
      <c r="AA170" s="28">
        <v>0</v>
      </c>
      <c r="AB170" s="28"/>
      <c r="AC170" s="28" t="e">
        <f>+AB170/AA170</f>
        <v>#DIV/0!</v>
      </c>
      <c r="AD170" s="28" t="s">
        <v>371</v>
      </c>
      <c r="AE170" s="29" t="s">
        <v>372</v>
      </c>
      <c r="AF170" s="28" t="s">
        <v>571</v>
      </c>
      <c r="AG170" s="29" t="s">
        <v>572</v>
      </c>
      <c r="AH170" s="29"/>
      <c r="AI170" s="29"/>
      <c r="AJ170" s="29"/>
      <c r="AK170" s="63"/>
    </row>
    <row r="171" spans="1:83" ht="50.25" customHeight="1" x14ac:dyDescent="0.2">
      <c r="A171" s="45" t="s">
        <v>785</v>
      </c>
      <c r="B171" s="30" t="s">
        <v>830</v>
      </c>
      <c r="C171" s="30" t="s">
        <v>752</v>
      </c>
      <c r="D171" s="30" t="s">
        <v>763</v>
      </c>
      <c r="E171" s="30" t="s">
        <v>751</v>
      </c>
      <c r="F171" s="30" t="s">
        <v>288</v>
      </c>
      <c r="G171" s="95">
        <v>43101</v>
      </c>
      <c r="H171" s="95">
        <v>43464</v>
      </c>
      <c r="I171" s="28" t="s">
        <v>26</v>
      </c>
      <c r="J171" s="28" t="s">
        <v>27</v>
      </c>
      <c r="K171" s="28" t="s">
        <v>225</v>
      </c>
      <c r="L171" s="28" t="s">
        <v>154</v>
      </c>
      <c r="M171" s="28" t="s">
        <v>132</v>
      </c>
      <c r="N171" s="28" t="s">
        <v>201</v>
      </c>
      <c r="O171" s="28">
        <v>4</v>
      </c>
      <c r="P171" s="28">
        <v>1</v>
      </c>
      <c r="Q171" s="28">
        <v>0.8</v>
      </c>
      <c r="R171" s="96">
        <f>+Q171/P171</f>
        <v>0.8</v>
      </c>
      <c r="S171" s="28">
        <v>1</v>
      </c>
      <c r="T171" s="28">
        <v>0.8</v>
      </c>
      <c r="U171" s="96">
        <f>+T171/S171</f>
        <v>0.8</v>
      </c>
      <c r="V171" s="28">
        <f>+T171+Q171</f>
        <v>1.6</v>
      </c>
      <c r="W171" s="97">
        <f>+(U171+R171)/2</f>
        <v>0.8</v>
      </c>
      <c r="X171" s="28">
        <v>1</v>
      </c>
      <c r="Y171" s="28"/>
      <c r="Z171" s="97">
        <f>+Y171/X171</f>
        <v>0</v>
      </c>
      <c r="AA171" s="28">
        <v>1</v>
      </c>
      <c r="AB171" s="28"/>
      <c r="AC171" s="28">
        <f>+AB171/AA171</f>
        <v>0</v>
      </c>
      <c r="AD171" s="28" t="s">
        <v>373</v>
      </c>
      <c r="AE171" s="29" t="s">
        <v>374</v>
      </c>
      <c r="AF171" s="28" t="s">
        <v>573</v>
      </c>
      <c r="AG171" s="29" t="s">
        <v>574</v>
      </c>
      <c r="AH171" s="29"/>
      <c r="AI171" s="29"/>
      <c r="AJ171" s="29"/>
      <c r="AK171" s="66"/>
    </row>
    <row r="172" spans="1:83" ht="50.25" customHeight="1" x14ac:dyDescent="0.2">
      <c r="A172" s="43" t="s">
        <v>775</v>
      </c>
      <c r="B172" s="30" t="s">
        <v>818</v>
      </c>
      <c r="C172" s="30" t="s">
        <v>749</v>
      </c>
      <c r="D172" s="30" t="s">
        <v>750</v>
      </c>
      <c r="E172" s="30" t="s">
        <v>806</v>
      </c>
      <c r="F172" s="110" t="s">
        <v>841</v>
      </c>
      <c r="G172" s="95">
        <v>43101</v>
      </c>
      <c r="H172" s="111">
        <v>43343</v>
      </c>
      <c r="I172" s="28" t="s">
        <v>26</v>
      </c>
      <c r="J172" s="28" t="s">
        <v>27</v>
      </c>
      <c r="K172" s="28" t="s">
        <v>225</v>
      </c>
      <c r="L172" s="28" t="s">
        <v>931</v>
      </c>
      <c r="M172" s="28" t="s">
        <v>994</v>
      </c>
      <c r="N172" s="28" t="s">
        <v>201</v>
      </c>
      <c r="O172" s="112">
        <v>1</v>
      </c>
      <c r="P172" s="28">
        <v>0</v>
      </c>
      <c r="Q172" s="28">
        <v>0</v>
      </c>
      <c r="R172" s="96">
        <v>0</v>
      </c>
      <c r="S172" s="96">
        <v>0.5</v>
      </c>
      <c r="T172" s="96">
        <v>0.5</v>
      </c>
      <c r="U172" s="96">
        <f>+T172/S172</f>
        <v>1</v>
      </c>
      <c r="V172" s="28">
        <f>+T172+Q172</f>
        <v>0.5</v>
      </c>
      <c r="W172" s="97">
        <f>+(U172+R172)/2</f>
        <v>0.5</v>
      </c>
      <c r="X172" s="28">
        <v>0</v>
      </c>
      <c r="Y172" s="28"/>
      <c r="Z172" s="97" t="e">
        <f>+Y172/X172</f>
        <v>#DIV/0!</v>
      </c>
      <c r="AA172" s="96">
        <v>0.5</v>
      </c>
      <c r="AB172" s="96">
        <v>0.5</v>
      </c>
      <c r="AC172" s="28">
        <f>+AB172/AA172</f>
        <v>1</v>
      </c>
      <c r="AD172" s="28"/>
      <c r="AE172" s="39"/>
      <c r="AF172" s="113" t="s">
        <v>1134</v>
      </c>
      <c r="AG172" s="149" t="s">
        <v>1135</v>
      </c>
      <c r="AH172" s="39"/>
      <c r="AI172" s="39"/>
      <c r="AJ172" s="39"/>
      <c r="AK172" s="66"/>
    </row>
    <row r="173" spans="1:83" ht="116.25" customHeight="1" x14ac:dyDescent="0.2">
      <c r="A173" s="43" t="s">
        <v>775</v>
      </c>
      <c r="B173" s="30" t="s">
        <v>818</v>
      </c>
      <c r="C173" s="30" t="s">
        <v>749</v>
      </c>
      <c r="D173" s="30" t="s">
        <v>750</v>
      </c>
      <c r="E173" s="30" t="s">
        <v>806</v>
      </c>
      <c r="F173" s="110" t="s">
        <v>998</v>
      </c>
      <c r="G173" s="95">
        <v>43101</v>
      </c>
      <c r="H173" s="111">
        <v>43404</v>
      </c>
      <c r="I173" s="28" t="s">
        <v>26</v>
      </c>
      <c r="J173" s="28" t="s">
        <v>27</v>
      </c>
      <c r="K173" s="28" t="s">
        <v>225</v>
      </c>
      <c r="L173" s="28" t="s">
        <v>931</v>
      </c>
      <c r="M173" s="113" t="s">
        <v>996</v>
      </c>
      <c r="N173" s="113" t="s">
        <v>1136</v>
      </c>
      <c r="O173" s="112">
        <v>1</v>
      </c>
      <c r="P173" s="96">
        <v>0.4</v>
      </c>
      <c r="Q173" s="96">
        <v>0.35</v>
      </c>
      <c r="R173" s="96">
        <f>+Q173/P173</f>
        <v>0.87499999999999989</v>
      </c>
      <c r="S173" s="96">
        <v>0.4</v>
      </c>
      <c r="T173" s="28"/>
      <c r="U173" s="96">
        <f>+T173/S173</f>
        <v>0</v>
      </c>
      <c r="V173" s="28">
        <f>+T173+Q173</f>
        <v>0.35</v>
      </c>
      <c r="W173" s="97">
        <f>+(U173+R173)/2</f>
        <v>0.43749999999999994</v>
      </c>
      <c r="X173" s="28">
        <v>0</v>
      </c>
      <c r="Y173" s="28"/>
      <c r="Z173" s="97" t="e">
        <f>+Y173/X173</f>
        <v>#DIV/0!</v>
      </c>
      <c r="AA173" s="96">
        <v>0.2</v>
      </c>
      <c r="AB173" s="28"/>
      <c r="AC173" s="28">
        <f>+AB173/AA173</f>
        <v>0</v>
      </c>
      <c r="AD173" s="28" t="s">
        <v>1137</v>
      </c>
      <c r="AE173" s="39" t="s">
        <v>995</v>
      </c>
      <c r="AF173" s="28"/>
      <c r="AG173" s="39"/>
      <c r="AH173" s="39"/>
      <c r="AI173" s="39"/>
      <c r="AJ173" s="39"/>
      <c r="AK173" s="66"/>
    </row>
    <row r="174" spans="1:83" ht="116.25" customHeight="1" x14ac:dyDescent="0.2">
      <c r="A174" s="43" t="s">
        <v>775</v>
      </c>
      <c r="B174" s="30" t="s">
        <v>818</v>
      </c>
      <c r="C174" s="30" t="s">
        <v>749</v>
      </c>
      <c r="D174" s="30" t="s">
        <v>750</v>
      </c>
      <c r="E174" s="30" t="s">
        <v>806</v>
      </c>
      <c r="F174" s="110" t="s">
        <v>999</v>
      </c>
      <c r="G174" s="95">
        <v>43101</v>
      </c>
      <c r="H174" s="111">
        <v>43434</v>
      </c>
      <c r="I174" s="28" t="s">
        <v>26</v>
      </c>
      <c r="J174" s="28" t="s">
        <v>27</v>
      </c>
      <c r="K174" s="28" t="s">
        <v>225</v>
      </c>
      <c r="L174" s="28" t="s">
        <v>931</v>
      </c>
      <c r="M174" s="28" t="s">
        <v>1002</v>
      </c>
      <c r="N174" s="28" t="s">
        <v>1003</v>
      </c>
      <c r="O174" s="112">
        <v>1</v>
      </c>
      <c r="P174" s="96">
        <v>0.4</v>
      </c>
      <c r="Q174" s="96">
        <v>0.33</v>
      </c>
      <c r="R174" s="96">
        <f>+Q174/P174</f>
        <v>0.82499999999999996</v>
      </c>
      <c r="S174" s="96">
        <v>0.4</v>
      </c>
      <c r="T174" s="28"/>
      <c r="U174" s="96">
        <f>+T174/S174</f>
        <v>0</v>
      </c>
      <c r="V174" s="28">
        <f>+T174+Q174</f>
        <v>0.33</v>
      </c>
      <c r="W174" s="97">
        <f>+(U174+R174)/2</f>
        <v>0.41249999999999998</v>
      </c>
      <c r="X174" s="28">
        <v>0</v>
      </c>
      <c r="Y174" s="28"/>
      <c r="Z174" s="97" t="e">
        <f>+Y174/X174</f>
        <v>#DIV/0!</v>
      </c>
      <c r="AA174" s="96">
        <v>0.2</v>
      </c>
      <c r="AB174" s="28"/>
      <c r="AC174" s="28">
        <f>+AB174/AA174</f>
        <v>0</v>
      </c>
      <c r="AD174" s="28" t="s">
        <v>1137</v>
      </c>
      <c r="AE174" s="39" t="s">
        <v>997</v>
      </c>
      <c r="AF174" s="28"/>
      <c r="AG174" s="39"/>
      <c r="AH174" s="39"/>
      <c r="AI174" s="39"/>
      <c r="AJ174" s="39"/>
      <c r="AK174" s="66"/>
    </row>
    <row r="175" spans="1:83" ht="116.25" customHeight="1" x14ac:dyDescent="0.2">
      <c r="A175" s="43" t="s">
        <v>775</v>
      </c>
      <c r="B175" s="30" t="s">
        <v>818</v>
      </c>
      <c r="C175" s="30" t="s">
        <v>749</v>
      </c>
      <c r="D175" s="30" t="s">
        <v>750</v>
      </c>
      <c r="E175" s="30" t="s">
        <v>806</v>
      </c>
      <c r="F175" s="110" t="s">
        <v>1000</v>
      </c>
      <c r="G175" s="95">
        <v>43101</v>
      </c>
      <c r="H175" s="111">
        <v>43440</v>
      </c>
      <c r="I175" s="28" t="s">
        <v>26</v>
      </c>
      <c r="J175" s="28" t="s">
        <v>27</v>
      </c>
      <c r="K175" s="28" t="s">
        <v>225</v>
      </c>
      <c r="L175" s="28" t="s">
        <v>931</v>
      </c>
      <c r="M175" s="28" t="s">
        <v>1004</v>
      </c>
      <c r="N175" s="28" t="s">
        <v>1138</v>
      </c>
      <c r="O175" s="112">
        <v>1</v>
      </c>
      <c r="P175" s="96">
        <v>0.35</v>
      </c>
      <c r="Q175" s="96">
        <v>0.35</v>
      </c>
      <c r="R175" s="96">
        <f>+Q175/P175</f>
        <v>1</v>
      </c>
      <c r="S175" s="96">
        <v>0.35</v>
      </c>
      <c r="T175" s="28"/>
      <c r="U175" s="96">
        <f>+T175/S175</f>
        <v>0</v>
      </c>
      <c r="V175" s="28">
        <f>+T175+Q175</f>
        <v>0.35</v>
      </c>
      <c r="W175" s="97">
        <f>+(U175+R175)/2</f>
        <v>0.5</v>
      </c>
      <c r="X175" s="28">
        <v>0</v>
      </c>
      <c r="Y175" s="28"/>
      <c r="Z175" s="97" t="e">
        <f>+Y175/X175</f>
        <v>#DIV/0!</v>
      </c>
      <c r="AA175" s="96">
        <v>0.3</v>
      </c>
      <c r="AB175" s="28"/>
      <c r="AC175" s="28">
        <f>+AB175/AA175</f>
        <v>0</v>
      </c>
      <c r="AD175" s="28" t="s">
        <v>1139</v>
      </c>
      <c r="AE175" s="39" t="s">
        <v>1006</v>
      </c>
      <c r="AF175" s="28"/>
      <c r="AG175" s="39"/>
      <c r="AH175" s="39"/>
      <c r="AI175" s="39"/>
      <c r="AJ175" s="39"/>
      <c r="AK175" s="66"/>
    </row>
    <row r="176" spans="1:83" ht="116.25" customHeight="1" x14ac:dyDescent="0.2">
      <c r="A176" s="43" t="s">
        <v>775</v>
      </c>
      <c r="B176" s="30" t="s">
        <v>818</v>
      </c>
      <c r="C176" s="30" t="s">
        <v>749</v>
      </c>
      <c r="D176" s="30" t="s">
        <v>750</v>
      </c>
      <c r="E176" s="30" t="s">
        <v>806</v>
      </c>
      <c r="F176" s="110" t="s">
        <v>842</v>
      </c>
      <c r="G176" s="95">
        <v>43101</v>
      </c>
      <c r="H176" s="111">
        <v>43281</v>
      </c>
      <c r="I176" s="28" t="s">
        <v>26</v>
      </c>
      <c r="J176" s="28" t="s">
        <v>27</v>
      </c>
      <c r="K176" s="28" t="s">
        <v>225</v>
      </c>
      <c r="L176" s="28" t="s">
        <v>931</v>
      </c>
      <c r="M176" s="28" t="s">
        <v>1005</v>
      </c>
      <c r="N176" s="28" t="s">
        <v>1008</v>
      </c>
      <c r="O176" s="112">
        <v>1</v>
      </c>
      <c r="P176" s="28">
        <v>0</v>
      </c>
      <c r="Q176" s="28">
        <v>0</v>
      </c>
      <c r="R176" s="96">
        <v>0</v>
      </c>
      <c r="S176" s="96">
        <v>0.5</v>
      </c>
      <c r="T176" s="96">
        <v>0</v>
      </c>
      <c r="U176" s="96">
        <f>+T176/S176</f>
        <v>0</v>
      </c>
      <c r="V176" s="28">
        <f>+T176+Q176</f>
        <v>0</v>
      </c>
      <c r="W176" s="97">
        <f>+(U176+R176)/2</f>
        <v>0</v>
      </c>
      <c r="X176" s="28">
        <v>0</v>
      </c>
      <c r="Y176" s="28"/>
      <c r="Z176" s="97" t="e">
        <f>+Y176/X176</f>
        <v>#DIV/0!</v>
      </c>
      <c r="AA176" s="96">
        <v>0.5</v>
      </c>
      <c r="AB176" s="28"/>
      <c r="AC176" s="28">
        <f>+AB176/AA176</f>
        <v>0</v>
      </c>
      <c r="AD176" s="28"/>
      <c r="AE176" s="39" t="s">
        <v>1007</v>
      </c>
      <c r="AF176" s="28"/>
      <c r="AG176" s="39"/>
      <c r="AH176" s="39"/>
      <c r="AI176" s="39"/>
      <c r="AJ176" s="39"/>
      <c r="AK176" s="66"/>
    </row>
    <row r="177" spans="1:83" ht="116.25" customHeight="1" x14ac:dyDescent="0.2">
      <c r="A177" s="43" t="s">
        <v>775</v>
      </c>
      <c r="B177" s="30" t="s">
        <v>818</v>
      </c>
      <c r="C177" s="30" t="s">
        <v>749</v>
      </c>
      <c r="D177" s="30" t="s">
        <v>750</v>
      </c>
      <c r="E177" s="30" t="s">
        <v>806</v>
      </c>
      <c r="F177" s="114" t="s">
        <v>1001</v>
      </c>
      <c r="G177" s="95">
        <v>43101</v>
      </c>
      <c r="H177" s="115">
        <v>43464</v>
      </c>
      <c r="I177" s="28" t="s">
        <v>15</v>
      </c>
      <c r="J177" s="28" t="s">
        <v>27</v>
      </c>
      <c r="K177" s="28" t="s">
        <v>225</v>
      </c>
      <c r="L177" s="28" t="s">
        <v>931</v>
      </c>
      <c r="M177" s="28" t="s">
        <v>1014</v>
      </c>
      <c r="N177" s="28" t="s">
        <v>1140</v>
      </c>
      <c r="O177" s="96">
        <v>1</v>
      </c>
      <c r="P177" s="28">
        <v>25789</v>
      </c>
      <c r="Q177" s="28">
        <v>23029</v>
      </c>
      <c r="R177" s="96">
        <f>+Q177/P177</f>
        <v>0.89297762611966347</v>
      </c>
      <c r="S177" s="28">
        <v>0</v>
      </c>
      <c r="T177" s="28">
        <v>0</v>
      </c>
      <c r="U177" s="96">
        <v>0</v>
      </c>
      <c r="V177" s="28">
        <f>+T177+Q177</f>
        <v>23029</v>
      </c>
      <c r="W177" s="97">
        <f>+(U177+R177)/2</f>
        <v>0.44648881305983174</v>
      </c>
      <c r="X177" s="28">
        <v>0</v>
      </c>
      <c r="Y177" s="28"/>
      <c r="Z177" s="97" t="e">
        <f>+Y177/X177</f>
        <v>#DIV/0!</v>
      </c>
      <c r="AA177" s="28">
        <v>0</v>
      </c>
      <c r="AB177" s="28"/>
      <c r="AC177" s="28" t="e">
        <f>+AB177/AA177</f>
        <v>#DIV/0!</v>
      </c>
      <c r="AD177" s="113" t="s">
        <v>1141</v>
      </c>
      <c r="AE177" s="39" t="s">
        <v>1009</v>
      </c>
      <c r="AF177" s="28"/>
      <c r="AG177" s="39"/>
      <c r="AH177" s="39"/>
      <c r="AI177" s="39"/>
      <c r="AJ177" s="39"/>
      <c r="AK177" s="66"/>
    </row>
    <row r="178" spans="1:83" ht="116.25" customHeight="1" x14ac:dyDescent="0.2">
      <c r="A178" s="43" t="s">
        <v>775</v>
      </c>
      <c r="B178" s="30" t="s">
        <v>818</v>
      </c>
      <c r="C178" s="30" t="s">
        <v>749</v>
      </c>
      <c r="D178" s="30" t="s">
        <v>750</v>
      </c>
      <c r="E178" s="30" t="s">
        <v>806</v>
      </c>
      <c r="F178" s="116" t="s">
        <v>851</v>
      </c>
      <c r="G178" s="95">
        <v>43101</v>
      </c>
      <c r="H178" s="117">
        <v>43434</v>
      </c>
      <c r="I178" s="28" t="s">
        <v>15</v>
      </c>
      <c r="J178" s="28" t="s">
        <v>27</v>
      </c>
      <c r="K178" s="28" t="s">
        <v>225</v>
      </c>
      <c r="L178" s="28" t="s">
        <v>931</v>
      </c>
      <c r="M178" s="28" t="s">
        <v>1016</v>
      </c>
      <c r="N178" s="28" t="s">
        <v>1142</v>
      </c>
      <c r="O178" s="99">
        <v>1</v>
      </c>
      <c r="P178" s="28">
        <v>0</v>
      </c>
      <c r="Q178" s="28">
        <v>0</v>
      </c>
      <c r="R178" s="96">
        <v>0</v>
      </c>
      <c r="S178" s="28">
        <v>0</v>
      </c>
      <c r="T178" s="28">
        <v>0</v>
      </c>
      <c r="U178" s="96">
        <v>0</v>
      </c>
      <c r="V178" s="28">
        <f>+T178+Q178</f>
        <v>0</v>
      </c>
      <c r="W178" s="97">
        <f>+(U178+R178)/2</f>
        <v>0</v>
      </c>
      <c r="X178" s="28">
        <v>0</v>
      </c>
      <c r="Y178" s="28">
        <v>0</v>
      </c>
      <c r="Z178" s="97" t="e">
        <f>+Y178/X178</f>
        <v>#DIV/0!</v>
      </c>
      <c r="AA178" s="99">
        <v>1</v>
      </c>
      <c r="AB178" s="28"/>
      <c r="AC178" s="28">
        <f>+AB178/AA178</f>
        <v>0</v>
      </c>
      <c r="AD178" s="28"/>
      <c r="AE178" s="39" t="s">
        <v>1015</v>
      </c>
      <c r="AF178" s="28"/>
      <c r="AG178" s="39"/>
      <c r="AH178" s="39"/>
      <c r="AI178" s="39"/>
      <c r="AJ178" s="39"/>
      <c r="AK178" s="66"/>
    </row>
    <row r="179" spans="1:83" ht="116.25" customHeight="1" x14ac:dyDescent="0.2">
      <c r="A179" s="43" t="s">
        <v>775</v>
      </c>
      <c r="B179" s="30" t="s">
        <v>818</v>
      </c>
      <c r="C179" s="30" t="s">
        <v>749</v>
      </c>
      <c r="D179" s="30" t="s">
        <v>750</v>
      </c>
      <c r="E179" s="30" t="s">
        <v>806</v>
      </c>
      <c r="F179" s="110" t="s">
        <v>854</v>
      </c>
      <c r="G179" s="95">
        <v>43101</v>
      </c>
      <c r="H179" s="119">
        <v>43281</v>
      </c>
      <c r="I179" s="28" t="s">
        <v>15</v>
      </c>
      <c r="J179" s="28" t="s">
        <v>27</v>
      </c>
      <c r="K179" s="28" t="s">
        <v>225</v>
      </c>
      <c r="L179" s="28" t="s">
        <v>931</v>
      </c>
      <c r="M179" s="28" t="s">
        <v>1017</v>
      </c>
      <c r="N179" s="28" t="s">
        <v>1143</v>
      </c>
      <c r="O179" s="99">
        <v>2</v>
      </c>
      <c r="P179" s="28">
        <v>0</v>
      </c>
      <c r="Q179" s="28">
        <v>0</v>
      </c>
      <c r="R179" s="96">
        <v>0</v>
      </c>
      <c r="S179" s="28">
        <v>1</v>
      </c>
      <c r="T179" s="28">
        <v>0</v>
      </c>
      <c r="U179" s="96">
        <f>+T179/S179</f>
        <v>0</v>
      </c>
      <c r="V179" s="28">
        <f>+T179+Q179</f>
        <v>0</v>
      </c>
      <c r="W179" s="97">
        <f>+(U179+R179)/2</f>
        <v>0</v>
      </c>
      <c r="X179" s="28">
        <v>0</v>
      </c>
      <c r="Y179" s="28"/>
      <c r="Z179" s="97" t="e">
        <f>+Y179/X179</f>
        <v>#DIV/0!</v>
      </c>
      <c r="AA179" s="28">
        <v>1</v>
      </c>
      <c r="AB179" s="28"/>
      <c r="AC179" s="28">
        <f>+AB179/AA179</f>
        <v>0</v>
      </c>
      <c r="AD179" s="28" t="s">
        <v>1144</v>
      </c>
      <c r="AE179" s="39" t="s">
        <v>195</v>
      </c>
      <c r="AF179" s="28"/>
      <c r="AG179" s="39"/>
      <c r="AH179" s="39"/>
      <c r="AI179" s="39"/>
      <c r="AJ179" s="39"/>
      <c r="AK179" s="66"/>
    </row>
    <row r="180" spans="1:83" ht="132.75" customHeight="1" x14ac:dyDescent="0.2">
      <c r="A180" s="43" t="s">
        <v>775</v>
      </c>
      <c r="B180" s="30" t="s">
        <v>818</v>
      </c>
      <c r="C180" s="30" t="s">
        <v>749</v>
      </c>
      <c r="D180" s="30" t="s">
        <v>750</v>
      </c>
      <c r="E180" s="30" t="s">
        <v>806</v>
      </c>
      <c r="F180" s="118" t="s">
        <v>856</v>
      </c>
      <c r="G180" s="95">
        <v>43101</v>
      </c>
      <c r="H180" s="117">
        <v>43465</v>
      </c>
      <c r="I180" s="28" t="s">
        <v>15</v>
      </c>
      <c r="J180" s="28" t="s">
        <v>27</v>
      </c>
      <c r="K180" s="28" t="s">
        <v>225</v>
      </c>
      <c r="L180" s="28" t="s">
        <v>931</v>
      </c>
      <c r="M180" s="28" t="s">
        <v>1077</v>
      </c>
      <c r="N180" s="28" t="s">
        <v>1020</v>
      </c>
      <c r="O180" s="96">
        <v>1</v>
      </c>
      <c r="P180" s="96">
        <v>0.33</v>
      </c>
      <c r="Q180" s="28"/>
      <c r="R180" s="96">
        <f>+Q180/P180</f>
        <v>0</v>
      </c>
      <c r="S180" s="96">
        <v>0.33</v>
      </c>
      <c r="T180" s="28">
        <v>0</v>
      </c>
      <c r="U180" s="96">
        <f>+T180/S180</f>
        <v>0</v>
      </c>
      <c r="V180" s="28">
        <f>+T180+Q180</f>
        <v>0</v>
      </c>
      <c r="W180" s="97">
        <f>+(U180+R180)/2</f>
        <v>0</v>
      </c>
      <c r="X180" s="96">
        <v>0</v>
      </c>
      <c r="Y180" s="28"/>
      <c r="Z180" s="97" t="e">
        <f>+Y180/X180</f>
        <v>#DIV/0!</v>
      </c>
      <c r="AA180" s="96">
        <v>0.33</v>
      </c>
      <c r="AB180" s="28"/>
      <c r="AC180" s="28">
        <f>+AB180/AA180</f>
        <v>0</v>
      </c>
      <c r="AD180" s="28" t="s">
        <v>1145</v>
      </c>
      <c r="AE180" s="39" t="s">
        <v>1019</v>
      </c>
      <c r="AF180" s="28"/>
      <c r="AG180" s="39"/>
      <c r="AH180" s="39"/>
      <c r="AI180" s="39"/>
      <c r="AJ180" s="39"/>
      <c r="AK180" s="66"/>
    </row>
    <row r="181" spans="1:83" ht="132.75" customHeight="1" x14ac:dyDescent="0.2">
      <c r="A181" s="43" t="s">
        <v>775</v>
      </c>
      <c r="B181" s="30" t="s">
        <v>818</v>
      </c>
      <c r="C181" s="30" t="s">
        <v>749</v>
      </c>
      <c r="D181" s="30" t="s">
        <v>750</v>
      </c>
      <c r="E181" s="30" t="s">
        <v>806</v>
      </c>
      <c r="F181" s="121" t="s">
        <v>858</v>
      </c>
      <c r="G181" s="95">
        <v>43101</v>
      </c>
      <c r="H181" s="117">
        <v>43465</v>
      </c>
      <c r="I181" s="28" t="s">
        <v>15</v>
      </c>
      <c r="J181" s="28" t="s">
        <v>27</v>
      </c>
      <c r="K181" s="28" t="s">
        <v>225</v>
      </c>
      <c r="L181" s="28" t="s">
        <v>931</v>
      </c>
      <c r="M181" s="28" t="s">
        <v>1024</v>
      </c>
      <c r="N181" s="28" t="s">
        <v>1021</v>
      </c>
      <c r="O181" s="99">
        <v>2</v>
      </c>
      <c r="P181" s="28">
        <v>0</v>
      </c>
      <c r="Q181" s="28">
        <v>0</v>
      </c>
      <c r="R181" s="96">
        <v>0</v>
      </c>
      <c r="S181" s="28">
        <v>1</v>
      </c>
      <c r="T181" s="28">
        <v>1</v>
      </c>
      <c r="U181" s="96">
        <f>+T181/S181</f>
        <v>1</v>
      </c>
      <c r="V181" s="28">
        <f>+T181+Q181</f>
        <v>1</v>
      </c>
      <c r="W181" s="97">
        <f>+(U181+R181)/2</f>
        <v>0.5</v>
      </c>
      <c r="X181" s="28">
        <v>0</v>
      </c>
      <c r="Y181" s="28"/>
      <c r="Z181" s="97" t="e">
        <f>+Y181/X181</f>
        <v>#DIV/0!</v>
      </c>
      <c r="AA181" s="28">
        <v>1</v>
      </c>
      <c r="AB181" s="28"/>
      <c r="AC181" s="28">
        <f>+AB181/AA181</f>
        <v>0</v>
      </c>
      <c r="AD181" s="28"/>
      <c r="AE181" s="39" t="s">
        <v>1022</v>
      </c>
      <c r="AF181" s="113" t="s">
        <v>1168</v>
      </c>
      <c r="AG181" s="113" t="s">
        <v>1146</v>
      </c>
      <c r="AH181" s="39"/>
      <c r="AI181" s="39"/>
      <c r="AJ181" s="39"/>
      <c r="AK181" s="66"/>
    </row>
    <row r="182" spans="1:83" ht="132.75" customHeight="1" x14ac:dyDescent="0.2">
      <c r="A182" s="43" t="s">
        <v>775</v>
      </c>
      <c r="B182" s="30" t="s">
        <v>818</v>
      </c>
      <c r="C182" s="30" t="s">
        <v>749</v>
      </c>
      <c r="D182" s="30" t="s">
        <v>750</v>
      </c>
      <c r="E182" s="30" t="s">
        <v>806</v>
      </c>
      <c r="F182" s="122" t="s">
        <v>859</v>
      </c>
      <c r="G182" s="95">
        <v>43101</v>
      </c>
      <c r="H182" s="117">
        <v>43465</v>
      </c>
      <c r="I182" s="28" t="s">
        <v>15</v>
      </c>
      <c r="J182" s="28" t="s">
        <v>27</v>
      </c>
      <c r="K182" s="28" t="s">
        <v>225</v>
      </c>
      <c r="L182" s="28" t="s">
        <v>931</v>
      </c>
      <c r="M182" s="28" t="s">
        <v>1025</v>
      </c>
      <c r="N182" s="28" t="s">
        <v>1026</v>
      </c>
      <c r="O182" s="99">
        <v>2</v>
      </c>
      <c r="P182" s="28">
        <v>0</v>
      </c>
      <c r="Q182" s="28">
        <v>0</v>
      </c>
      <c r="R182" s="96">
        <v>0</v>
      </c>
      <c r="S182" s="28">
        <v>1</v>
      </c>
      <c r="T182" s="28">
        <v>1</v>
      </c>
      <c r="U182" s="96">
        <f>+T182/S182</f>
        <v>1</v>
      </c>
      <c r="V182" s="28">
        <f>+T182+Q182</f>
        <v>1</v>
      </c>
      <c r="W182" s="97">
        <f>+(U182+R182)/2</f>
        <v>0.5</v>
      </c>
      <c r="X182" s="28">
        <v>0</v>
      </c>
      <c r="Y182" s="28"/>
      <c r="Z182" s="97" t="e">
        <f>+Y182/X182</f>
        <v>#DIV/0!</v>
      </c>
      <c r="AA182" s="28">
        <v>1</v>
      </c>
      <c r="AB182" s="28"/>
      <c r="AC182" s="28">
        <f>+AB182/AA182</f>
        <v>0</v>
      </c>
      <c r="AD182" s="28"/>
      <c r="AE182" s="39" t="s">
        <v>1023</v>
      </c>
      <c r="AF182" s="113" t="s">
        <v>1147</v>
      </c>
      <c r="AG182" s="113" t="s">
        <v>1148</v>
      </c>
      <c r="AH182" s="39"/>
      <c r="AI182" s="39"/>
      <c r="AJ182" s="39"/>
      <c r="AK182" s="66"/>
    </row>
    <row r="183" spans="1:83" ht="132.75" customHeight="1" x14ac:dyDescent="0.2">
      <c r="A183" s="43" t="s">
        <v>775</v>
      </c>
      <c r="B183" s="30" t="s">
        <v>818</v>
      </c>
      <c r="C183" s="30" t="s">
        <v>749</v>
      </c>
      <c r="D183" s="30" t="s">
        <v>750</v>
      </c>
      <c r="E183" s="30" t="s">
        <v>806</v>
      </c>
      <c r="F183" s="121" t="s">
        <v>860</v>
      </c>
      <c r="G183" s="95">
        <v>43101</v>
      </c>
      <c r="H183" s="117">
        <v>43465</v>
      </c>
      <c r="I183" s="28" t="s">
        <v>15</v>
      </c>
      <c r="J183" s="28" t="s">
        <v>27</v>
      </c>
      <c r="K183" s="28" t="s">
        <v>225</v>
      </c>
      <c r="L183" s="28" t="s">
        <v>931</v>
      </c>
      <c r="M183" s="28" t="s">
        <v>1027</v>
      </c>
      <c r="N183" s="28" t="s">
        <v>982</v>
      </c>
      <c r="O183" s="123">
        <v>1</v>
      </c>
      <c r="P183" s="96">
        <v>0.33</v>
      </c>
      <c r="Q183" s="96">
        <v>0.3</v>
      </c>
      <c r="R183" s="96">
        <f>+Q183/P183</f>
        <v>0.90909090909090906</v>
      </c>
      <c r="S183" s="96">
        <v>0.33</v>
      </c>
      <c r="T183" s="28">
        <v>0</v>
      </c>
      <c r="U183" s="96">
        <f>+T183/S183</f>
        <v>0</v>
      </c>
      <c r="V183" s="28">
        <f>+T183+Q183</f>
        <v>0.3</v>
      </c>
      <c r="W183" s="97">
        <f>+(U183+R183)/2</f>
        <v>0.45454545454545453</v>
      </c>
      <c r="X183" s="28">
        <v>0</v>
      </c>
      <c r="Y183" s="28"/>
      <c r="Z183" s="97" t="e">
        <f>+Y183/X183</f>
        <v>#DIV/0!</v>
      </c>
      <c r="AA183" s="96">
        <v>0.33</v>
      </c>
      <c r="AB183" s="28"/>
      <c r="AC183" s="28">
        <f>+AB183/AA183</f>
        <v>0</v>
      </c>
      <c r="AD183" s="113" t="s">
        <v>1149</v>
      </c>
      <c r="AE183" s="39" t="s">
        <v>979</v>
      </c>
      <c r="AF183" s="28"/>
      <c r="AG183" s="39"/>
      <c r="AH183" s="39"/>
      <c r="AI183" s="39"/>
      <c r="AJ183" s="39"/>
      <c r="AK183" s="66"/>
    </row>
    <row r="184" spans="1:83" ht="149.25" customHeight="1" x14ac:dyDescent="0.2">
      <c r="A184" s="43" t="s">
        <v>775</v>
      </c>
      <c r="B184" s="30" t="s">
        <v>818</v>
      </c>
      <c r="C184" s="30" t="s">
        <v>749</v>
      </c>
      <c r="D184" s="30" t="s">
        <v>750</v>
      </c>
      <c r="E184" s="30" t="s">
        <v>806</v>
      </c>
      <c r="F184" s="122" t="s">
        <v>863</v>
      </c>
      <c r="G184" s="95">
        <v>43101</v>
      </c>
      <c r="H184" s="119">
        <v>43312</v>
      </c>
      <c r="I184" s="28" t="s">
        <v>15</v>
      </c>
      <c r="J184" s="28" t="s">
        <v>27</v>
      </c>
      <c r="K184" s="28" t="s">
        <v>225</v>
      </c>
      <c r="L184" s="28" t="s">
        <v>931</v>
      </c>
      <c r="M184" s="28" t="s">
        <v>1029</v>
      </c>
      <c r="N184" s="28" t="s">
        <v>1150</v>
      </c>
      <c r="O184" s="99">
        <v>1</v>
      </c>
      <c r="P184" s="28">
        <v>0</v>
      </c>
      <c r="Q184" s="28">
        <v>0</v>
      </c>
      <c r="R184" s="96">
        <v>0</v>
      </c>
      <c r="S184" s="28">
        <v>1</v>
      </c>
      <c r="T184" s="28">
        <v>1</v>
      </c>
      <c r="U184" s="96">
        <f>+T184/S184</f>
        <v>1</v>
      </c>
      <c r="V184" s="28">
        <f>+T184+Q184</f>
        <v>1</v>
      </c>
      <c r="W184" s="97">
        <f>+(U184+R184)/2</f>
        <v>0.5</v>
      </c>
      <c r="X184" s="28">
        <v>0</v>
      </c>
      <c r="Y184" s="28"/>
      <c r="Z184" s="97" t="e">
        <f>+Y184/X184</f>
        <v>#DIV/0!</v>
      </c>
      <c r="AA184" s="28">
        <v>0</v>
      </c>
      <c r="AB184" s="28"/>
      <c r="AC184" s="28" t="e">
        <f>+AB184/AA184</f>
        <v>#DIV/0!</v>
      </c>
      <c r="AD184" s="28"/>
      <c r="AE184" s="29" t="s">
        <v>1028</v>
      </c>
      <c r="AF184" s="113" t="s">
        <v>1151</v>
      </c>
      <c r="AG184" s="113" t="s">
        <v>1152</v>
      </c>
      <c r="AH184" s="39"/>
      <c r="AI184" s="39"/>
      <c r="AJ184" s="39"/>
      <c r="AK184" s="66"/>
    </row>
    <row r="185" spans="1:83" ht="149.25" customHeight="1" x14ac:dyDescent="0.2">
      <c r="A185" s="43" t="s">
        <v>775</v>
      </c>
      <c r="B185" s="30" t="s">
        <v>818</v>
      </c>
      <c r="C185" s="30" t="s">
        <v>749</v>
      </c>
      <c r="D185" s="30" t="s">
        <v>750</v>
      </c>
      <c r="E185" s="30" t="s">
        <v>806</v>
      </c>
      <c r="F185" s="124" t="s">
        <v>865</v>
      </c>
      <c r="G185" s="95">
        <v>43101</v>
      </c>
      <c r="H185" s="119">
        <v>43342</v>
      </c>
      <c r="I185" s="28" t="s">
        <v>15</v>
      </c>
      <c r="J185" s="28" t="s">
        <v>27</v>
      </c>
      <c r="K185" s="28" t="s">
        <v>225</v>
      </c>
      <c r="L185" s="28" t="s">
        <v>931</v>
      </c>
      <c r="M185" s="28" t="s">
        <v>1030</v>
      </c>
      <c r="N185" s="28" t="s">
        <v>1153</v>
      </c>
      <c r="O185" s="99">
        <v>1</v>
      </c>
      <c r="P185" s="28">
        <v>0</v>
      </c>
      <c r="Q185" s="28">
        <v>0</v>
      </c>
      <c r="R185" s="96">
        <v>0</v>
      </c>
      <c r="S185" s="28">
        <v>1</v>
      </c>
      <c r="T185" s="28">
        <v>0</v>
      </c>
      <c r="U185" s="96">
        <f>+T185/S185</f>
        <v>0</v>
      </c>
      <c r="V185" s="28">
        <f>+T185+Q185</f>
        <v>0</v>
      </c>
      <c r="W185" s="97">
        <f>+(U185+R185)/2</f>
        <v>0</v>
      </c>
      <c r="X185" s="28">
        <v>0</v>
      </c>
      <c r="Y185" s="28"/>
      <c r="Z185" s="97" t="e">
        <f>+Y185/X185</f>
        <v>#DIV/0!</v>
      </c>
      <c r="AA185" s="28">
        <v>0</v>
      </c>
      <c r="AB185" s="28"/>
      <c r="AC185" s="28" t="e">
        <f>+AB185/AA185</f>
        <v>#DIV/0!</v>
      </c>
      <c r="AD185" s="28"/>
      <c r="AE185" s="29" t="s">
        <v>1028</v>
      </c>
      <c r="AF185" s="28"/>
      <c r="AG185" s="39"/>
      <c r="AH185" s="39"/>
      <c r="AI185" s="39"/>
      <c r="AJ185" s="39"/>
      <c r="AK185" s="66"/>
    </row>
    <row r="186" spans="1:83" ht="149.25" customHeight="1" x14ac:dyDescent="0.2">
      <c r="A186" s="43" t="s">
        <v>775</v>
      </c>
      <c r="B186" s="30" t="s">
        <v>818</v>
      </c>
      <c r="C186" s="30" t="s">
        <v>749</v>
      </c>
      <c r="D186" s="30" t="s">
        <v>750</v>
      </c>
      <c r="E186" s="30" t="s">
        <v>806</v>
      </c>
      <c r="F186" s="120" t="s">
        <v>866</v>
      </c>
      <c r="G186" s="95">
        <v>43101</v>
      </c>
      <c r="H186" s="119">
        <v>43404</v>
      </c>
      <c r="I186" s="28" t="s">
        <v>15</v>
      </c>
      <c r="J186" s="28" t="s">
        <v>27</v>
      </c>
      <c r="K186" s="28" t="s">
        <v>225</v>
      </c>
      <c r="L186" s="28" t="s">
        <v>931</v>
      </c>
      <c r="M186" s="28" t="s">
        <v>1032</v>
      </c>
      <c r="N186" s="28" t="s">
        <v>1033</v>
      </c>
      <c r="O186" s="99">
        <v>1</v>
      </c>
      <c r="P186" s="28">
        <v>0</v>
      </c>
      <c r="Q186" s="28">
        <v>0</v>
      </c>
      <c r="R186" s="96">
        <v>0</v>
      </c>
      <c r="S186" s="28">
        <v>0</v>
      </c>
      <c r="T186" s="28">
        <v>0</v>
      </c>
      <c r="U186" s="96">
        <v>0</v>
      </c>
      <c r="V186" s="28">
        <f>+T186+Q186</f>
        <v>0</v>
      </c>
      <c r="W186" s="97">
        <f>+(U186+R186)/2</f>
        <v>0</v>
      </c>
      <c r="X186" s="28">
        <v>0</v>
      </c>
      <c r="Y186" s="28"/>
      <c r="Z186" s="97" t="e">
        <f>+Y186/X186</f>
        <v>#DIV/0!</v>
      </c>
      <c r="AA186" s="28">
        <v>1</v>
      </c>
      <c r="AB186" s="28"/>
      <c r="AC186" s="28">
        <f>+AB186/AA186</f>
        <v>0</v>
      </c>
      <c r="AD186" s="28"/>
      <c r="AE186" s="39" t="s">
        <v>1031</v>
      </c>
      <c r="AF186" s="28"/>
      <c r="AG186" s="39"/>
      <c r="AH186" s="39"/>
      <c r="AI186" s="39"/>
      <c r="AJ186" s="39"/>
      <c r="AK186" s="66"/>
    </row>
    <row r="187" spans="1:83" ht="149.25" customHeight="1" x14ac:dyDescent="0.2">
      <c r="A187" s="43" t="s">
        <v>775</v>
      </c>
      <c r="B187" s="30" t="s">
        <v>818</v>
      </c>
      <c r="C187" s="30" t="s">
        <v>749</v>
      </c>
      <c r="D187" s="30" t="s">
        <v>750</v>
      </c>
      <c r="E187" s="30" t="s">
        <v>806</v>
      </c>
      <c r="F187" s="125" t="s">
        <v>867</v>
      </c>
      <c r="G187" s="95">
        <v>43101</v>
      </c>
      <c r="H187" s="126">
        <v>43449</v>
      </c>
      <c r="I187" s="28" t="s">
        <v>15</v>
      </c>
      <c r="J187" s="28" t="s">
        <v>27</v>
      </c>
      <c r="K187" s="28" t="s">
        <v>225</v>
      </c>
      <c r="L187" s="28" t="s">
        <v>931</v>
      </c>
      <c r="M187" s="28" t="s">
        <v>1034</v>
      </c>
      <c r="N187" s="28" t="s">
        <v>1035</v>
      </c>
      <c r="O187" s="99">
        <v>1</v>
      </c>
      <c r="P187" s="28">
        <v>0</v>
      </c>
      <c r="Q187" s="28">
        <v>0</v>
      </c>
      <c r="R187" s="96">
        <v>0</v>
      </c>
      <c r="S187" s="28">
        <v>0</v>
      </c>
      <c r="T187" s="28">
        <v>0</v>
      </c>
      <c r="U187" s="96">
        <v>0</v>
      </c>
      <c r="V187" s="28">
        <f>+T187+Q187</f>
        <v>0</v>
      </c>
      <c r="W187" s="97">
        <f>+(U187+R187)/2</f>
        <v>0</v>
      </c>
      <c r="X187" s="28">
        <v>0</v>
      </c>
      <c r="Y187" s="28"/>
      <c r="Z187" s="97" t="e">
        <f>+Y187/X187</f>
        <v>#DIV/0!</v>
      </c>
      <c r="AA187" s="28">
        <v>1</v>
      </c>
      <c r="AB187" s="28"/>
      <c r="AC187" s="28">
        <f>+AB187/AA187</f>
        <v>0</v>
      </c>
      <c r="AD187" s="28"/>
      <c r="AE187" s="29" t="s">
        <v>1031</v>
      </c>
      <c r="AF187" s="28"/>
      <c r="AG187" s="39"/>
      <c r="AH187" s="39"/>
      <c r="AI187" s="39"/>
      <c r="AJ187" s="39"/>
      <c r="AK187" s="66"/>
    </row>
    <row r="188" spans="1:83" ht="116.25" customHeight="1" x14ac:dyDescent="0.2">
      <c r="A188" s="43" t="s">
        <v>775</v>
      </c>
      <c r="B188" s="30" t="s">
        <v>818</v>
      </c>
      <c r="C188" s="30" t="s">
        <v>749</v>
      </c>
      <c r="D188" s="30" t="s">
        <v>750</v>
      </c>
      <c r="E188" s="30" t="s">
        <v>806</v>
      </c>
      <c r="F188" s="127" t="s">
        <v>868</v>
      </c>
      <c r="G188" s="95">
        <v>43101</v>
      </c>
      <c r="H188" s="119">
        <v>43342</v>
      </c>
      <c r="I188" s="28" t="s">
        <v>15</v>
      </c>
      <c r="J188" s="28" t="s">
        <v>27</v>
      </c>
      <c r="K188" s="28" t="s">
        <v>225</v>
      </c>
      <c r="L188" s="28" t="s">
        <v>931</v>
      </c>
      <c r="M188" s="28" t="s">
        <v>1036</v>
      </c>
      <c r="N188" s="28" t="s">
        <v>1037</v>
      </c>
      <c r="O188" s="99">
        <v>1</v>
      </c>
      <c r="P188" s="28">
        <v>0</v>
      </c>
      <c r="Q188" s="28">
        <v>0</v>
      </c>
      <c r="R188" s="96">
        <v>0</v>
      </c>
      <c r="S188" s="28">
        <v>0</v>
      </c>
      <c r="T188" s="28">
        <v>0</v>
      </c>
      <c r="U188" s="96">
        <v>0</v>
      </c>
      <c r="V188" s="28">
        <f>+T188+Q188</f>
        <v>0</v>
      </c>
      <c r="W188" s="97">
        <f>+(U188+R188)/2</f>
        <v>0</v>
      </c>
      <c r="X188" s="28">
        <v>0</v>
      </c>
      <c r="Y188" s="28"/>
      <c r="Z188" s="97" t="e">
        <f>+Y188/X188</f>
        <v>#DIV/0!</v>
      </c>
      <c r="AA188" s="28">
        <v>1</v>
      </c>
      <c r="AB188" s="28"/>
      <c r="AC188" s="28">
        <f>+AB188/AA188</f>
        <v>0</v>
      </c>
      <c r="AD188" s="28"/>
      <c r="AE188" s="29" t="s">
        <v>1031</v>
      </c>
      <c r="AF188" s="28"/>
      <c r="AG188" s="39"/>
      <c r="AH188" s="39"/>
      <c r="AI188" s="39"/>
      <c r="AJ188" s="39"/>
      <c r="AK188" s="66"/>
    </row>
    <row r="189" spans="1:83" ht="116.25" customHeight="1" x14ac:dyDescent="0.2">
      <c r="A189" s="43" t="s">
        <v>775</v>
      </c>
      <c r="B189" s="30" t="s">
        <v>818</v>
      </c>
      <c r="C189" s="30" t="s">
        <v>749</v>
      </c>
      <c r="D189" s="30" t="s">
        <v>750</v>
      </c>
      <c r="E189" s="30" t="s">
        <v>806</v>
      </c>
      <c r="F189" s="127" t="s">
        <v>869</v>
      </c>
      <c r="G189" s="95">
        <v>43101</v>
      </c>
      <c r="H189" s="128">
        <v>43404</v>
      </c>
      <c r="I189" s="28" t="s">
        <v>15</v>
      </c>
      <c r="J189" s="28" t="s">
        <v>27</v>
      </c>
      <c r="K189" s="28" t="s">
        <v>225</v>
      </c>
      <c r="L189" s="28" t="s">
        <v>931</v>
      </c>
      <c r="M189" s="28" t="s">
        <v>1039</v>
      </c>
      <c r="N189" s="28" t="s">
        <v>1040</v>
      </c>
      <c r="O189" s="99">
        <v>1</v>
      </c>
      <c r="P189" s="28">
        <v>1</v>
      </c>
      <c r="Q189" s="28">
        <v>1</v>
      </c>
      <c r="R189" s="96">
        <f>+Q189/P189</f>
        <v>1</v>
      </c>
      <c r="S189" s="28">
        <v>0</v>
      </c>
      <c r="T189" s="28">
        <v>0</v>
      </c>
      <c r="U189" s="96">
        <v>0</v>
      </c>
      <c r="V189" s="28">
        <f>+T189+Q189</f>
        <v>1</v>
      </c>
      <c r="W189" s="97">
        <f>+(U189+R189)/2</f>
        <v>0.5</v>
      </c>
      <c r="X189" s="28">
        <v>0</v>
      </c>
      <c r="Y189" s="28"/>
      <c r="Z189" s="97" t="e">
        <f>+Y189/X189</f>
        <v>#DIV/0!</v>
      </c>
      <c r="AA189" s="28">
        <v>0</v>
      </c>
      <c r="AB189" s="28"/>
      <c r="AC189" s="28" t="e">
        <f>+AB189/AA189</f>
        <v>#DIV/0!</v>
      </c>
      <c r="AD189" s="28" t="s">
        <v>1154</v>
      </c>
      <c r="AE189" s="39" t="s">
        <v>1038</v>
      </c>
      <c r="AF189" s="28"/>
      <c r="AG189" s="39"/>
      <c r="AH189" s="39"/>
      <c r="AI189" s="39"/>
      <c r="AJ189" s="39"/>
      <c r="AK189" s="66"/>
    </row>
    <row r="190" spans="1:83" ht="83.25" customHeight="1" x14ac:dyDescent="0.2">
      <c r="A190" s="43" t="s">
        <v>775</v>
      </c>
      <c r="B190" s="30" t="s">
        <v>818</v>
      </c>
      <c r="C190" s="30" t="s">
        <v>749</v>
      </c>
      <c r="D190" s="30" t="s">
        <v>750</v>
      </c>
      <c r="E190" s="30" t="s">
        <v>806</v>
      </c>
      <c r="F190" s="129" t="s">
        <v>870</v>
      </c>
      <c r="G190" s="95">
        <v>43101</v>
      </c>
      <c r="H190" s="119">
        <v>43342</v>
      </c>
      <c r="I190" s="28" t="s">
        <v>15</v>
      </c>
      <c r="J190" s="28" t="s">
        <v>27</v>
      </c>
      <c r="K190" s="28" t="s">
        <v>225</v>
      </c>
      <c r="L190" s="28" t="s">
        <v>931</v>
      </c>
      <c r="M190" s="28" t="s">
        <v>1041</v>
      </c>
      <c r="N190" s="28" t="s">
        <v>1042</v>
      </c>
      <c r="O190" s="99">
        <v>1</v>
      </c>
      <c r="P190" s="28">
        <v>0</v>
      </c>
      <c r="Q190" s="28">
        <v>0</v>
      </c>
      <c r="R190" s="96">
        <v>0</v>
      </c>
      <c r="S190" s="28">
        <v>0</v>
      </c>
      <c r="T190" s="28">
        <v>0</v>
      </c>
      <c r="U190" s="96">
        <v>0</v>
      </c>
      <c r="V190" s="28">
        <f>+T190+Q190</f>
        <v>0</v>
      </c>
      <c r="W190" s="97">
        <f>+(U190+R190)/2</f>
        <v>0</v>
      </c>
      <c r="X190" s="28">
        <v>0</v>
      </c>
      <c r="Y190" s="28"/>
      <c r="Z190" s="97" t="e">
        <f>+Y190/X190</f>
        <v>#DIV/0!</v>
      </c>
      <c r="AA190" s="28">
        <v>1</v>
      </c>
      <c r="AB190" s="28"/>
      <c r="AC190" s="28">
        <f>+AB190/AA190</f>
        <v>0</v>
      </c>
      <c r="AD190" s="28"/>
      <c r="AE190" s="39"/>
      <c r="AF190" s="28"/>
      <c r="AG190" s="39"/>
      <c r="AH190" s="39"/>
      <c r="AI190" s="39"/>
      <c r="AJ190" s="39"/>
      <c r="AK190" s="66"/>
    </row>
    <row r="191" spans="1:83" s="39" customFormat="1" ht="165.75" customHeight="1" x14ac:dyDescent="0.2">
      <c r="A191" s="43" t="s">
        <v>775</v>
      </c>
      <c r="B191" s="30" t="s">
        <v>818</v>
      </c>
      <c r="C191" s="30" t="s">
        <v>749</v>
      </c>
      <c r="D191" s="30" t="s">
        <v>750</v>
      </c>
      <c r="E191" s="30" t="s">
        <v>806</v>
      </c>
      <c r="F191" s="127" t="s">
        <v>871</v>
      </c>
      <c r="G191" s="95">
        <v>43101</v>
      </c>
      <c r="H191" s="119">
        <v>43404</v>
      </c>
      <c r="I191" s="28" t="s">
        <v>15</v>
      </c>
      <c r="J191" s="28" t="s">
        <v>27</v>
      </c>
      <c r="K191" s="28" t="s">
        <v>225</v>
      </c>
      <c r="L191" s="28" t="s">
        <v>931</v>
      </c>
      <c r="M191" s="28" t="s">
        <v>1039</v>
      </c>
      <c r="N191" s="28" t="s">
        <v>1040</v>
      </c>
      <c r="O191" s="99">
        <v>1</v>
      </c>
      <c r="P191" s="28">
        <v>0</v>
      </c>
      <c r="Q191" s="28">
        <v>0</v>
      </c>
      <c r="R191" s="96">
        <v>0</v>
      </c>
      <c r="S191" s="28">
        <v>0</v>
      </c>
      <c r="T191" s="28">
        <v>0</v>
      </c>
      <c r="U191" s="96">
        <v>0</v>
      </c>
      <c r="V191" s="28">
        <f>+T191+Q191</f>
        <v>0</v>
      </c>
      <c r="W191" s="97">
        <f>+(U191+R191)/2</f>
        <v>0</v>
      </c>
      <c r="X191" s="28">
        <v>0</v>
      </c>
      <c r="Y191" s="28"/>
      <c r="Z191" s="97" t="e">
        <f>+Y191/X191</f>
        <v>#DIV/0!</v>
      </c>
      <c r="AA191" s="28">
        <v>1</v>
      </c>
      <c r="AB191" s="28"/>
      <c r="AC191" s="28">
        <f>+AB191/AA191</f>
        <v>0</v>
      </c>
      <c r="AD191" s="28"/>
      <c r="AF191" s="28"/>
      <c r="AK191" s="66"/>
      <c r="AL191" s="7"/>
      <c r="AM191" s="7"/>
      <c r="AN191" s="7"/>
      <c r="AO191" s="7"/>
      <c r="AP191" s="7"/>
      <c r="AQ191" s="7"/>
      <c r="AR191" s="7"/>
      <c r="AS191" s="7"/>
      <c r="AT191" s="7"/>
      <c r="AU191" s="7"/>
      <c r="AV191" s="7"/>
      <c r="AW191" s="7"/>
      <c r="AX191" s="7"/>
      <c r="AY191" s="7"/>
      <c r="AZ191" s="7"/>
      <c r="BA191" s="7"/>
      <c r="BB191" s="7"/>
      <c r="BC191" s="7"/>
      <c r="BD191" s="7"/>
      <c r="BE191" s="7"/>
      <c r="BF191" s="7"/>
      <c r="BG191" s="7"/>
      <c r="BH191" s="7"/>
      <c r="BI191" s="7"/>
      <c r="BJ191" s="7"/>
      <c r="BK191" s="7"/>
      <c r="BL191" s="7"/>
      <c r="BM191" s="7"/>
      <c r="BN191" s="7"/>
      <c r="BO191" s="7"/>
      <c r="BP191" s="7"/>
      <c r="BQ191" s="7"/>
      <c r="BR191" s="7"/>
      <c r="BS191" s="7"/>
      <c r="BT191" s="7"/>
      <c r="BU191" s="7"/>
      <c r="BV191" s="7"/>
      <c r="BW191" s="7"/>
      <c r="BX191" s="7"/>
      <c r="BY191" s="7"/>
      <c r="BZ191" s="7"/>
      <c r="CA191" s="7"/>
      <c r="CB191" s="7"/>
      <c r="CC191" s="7"/>
      <c r="CD191" s="7"/>
      <c r="CE191" s="7"/>
    </row>
    <row r="192" spans="1:83" s="39" customFormat="1" ht="33.75" customHeight="1" x14ac:dyDescent="0.2">
      <c r="A192" s="43" t="s">
        <v>775</v>
      </c>
      <c r="B192" s="30" t="s">
        <v>818</v>
      </c>
      <c r="C192" s="30" t="s">
        <v>749</v>
      </c>
      <c r="D192" s="30" t="s">
        <v>750</v>
      </c>
      <c r="E192" s="30" t="s">
        <v>806</v>
      </c>
      <c r="F192" s="125" t="s">
        <v>872</v>
      </c>
      <c r="G192" s="95">
        <v>43101</v>
      </c>
      <c r="H192" s="119">
        <v>43434</v>
      </c>
      <c r="I192" s="28" t="s">
        <v>15</v>
      </c>
      <c r="J192" s="28" t="s">
        <v>27</v>
      </c>
      <c r="K192" s="28" t="s">
        <v>225</v>
      </c>
      <c r="L192" s="28" t="s">
        <v>931</v>
      </c>
      <c r="M192" s="28" t="s">
        <v>1043</v>
      </c>
      <c r="N192" s="28" t="s">
        <v>1155</v>
      </c>
      <c r="O192" s="99">
        <v>1</v>
      </c>
      <c r="P192" s="28">
        <v>0</v>
      </c>
      <c r="Q192" s="28">
        <v>0</v>
      </c>
      <c r="R192" s="96">
        <v>0</v>
      </c>
      <c r="S192" s="28">
        <v>0</v>
      </c>
      <c r="T192" s="28">
        <v>0</v>
      </c>
      <c r="U192" s="96">
        <v>0</v>
      </c>
      <c r="V192" s="28">
        <f>+T192+Q192</f>
        <v>0</v>
      </c>
      <c r="W192" s="97">
        <f>+(U192+R192)/2</f>
        <v>0</v>
      </c>
      <c r="X192" s="28">
        <v>0</v>
      </c>
      <c r="Y192" s="28"/>
      <c r="Z192" s="97" t="e">
        <f>+Y192/X192</f>
        <v>#DIV/0!</v>
      </c>
      <c r="AA192" s="28">
        <v>1</v>
      </c>
      <c r="AB192" s="28"/>
      <c r="AC192" s="28">
        <f>+AB192/AA192</f>
        <v>0</v>
      </c>
      <c r="AD192" s="28"/>
      <c r="AF192" s="28"/>
      <c r="AK192" s="66"/>
      <c r="AL192" s="7"/>
      <c r="AM192" s="7"/>
      <c r="AN192" s="7"/>
      <c r="AO192" s="7"/>
      <c r="AP192" s="7"/>
      <c r="AQ192" s="7"/>
      <c r="AR192" s="7"/>
      <c r="AS192" s="7"/>
      <c r="AT192" s="7"/>
      <c r="AU192" s="7"/>
      <c r="AV192" s="7"/>
      <c r="AW192" s="7"/>
      <c r="AX192" s="7"/>
      <c r="AY192" s="7"/>
      <c r="AZ192" s="7"/>
      <c r="BA192" s="7"/>
      <c r="BB192" s="7"/>
      <c r="BC192" s="7"/>
      <c r="BD192" s="7"/>
      <c r="BE192" s="7"/>
      <c r="BF192" s="7"/>
      <c r="BG192" s="7"/>
      <c r="BH192" s="7"/>
      <c r="BI192" s="7"/>
      <c r="BJ192" s="7"/>
      <c r="BK192" s="7"/>
      <c r="BL192" s="7"/>
      <c r="BM192" s="7"/>
      <c r="BN192" s="7"/>
      <c r="BO192" s="7"/>
      <c r="BP192" s="7"/>
      <c r="BQ192" s="7"/>
      <c r="BR192" s="7"/>
      <c r="BS192" s="7"/>
      <c r="BT192" s="7"/>
      <c r="BU192" s="7"/>
      <c r="BV192" s="7"/>
      <c r="BW192" s="7"/>
      <c r="BX192" s="7"/>
      <c r="BY192" s="7"/>
      <c r="BZ192" s="7"/>
      <c r="CA192" s="7"/>
      <c r="CB192" s="7"/>
      <c r="CC192" s="7"/>
      <c r="CD192" s="7"/>
      <c r="CE192" s="7"/>
    </row>
    <row r="193" spans="1:83" ht="33.75" customHeight="1" x14ac:dyDescent="0.2">
      <c r="A193" s="43" t="s">
        <v>775</v>
      </c>
      <c r="B193" s="30" t="s">
        <v>818</v>
      </c>
      <c r="C193" s="30" t="s">
        <v>749</v>
      </c>
      <c r="D193" s="30" t="s">
        <v>750</v>
      </c>
      <c r="E193" s="30" t="s">
        <v>806</v>
      </c>
      <c r="F193" s="125" t="s">
        <v>873</v>
      </c>
      <c r="G193" s="95">
        <v>43101</v>
      </c>
      <c r="H193" s="119">
        <v>43465</v>
      </c>
      <c r="I193" s="28" t="s">
        <v>15</v>
      </c>
      <c r="J193" s="28" t="s">
        <v>27</v>
      </c>
      <c r="K193" s="28" t="s">
        <v>225</v>
      </c>
      <c r="L193" s="28" t="s">
        <v>931</v>
      </c>
      <c r="M193" s="28" t="s">
        <v>1045</v>
      </c>
      <c r="N193" s="28" t="s">
        <v>1046</v>
      </c>
      <c r="O193" s="28">
        <v>3</v>
      </c>
      <c r="P193" s="28">
        <v>1</v>
      </c>
      <c r="Q193" s="28">
        <v>1</v>
      </c>
      <c r="R193" s="96">
        <f>+Q193/P193</f>
        <v>1</v>
      </c>
      <c r="S193" s="28">
        <v>1</v>
      </c>
      <c r="T193" s="28">
        <v>0</v>
      </c>
      <c r="U193" s="96">
        <f>+T193/S193</f>
        <v>0</v>
      </c>
      <c r="V193" s="28">
        <f>+T193+Q193</f>
        <v>1</v>
      </c>
      <c r="W193" s="97">
        <f>+(U193+R193)/2</f>
        <v>0.5</v>
      </c>
      <c r="X193" s="28">
        <v>1</v>
      </c>
      <c r="Y193" s="28"/>
      <c r="Z193" s="97">
        <f>+Y193/X193</f>
        <v>0</v>
      </c>
      <c r="AA193" s="28">
        <v>1</v>
      </c>
      <c r="AB193" s="28"/>
      <c r="AC193" s="28">
        <f>+AB193/AA193</f>
        <v>0</v>
      </c>
      <c r="AD193" s="28" t="s">
        <v>1156</v>
      </c>
      <c r="AE193" s="39" t="s">
        <v>1044</v>
      </c>
      <c r="AF193" s="28"/>
      <c r="AG193" s="39"/>
      <c r="AH193" s="39"/>
      <c r="AI193" s="39"/>
      <c r="AJ193" s="39"/>
      <c r="AK193" s="66"/>
    </row>
    <row r="194" spans="1:83" ht="33.75" customHeight="1" x14ac:dyDescent="0.2">
      <c r="A194" s="43" t="s">
        <v>775</v>
      </c>
      <c r="B194" s="30" t="s">
        <v>818</v>
      </c>
      <c r="C194" s="30" t="s">
        <v>749</v>
      </c>
      <c r="D194" s="30" t="s">
        <v>750</v>
      </c>
      <c r="E194" s="30" t="s">
        <v>806</v>
      </c>
      <c r="F194" s="125" t="s">
        <v>874</v>
      </c>
      <c r="G194" s="95">
        <v>43101</v>
      </c>
      <c r="H194" s="119">
        <v>43465</v>
      </c>
      <c r="I194" s="28" t="s">
        <v>15</v>
      </c>
      <c r="J194" s="28" t="s">
        <v>27</v>
      </c>
      <c r="K194" s="28" t="s">
        <v>225</v>
      </c>
      <c r="L194" s="28" t="s">
        <v>931</v>
      </c>
      <c r="M194" s="28" t="s">
        <v>1047</v>
      </c>
      <c r="N194" s="28" t="s">
        <v>1157</v>
      </c>
      <c r="O194" s="28">
        <v>3</v>
      </c>
      <c r="P194" s="28">
        <v>1</v>
      </c>
      <c r="Q194" s="28">
        <v>1</v>
      </c>
      <c r="R194" s="96">
        <f>+Q194/P194</f>
        <v>1</v>
      </c>
      <c r="S194" s="28">
        <v>0</v>
      </c>
      <c r="T194" s="28">
        <v>0</v>
      </c>
      <c r="U194" s="96">
        <v>0</v>
      </c>
      <c r="V194" s="28">
        <f>+T194+Q194</f>
        <v>1</v>
      </c>
      <c r="W194" s="97">
        <f>+(U194+R194)/2</f>
        <v>0.5</v>
      </c>
      <c r="X194" s="28">
        <v>0</v>
      </c>
      <c r="Y194" s="28"/>
      <c r="Z194" s="97" t="e">
        <f>+Y194/X194</f>
        <v>#DIV/0!</v>
      </c>
      <c r="AA194" s="28">
        <v>1</v>
      </c>
      <c r="AB194" s="28"/>
      <c r="AC194" s="28">
        <f>+AB194/AA194</f>
        <v>0</v>
      </c>
      <c r="AD194" s="113" t="s">
        <v>1158</v>
      </c>
      <c r="AE194" s="39" t="s">
        <v>1113</v>
      </c>
      <c r="AF194" s="28"/>
      <c r="AG194" s="39"/>
      <c r="AH194" s="39"/>
      <c r="AI194" s="39"/>
      <c r="AJ194" s="39"/>
      <c r="AK194" s="66"/>
    </row>
    <row r="195" spans="1:83" ht="33.75" customHeight="1" x14ac:dyDescent="0.2">
      <c r="A195" s="43" t="s">
        <v>775</v>
      </c>
      <c r="B195" s="30" t="s">
        <v>818</v>
      </c>
      <c r="C195" s="30" t="s">
        <v>749</v>
      </c>
      <c r="D195" s="30" t="s">
        <v>750</v>
      </c>
      <c r="E195" s="30" t="s">
        <v>806</v>
      </c>
      <c r="F195" s="125" t="s">
        <v>875</v>
      </c>
      <c r="G195" s="95">
        <v>43101</v>
      </c>
      <c r="H195" s="119">
        <v>43465</v>
      </c>
      <c r="I195" s="28" t="s">
        <v>15</v>
      </c>
      <c r="J195" s="28" t="s">
        <v>27</v>
      </c>
      <c r="K195" s="28" t="s">
        <v>225</v>
      </c>
      <c r="L195" s="28" t="s">
        <v>931</v>
      </c>
      <c r="M195" s="28" t="s">
        <v>1048</v>
      </c>
      <c r="N195" s="28" t="s">
        <v>1049</v>
      </c>
      <c r="O195" s="28">
        <v>1</v>
      </c>
      <c r="P195" s="28">
        <v>0</v>
      </c>
      <c r="Q195" s="28">
        <v>0</v>
      </c>
      <c r="R195" s="96">
        <v>0</v>
      </c>
      <c r="S195" s="28">
        <v>0</v>
      </c>
      <c r="T195" s="28">
        <v>0</v>
      </c>
      <c r="U195" s="96">
        <v>0</v>
      </c>
      <c r="V195" s="28">
        <f>+T195+Q195</f>
        <v>0</v>
      </c>
      <c r="W195" s="97">
        <f>+(U195+R195)/2</f>
        <v>0</v>
      </c>
      <c r="X195" s="28">
        <v>0</v>
      </c>
      <c r="Y195" s="28"/>
      <c r="Z195" s="97" t="e">
        <f>+Y195/X195</f>
        <v>#DIV/0!</v>
      </c>
      <c r="AA195" s="28">
        <v>1</v>
      </c>
      <c r="AB195" s="28"/>
      <c r="AC195" s="28">
        <f>+AB195/AA195</f>
        <v>0</v>
      </c>
      <c r="AD195" s="28"/>
      <c r="AE195" s="39" t="s">
        <v>1015</v>
      </c>
      <c r="AF195" s="28"/>
      <c r="AG195" s="39"/>
      <c r="AH195" s="39"/>
      <c r="AI195" s="39"/>
      <c r="AJ195" s="39"/>
      <c r="AK195" s="66"/>
    </row>
    <row r="196" spans="1:83" ht="33.75" customHeight="1" x14ac:dyDescent="0.2">
      <c r="A196" s="43" t="s">
        <v>775</v>
      </c>
      <c r="B196" s="30" t="s">
        <v>818</v>
      </c>
      <c r="C196" s="30" t="s">
        <v>749</v>
      </c>
      <c r="D196" s="30" t="s">
        <v>750</v>
      </c>
      <c r="E196" s="30" t="s">
        <v>806</v>
      </c>
      <c r="F196" s="131" t="s">
        <v>879</v>
      </c>
      <c r="G196" s="95">
        <v>43101</v>
      </c>
      <c r="H196" s="111">
        <v>43465</v>
      </c>
      <c r="I196" s="28" t="s">
        <v>15</v>
      </c>
      <c r="J196" s="28" t="s">
        <v>27</v>
      </c>
      <c r="K196" s="28" t="s">
        <v>225</v>
      </c>
      <c r="L196" s="28" t="s">
        <v>931</v>
      </c>
      <c r="M196" s="28" t="s">
        <v>1050</v>
      </c>
      <c r="N196" s="28" t="s">
        <v>1049</v>
      </c>
      <c r="O196" s="28">
        <v>12</v>
      </c>
      <c r="P196" s="28">
        <v>3</v>
      </c>
      <c r="Q196" s="28">
        <v>3</v>
      </c>
      <c r="R196" s="96">
        <f>+Q196/P196</f>
        <v>1</v>
      </c>
      <c r="S196" s="28">
        <v>3</v>
      </c>
      <c r="T196" s="28">
        <v>0</v>
      </c>
      <c r="U196" s="96">
        <f>+T196/S196</f>
        <v>0</v>
      </c>
      <c r="V196" s="28">
        <f>+T196+Q196</f>
        <v>3</v>
      </c>
      <c r="W196" s="97">
        <f>+(U196+R196)/2</f>
        <v>0.5</v>
      </c>
      <c r="X196" s="28">
        <v>3</v>
      </c>
      <c r="Y196" s="28"/>
      <c r="Z196" s="97">
        <f>+Y196/X196</f>
        <v>0</v>
      </c>
      <c r="AA196" s="28">
        <v>3</v>
      </c>
      <c r="AB196" s="28"/>
      <c r="AC196" s="28">
        <f>+AB196/AA196</f>
        <v>0</v>
      </c>
      <c r="AD196" s="28" t="s">
        <v>1159</v>
      </c>
      <c r="AE196" s="39" t="s">
        <v>1019</v>
      </c>
      <c r="AF196" s="28"/>
      <c r="AG196" s="39"/>
      <c r="AH196" s="39"/>
      <c r="AI196" s="39"/>
      <c r="AJ196" s="39"/>
      <c r="AK196" s="66"/>
    </row>
    <row r="197" spans="1:83" s="39" customFormat="1" ht="132.75" customHeight="1" x14ac:dyDescent="0.2">
      <c r="A197" s="43" t="s">
        <v>775</v>
      </c>
      <c r="B197" s="30" t="s">
        <v>818</v>
      </c>
      <c r="C197" s="30" t="s">
        <v>749</v>
      </c>
      <c r="D197" s="30" t="s">
        <v>750</v>
      </c>
      <c r="E197" s="30" t="s">
        <v>806</v>
      </c>
      <c r="F197" s="120" t="s">
        <v>882</v>
      </c>
      <c r="G197" s="95">
        <v>43101</v>
      </c>
      <c r="H197" s="111">
        <v>43465</v>
      </c>
      <c r="I197" s="28" t="s">
        <v>15</v>
      </c>
      <c r="J197" s="28" t="s">
        <v>27</v>
      </c>
      <c r="K197" s="28" t="s">
        <v>225</v>
      </c>
      <c r="L197" s="28" t="s">
        <v>931</v>
      </c>
      <c r="M197" s="28" t="s">
        <v>1051</v>
      </c>
      <c r="N197" s="28" t="s">
        <v>1052</v>
      </c>
      <c r="O197" s="96">
        <v>1</v>
      </c>
      <c r="P197" s="28">
        <v>0</v>
      </c>
      <c r="Q197" s="28">
        <v>0</v>
      </c>
      <c r="R197" s="96">
        <v>0</v>
      </c>
      <c r="S197" s="28">
        <v>0</v>
      </c>
      <c r="T197" s="28">
        <v>0</v>
      </c>
      <c r="U197" s="96">
        <v>0</v>
      </c>
      <c r="V197" s="28">
        <f>+T197+Q197</f>
        <v>0</v>
      </c>
      <c r="W197" s="97">
        <f>+(U197+R197)/2</f>
        <v>0</v>
      </c>
      <c r="X197" s="28">
        <v>0</v>
      </c>
      <c r="Y197" s="28"/>
      <c r="Z197" s="97" t="e">
        <f>+Y197/X197</f>
        <v>#DIV/0!</v>
      </c>
      <c r="AA197" s="28">
        <v>1</v>
      </c>
      <c r="AB197" s="28"/>
      <c r="AC197" s="28">
        <f>+AB197/AA197</f>
        <v>0</v>
      </c>
      <c r="AD197" s="28"/>
      <c r="AE197" s="39" t="s">
        <v>1053</v>
      </c>
      <c r="AF197" s="28"/>
      <c r="AK197" s="66"/>
      <c r="AL197" s="7"/>
      <c r="AM197" s="7"/>
      <c r="AN197" s="7"/>
      <c r="AO197" s="7"/>
      <c r="AP197" s="7"/>
      <c r="AQ197" s="7"/>
      <c r="AR197" s="7"/>
      <c r="AS197" s="7"/>
      <c r="AT197" s="7"/>
      <c r="AU197" s="7"/>
      <c r="AV197" s="7"/>
      <c r="AW197" s="7"/>
      <c r="AX197" s="7"/>
      <c r="AY197" s="7"/>
      <c r="AZ197" s="7"/>
      <c r="BA197" s="7"/>
      <c r="BB197" s="7"/>
      <c r="BC197" s="7"/>
      <c r="BD197" s="7"/>
      <c r="BE197" s="7"/>
      <c r="BF197" s="7"/>
      <c r="BG197" s="7"/>
      <c r="BH197" s="7"/>
      <c r="BI197" s="7"/>
      <c r="BJ197" s="7"/>
      <c r="BK197" s="7"/>
      <c r="BL197" s="7"/>
      <c r="BM197" s="7"/>
      <c r="BN197" s="7"/>
      <c r="BO197" s="7"/>
      <c r="BP197" s="7"/>
      <c r="BQ197" s="7"/>
      <c r="BR197" s="7"/>
      <c r="BS197" s="7"/>
      <c r="BT197" s="7"/>
      <c r="BU197" s="7"/>
      <c r="BV197" s="7"/>
      <c r="BW197" s="7"/>
      <c r="BX197" s="7"/>
      <c r="BY197" s="7"/>
      <c r="BZ197" s="7"/>
      <c r="CA197" s="7"/>
      <c r="CB197" s="7"/>
      <c r="CC197" s="7"/>
      <c r="CD197" s="7"/>
      <c r="CE197" s="7"/>
    </row>
    <row r="198" spans="1:83" ht="132.75" customHeight="1" x14ac:dyDescent="0.2">
      <c r="A198" s="43" t="s">
        <v>775</v>
      </c>
      <c r="B198" s="30" t="s">
        <v>818</v>
      </c>
      <c r="C198" s="30" t="s">
        <v>749</v>
      </c>
      <c r="D198" s="30" t="s">
        <v>750</v>
      </c>
      <c r="E198" s="30" t="s">
        <v>806</v>
      </c>
      <c r="F198" s="130" t="s">
        <v>883</v>
      </c>
      <c r="G198" s="95">
        <v>43101</v>
      </c>
      <c r="H198" s="132">
        <v>43281</v>
      </c>
      <c r="I198" s="28" t="s">
        <v>15</v>
      </c>
      <c r="J198" s="28" t="s">
        <v>27</v>
      </c>
      <c r="K198" s="28" t="s">
        <v>225</v>
      </c>
      <c r="L198" s="28" t="s">
        <v>931</v>
      </c>
      <c r="M198" s="28" t="s">
        <v>1160</v>
      </c>
      <c r="N198" s="28" t="s">
        <v>1161</v>
      </c>
      <c r="O198" s="99">
        <v>1</v>
      </c>
      <c r="P198" s="28">
        <v>0</v>
      </c>
      <c r="Q198" s="28">
        <v>0</v>
      </c>
      <c r="R198" s="96">
        <v>0</v>
      </c>
      <c r="S198" s="28">
        <v>1</v>
      </c>
      <c r="T198" s="28">
        <v>1</v>
      </c>
      <c r="U198" s="96">
        <f>+T198/S198</f>
        <v>1</v>
      </c>
      <c r="V198" s="28">
        <f>+T198+Q198</f>
        <v>1</v>
      </c>
      <c r="W198" s="97">
        <f>+(U198+R198)/2</f>
        <v>0.5</v>
      </c>
      <c r="X198" s="28">
        <v>0</v>
      </c>
      <c r="Y198" s="28"/>
      <c r="Z198" s="97" t="e">
        <f>+Y198/X198</f>
        <v>#DIV/0!</v>
      </c>
      <c r="AA198" s="28">
        <v>0</v>
      </c>
      <c r="AB198" s="28"/>
      <c r="AC198" s="28" t="e">
        <f>+AB198/AA198</f>
        <v>#DIV/0!</v>
      </c>
      <c r="AD198" s="28"/>
      <c r="AE198" s="39" t="s">
        <v>1054</v>
      </c>
      <c r="AF198" s="150" t="s">
        <v>1163</v>
      </c>
      <c r="AG198" s="113" t="s">
        <v>1162</v>
      </c>
      <c r="AH198" s="39"/>
      <c r="AI198" s="39"/>
      <c r="AJ198" s="39"/>
      <c r="AK198" s="66"/>
    </row>
    <row r="199" spans="1:83" ht="132.75" customHeight="1" x14ac:dyDescent="0.2">
      <c r="A199" s="43" t="s">
        <v>775</v>
      </c>
      <c r="B199" s="30" t="s">
        <v>818</v>
      </c>
      <c r="C199" s="30" t="s">
        <v>749</v>
      </c>
      <c r="D199" s="30" t="s">
        <v>750</v>
      </c>
      <c r="E199" s="30" t="s">
        <v>806</v>
      </c>
      <c r="F199" s="131" t="s">
        <v>886</v>
      </c>
      <c r="G199" s="95">
        <v>43101</v>
      </c>
      <c r="H199" s="132">
        <v>42978</v>
      </c>
      <c r="I199" s="28" t="s">
        <v>15</v>
      </c>
      <c r="J199" s="28" t="s">
        <v>27</v>
      </c>
      <c r="K199" s="28" t="s">
        <v>225</v>
      </c>
      <c r="L199" s="28" t="s">
        <v>931</v>
      </c>
      <c r="M199" s="28" t="s">
        <v>1057</v>
      </c>
      <c r="N199" s="28" t="s">
        <v>1164</v>
      </c>
      <c r="O199" s="96">
        <v>1</v>
      </c>
      <c r="P199" s="28">
        <v>0</v>
      </c>
      <c r="Q199" s="28">
        <v>0</v>
      </c>
      <c r="R199" s="96">
        <v>0</v>
      </c>
      <c r="S199" s="28">
        <v>0</v>
      </c>
      <c r="T199" s="28">
        <v>0</v>
      </c>
      <c r="U199" s="96">
        <v>0</v>
      </c>
      <c r="V199" s="28">
        <f>+T199+Q199</f>
        <v>0</v>
      </c>
      <c r="W199" s="97">
        <f>+(U199+R199)/2</f>
        <v>0</v>
      </c>
      <c r="X199" s="28">
        <v>0</v>
      </c>
      <c r="Y199" s="28"/>
      <c r="Z199" s="97" t="e">
        <f>+Y199/X199</f>
        <v>#DIV/0!</v>
      </c>
      <c r="AA199" s="28">
        <v>1</v>
      </c>
      <c r="AB199" s="28">
        <v>1</v>
      </c>
      <c r="AC199" s="28">
        <f>+AB199/AA199</f>
        <v>1</v>
      </c>
      <c r="AD199" s="113" t="s">
        <v>1165</v>
      </c>
      <c r="AE199" s="39" t="s">
        <v>1056</v>
      </c>
      <c r="AF199" s="28"/>
      <c r="AG199" s="39"/>
      <c r="AH199" s="39"/>
      <c r="AI199" s="39"/>
      <c r="AJ199" s="39"/>
      <c r="AK199" s="66"/>
    </row>
    <row r="200" spans="1:83" ht="132.75" customHeight="1" x14ac:dyDescent="0.2">
      <c r="A200" s="43" t="s">
        <v>775</v>
      </c>
      <c r="B200" s="30" t="s">
        <v>818</v>
      </c>
      <c r="C200" s="30" t="s">
        <v>749</v>
      </c>
      <c r="D200" s="30" t="s">
        <v>750</v>
      </c>
      <c r="E200" s="30" t="s">
        <v>806</v>
      </c>
      <c r="F200" s="110" t="s">
        <v>888</v>
      </c>
      <c r="G200" s="95">
        <v>43101</v>
      </c>
      <c r="H200" s="133">
        <v>43465</v>
      </c>
      <c r="I200" s="28" t="s">
        <v>26</v>
      </c>
      <c r="J200" s="28" t="s">
        <v>27</v>
      </c>
      <c r="K200" s="28" t="s">
        <v>225</v>
      </c>
      <c r="L200" s="28" t="s">
        <v>931</v>
      </c>
      <c r="M200" s="28" t="s">
        <v>1059</v>
      </c>
      <c r="N200" s="28" t="s">
        <v>1060</v>
      </c>
      <c r="O200" s="96">
        <v>1</v>
      </c>
      <c r="P200" s="96">
        <v>0.33</v>
      </c>
      <c r="Q200" s="28">
        <v>0</v>
      </c>
      <c r="R200" s="96">
        <f>+Q200/P200</f>
        <v>0</v>
      </c>
      <c r="S200" s="96">
        <v>0.33</v>
      </c>
      <c r="T200" s="28">
        <v>0</v>
      </c>
      <c r="U200" s="96">
        <f>+T200/S200</f>
        <v>0</v>
      </c>
      <c r="V200" s="28">
        <f>+T200+Q200</f>
        <v>0</v>
      </c>
      <c r="W200" s="97">
        <f>+(U200+R200)/2</f>
        <v>0</v>
      </c>
      <c r="X200" s="28">
        <v>0</v>
      </c>
      <c r="Y200" s="28"/>
      <c r="Z200" s="97" t="e">
        <f>+Y200/X200</f>
        <v>#DIV/0!</v>
      </c>
      <c r="AA200" s="96">
        <v>0.33</v>
      </c>
      <c r="AB200" s="28"/>
      <c r="AC200" s="28">
        <f>+AB200/AA200</f>
        <v>0</v>
      </c>
      <c r="AD200" s="113" t="s">
        <v>1166</v>
      </c>
      <c r="AE200" s="39" t="s">
        <v>1058</v>
      </c>
      <c r="AF200" s="28"/>
      <c r="AG200" s="39"/>
      <c r="AH200" s="39"/>
      <c r="AI200" s="39"/>
      <c r="AJ200" s="39"/>
      <c r="AK200" s="66"/>
    </row>
    <row r="201" spans="1:83" ht="132.75" customHeight="1" x14ac:dyDescent="0.2">
      <c r="A201" s="43" t="s">
        <v>775</v>
      </c>
      <c r="B201" s="30" t="s">
        <v>818</v>
      </c>
      <c r="C201" s="30" t="s">
        <v>749</v>
      </c>
      <c r="D201" s="30" t="s">
        <v>750</v>
      </c>
      <c r="E201" s="30" t="s">
        <v>806</v>
      </c>
      <c r="F201" s="137" t="s">
        <v>895</v>
      </c>
      <c r="G201" s="95">
        <v>43101</v>
      </c>
      <c r="H201" s="133">
        <v>43465</v>
      </c>
      <c r="I201" s="28" t="s">
        <v>26</v>
      </c>
      <c r="J201" s="28" t="s">
        <v>27</v>
      </c>
      <c r="K201" s="28" t="s">
        <v>225</v>
      </c>
      <c r="L201" s="28" t="s">
        <v>931</v>
      </c>
      <c r="M201" s="28" t="s">
        <v>1062</v>
      </c>
      <c r="N201" s="28" t="s">
        <v>1063</v>
      </c>
      <c r="O201" s="99">
        <v>3</v>
      </c>
      <c r="P201" s="28">
        <v>1</v>
      </c>
      <c r="Q201" s="28">
        <v>1</v>
      </c>
      <c r="R201" s="96">
        <f>+Q201/P201</f>
        <v>1</v>
      </c>
      <c r="S201" s="28">
        <v>1</v>
      </c>
      <c r="T201" s="28">
        <v>0</v>
      </c>
      <c r="U201" s="96">
        <f>+T201/S201</f>
        <v>0</v>
      </c>
      <c r="V201" s="28">
        <f>+T201+Q201</f>
        <v>1</v>
      </c>
      <c r="W201" s="97">
        <f>+(U201+R201)/2</f>
        <v>0.5</v>
      </c>
      <c r="X201" s="28">
        <v>0</v>
      </c>
      <c r="Y201" s="28"/>
      <c r="Z201" s="97" t="e">
        <f>+Y201/X201</f>
        <v>#DIV/0!</v>
      </c>
      <c r="AA201" s="28">
        <v>1</v>
      </c>
      <c r="AB201" s="28"/>
      <c r="AC201" s="28">
        <f>+AB201/AA201</f>
        <v>0</v>
      </c>
      <c r="AD201" s="113" t="s">
        <v>1167</v>
      </c>
      <c r="AE201" s="39" t="s">
        <v>1061</v>
      </c>
      <c r="AF201" s="28"/>
      <c r="AG201" s="39"/>
      <c r="AH201" s="39"/>
      <c r="AI201" s="39"/>
      <c r="AJ201" s="39"/>
      <c r="AK201" s="66"/>
    </row>
    <row r="202" spans="1:83" s="39" customFormat="1" ht="116.25" customHeight="1" x14ac:dyDescent="0.2">
      <c r="A202" s="45" t="s">
        <v>785</v>
      </c>
      <c r="B202" s="28" t="s">
        <v>831</v>
      </c>
      <c r="C202" s="30" t="s">
        <v>758</v>
      </c>
      <c r="D202" s="30" t="s">
        <v>766</v>
      </c>
      <c r="E202" s="94" t="s">
        <v>782</v>
      </c>
      <c r="F202" s="30" t="s">
        <v>1190</v>
      </c>
      <c r="G202" s="95">
        <v>43101</v>
      </c>
      <c r="H202" s="95">
        <v>43464</v>
      </c>
      <c r="I202" s="28" t="s">
        <v>26</v>
      </c>
      <c r="J202" s="28" t="s">
        <v>27</v>
      </c>
      <c r="K202" s="28" t="s">
        <v>225</v>
      </c>
      <c r="L202" s="28" t="s">
        <v>225</v>
      </c>
      <c r="M202" s="28" t="s">
        <v>1185</v>
      </c>
      <c r="N202" s="28" t="s">
        <v>1189</v>
      </c>
      <c r="O202" s="96">
        <v>1</v>
      </c>
      <c r="P202" s="96">
        <v>1</v>
      </c>
      <c r="Q202" s="28"/>
      <c r="R202" s="28"/>
      <c r="S202" s="28">
        <v>0</v>
      </c>
      <c r="T202" s="28"/>
      <c r="U202" s="28"/>
      <c r="V202" s="28"/>
      <c r="W202" s="28"/>
      <c r="X202" s="28">
        <v>0</v>
      </c>
      <c r="Y202" s="28"/>
      <c r="Z202" s="28"/>
      <c r="AA202" s="28">
        <v>0</v>
      </c>
      <c r="AB202" s="146"/>
      <c r="AC202" s="146"/>
      <c r="AD202" s="146"/>
      <c r="AE202" s="146"/>
      <c r="AF202" s="146"/>
      <c r="AG202" s="146"/>
      <c r="AH202" s="146"/>
      <c r="AI202" s="146"/>
      <c r="AJ202" s="146"/>
      <c r="AK202" s="143"/>
      <c r="AL202" s="7"/>
      <c r="AM202" s="7"/>
      <c r="AN202" s="7"/>
      <c r="AO202" s="7"/>
      <c r="AP202" s="7"/>
      <c r="AQ202" s="7"/>
      <c r="AR202" s="7"/>
      <c r="AS202" s="7"/>
      <c r="AT202" s="7"/>
      <c r="AU202" s="7"/>
      <c r="AV202" s="7"/>
      <c r="AW202" s="7"/>
      <c r="AX202" s="7"/>
      <c r="AY202" s="7"/>
      <c r="AZ202" s="7"/>
      <c r="BA202" s="7"/>
      <c r="BB202" s="7"/>
      <c r="BC202" s="7"/>
      <c r="BD202" s="7"/>
      <c r="BE202" s="7"/>
      <c r="BF202" s="7"/>
      <c r="BG202" s="7"/>
      <c r="BH202" s="7"/>
      <c r="BI202" s="7"/>
      <c r="BJ202" s="7"/>
      <c r="BK202" s="7"/>
      <c r="BL202" s="7"/>
      <c r="BM202" s="7"/>
      <c r="BN202" s="7"/>
      <c r="BO202" s="7"/>
      <c r="BP202" s="7"/>
      <c r="BQ202" s="7"/>
      <c r="BR202" s="7"/>
      <c r="BS202" s="7"/>
      <c r="BT202" s="7"/>
      <c r="BU202" s="7"/>
      <c r="BV202" s="7"/>
      <c r="BW202" s="7"/>
      <c r="BX202" s="7"/>
      <c r="BY202" s="7"/>
      <c r="BZ202" s="7"/>
      <c r="CA202" s="7"/>
      <c r="CB202" s="7"/>
      <c r="CC202" s="7"/>
      <c r="CD202" s="7"/>
      <c r="CE202" s="7"/>
    </row>
    <row r="203" spans="1:83" ht="116.25" customHeight="1" x14ac:dyDescent="0.2">
      <c r="A203" s="43" t="s">
        <v>775</v>
      </c>
      <c r="B203" s="30" t="s">
        <v>818</v>
      </c>
      <c r="C203" s="30" t="s">
        <v>749</v>
      </c>
      <c r="D203" s="30" t="s">
        <v>750</v>
      </c>
      <c r="E203" s="30" t="s">
        <v>806</v>
      </c>
      <c r="F203" s="110" t="s">
        <v>843</v>
      </c>
      <c r="G203" s="95">
        <v>43101</v>
      </c>
      <c r="H203" s="111">
        <v>43465</v>
      </c>
      <c r="I203" s="28" t="s">
        <v>50</v>
      </c>
      <c r="J203" s="28" t="s">
        <v>54</v>
      </c>
      <c r="K203" s="28" t="s">
        <v>929</v>
      </c>
      <c r="L203" s="28" t="s">
        <v>931</v>
      </c>
      <c r="M203" s="28" t="s">
        <v>965</v>
      </c>
      <c r="N203" s="28" t="s">
        <v>966</v>
      </c>
      <c r="O203" s="112">
        <v>1</v>
      </c>
      <c r="P203" s="28">
        <v>0</v>
      </c>
      <c r="Q203" s="28">
        <v>0</v>
      </c>
      <c r="R203" s="96">
        <v>0</v>
      </c>
      <c r="S203" s="28">
        <v>0</v>
      </c>
      <c r="T203" s="28">
        <v>0</v>
      </c>
      <c r="U203" s="96">
        <v>0</v>
      </c>
      <c r="V203" s="28">
        <f>+T203+Q203</f>
        <v>0</v>
      </c>
      <c r="W203" s="97">
        <f>+(U203+R203)/2</f>
        <v>0</v>
      </c>
      <c r="X203" s="28">
        <v>0</v>
      </c>
      <c r="Y203" s="28"/>
      <c r="Z203" s="97" t="e">
        <f>+Y203/X203</f>
        <v>#DIV/0!</v>
      </c>
      <c r="AA203" s="28">
        <v>0</v>
      </c>
      <c r="AB203" s="28"/>
      <c r="AC203" s="28" t="e">
        <f>+AB203/AA203</f>
        <v>#DIV/0!</v>
      </c>
      <c r="AD203" s="28"/>
      <c r="AE203" s="39" t="s">
        <v>967</v>
      </c>
      <c r="AF203" s="39"/>
      <c r="AG203" s="39"/>
      <c r="AH203" s="39"/>
      <c r="AI203" s="39"/>
      <c r="AJ203" s="39"/>
      <c r="AK203" s="66"/>
    </row>
    <row r="204" spans="1:83" ht="116.25" customHeight="1" x14ac:dyDescent="0.2">
      <c r="A204" s="45" t="s">
        <v>785</v>
      </c>
      <c r="B204" s="30" t="s">
        <v>796</v>
      </c>
      <c r="C204" s="30" t="s">
        <v>752</v>
      </c>
      <c r="D204" s="30" t="s">
        <v>763</v>
      </c>
      <c r="E204" s="30" t="s">
        <v>751</v>
      </c>
      <c r="F204" s="30" t="s">
        <v>293</v>
      </c>
      <c r="G204" s="95">
        <v>43101</v>
      </c>
      <c r="H204" s="95">
        <v>43465</v>
      </c>
      <c r="I204" s="28" t="s">
        <v>50</v>
      </c>
      <c r="J204" s="28" t="s">
        <v>54</v>
      </c>
      <c r="K204" s="28" t="s">
        <v>163</v>
      </c>
      <c r="L204" s="28" t="s">
        <v>194</v>
      </c>
      <c r="M204" s="28" t="s">
        <v>294</v>
      </c>
      <c r="N204" s="28" t="s">
        <v>292</v>
      </c>
      <c r="O204" s="96">
        <v>1</v>
      </c>
      <c r="P204" s="28">
        <v>14533</v>
      </c>
      <c r="Q204" s="28">
        <v>14533</v>
      </c>
      <c r="R204" s="96">
        <f>+Q204/P204</f>
        <v>1</v>
      </c>
      <c r="S204" s="28">
        <v>14567</v>
      </c>
      <c r="T204" s="28">
        <v>14567</v>
      </c>
      <c r="U204" s="96">
        <f>+T204/S204</f>
        <v>1</v>
      </c>
      <c r="V204" s="28">
        <f>+T204+Q204</f>
        <v>29100</v>
      </c>
      <c r="W204" s="97">
        <f>+(U204+R204)/2</f>
        <v>1</v>
      </c>
      <c r="X204" s="35">
        <v>0</v>
      </c>
      <c r="Y204" s="28"/>
      <c r="Z204" s="97" t="e">
        <f>+Y204/X204</f>
        <v>#DIV/0!</v>
      </c>
      <c r="AA204" s="96">
        <v>1</v>
      </c>
      <c r="AB204" s="28"/>
      <c r="AC204" s="28">
        <f>+AB204/AA204</f>
        <v>0</v>
      </c>
      <c r="AD204" s="28" t="s">
        <v>541</v>
      </c>
      <c r="AE204" s="29" t="s">
        <v>542</v>
      </c>
      <c r="AF204" s="29" t="s">
        <v>678</v>
      </c>
      <c r="AG204" s="29" t="s">
        <v>679</v>
      </c>
      <c r="AH204" s="29"/>
      <c r="AI204" s="29"/>
      <c r="AJ204" s="29"/>
      <c r="AK204" s="63"/>
    </row>
    <row r="205" spans="1:83" s="39" customFormat="1" ht="99.75" customHeight="1" x14ac:dyDescent="0.2">
      <c r="A205" s="45" t="s">
        <v>785</v>
      </c>
      <c r="B205" s="30" t="s">
        <v>830</v>
      </c>
      <c r="C205" s="30" t="s">
        <v>752</v>
      </c>
      <c r="D205" s="30" t="s">
        <v>763</v>
      </c>
      <c r="E205" s="30" t="s">
        <v>751</v>
      </c>
      <c r="F205" s="30" t="s">
        <v>288</v>
      </c>
      <c r="G205" s="95">
        <v>43101</v>
      </c>
      <c r="H205" s="95">
        <v>43465</v>
      </c>
      <c r="I205" s="28" t="s">
        <v>50</v>
      </c>
      <c r="J205" s="28" t="s">
        <v>54</v>
      </c>
      <c r="K205" s="28" t="s">
        <v>163</v>
      </c>
      <c r="L205" s="28" t="s">
        <v>295</v>
      </c>
      <c r="M205" s="28" t="s">
        <v>132</v>
      </c>
      <c r="N205" s="28" t="s">
        <v>133</v>
      </c>
      <c r="O205" s="96">
        <v>1</v>
      </c>
      <c r="P205" s="28">
        <v>2</v>
      </c>
      <c r="Q205" s="28">
        <v>2</v>
      </c>
      <c r="R205" s="96">
        <f>+Q205/P205</f>
        <v>1</v>
      </c>
      <c r="S205" s="28">
        <v>4</v>
      </c>
      <c r="T205" s="28">
        <v>4</v>
      </c>
      <c r="U205" s="96">
        <f>+T205/S205</f>
        <v>1</v>
      </c>
      <c r="V205" s="28">
        <f>+T205+Q205</f>
        <v>6</v>
      </c>
      <c r="W205" s="97">
        <f>+(U205+R205)/2</f>
        <v>1</v>
      </c>
      <c r="X205" s="28">
        <v>0</v>
      </c>
      <c r="Y205" s="28"/>
      <c r="Z205" s="97" t="e">
        <f>+Y205/X205</f>
        <v>#DIV/0!</v>
      </c>
      <c r="AA205" s="28">
        <v>0</v>
      </c>
      <c r="AB205" s="28"/>
      <c r="AC205" s="28" t="e">
        <f>+AB205/AA205</f>
        <v>#DIV/0!</v>
      </c>
      <c r="AD205" s="28" t="s">
        <v>544</v>
      </c>
      <c r="AE205" s="32" t="s">
        <v>543</v>
      </c>
      <c r="AF205" s="39" t="s">
        <v>707</v>
      </c>
      <c r="AG205" s="32"/>
      <c r="AI205" s="29"/>
      <c r="AK205" s="66"/>
      <c r="AL205" s="7"/>
      <c r="AM205" s="7"/>
      <c r="AN205" s="7"/>
      <c r="AO205" s="7"/>
      <c r="AP205" s="7"/>
      <c r="AQ205" s="7"/>
      <c r="AR205" s="7"/>
      <c r="AS205" s="7"/>
      <c r="AT205" s="7"/>
      <c r="AU205" s="7"/>
      <c r="AV205" s="7"/>
      <c r="AW205" s="7"/>
      <c r="AX205" s="7"/>
      <c r="AY205" s="7"/>
      <c r="AZ205" s="7"/>
      <c r="BA205" s="7"/>
      <c r="BB205" s="7"/>
      <c r="BC205" s="7"/>
      <c r="BD205" s="7"/>
      <c r="BE205" s="7"/>
      <c r="BF205" s="7"/>
      <c r="BG205" s="7"/>
      <c r="BH205" s="7"/>
      <c r="BI205" s="7"/>
      <c r="BJ205" s="7"/>
      <c r="BK205" s="7"/>
      <c r="BL205" s="7"/>
      <c r="BM205" s="7"/>
      <c r="BN205" s="7"/>
      <c r="BO205" s="7"/>
      <c r="BP205" s="7"/>
      <c r="BQ205" s="7"/>
      <c r="BR205" s="7"/>
      <c r="BS205" s="7"/>
      <c r="BT205" s="7"/>
      <c r="BU205" s="7"/>
      <c r="BV205" s="7"/>
      <c r="BW205" s="7"/>
      <c r="BX205" s="7"/>
      <c r="BY205" s="7"/>
      <c r="BZ205" s="7"/>
      <c r="CA205" s="7"/>
      <c r="CB205" s="7"/>
      <c r="CC205" s="7"/>
      <c r="CD205" s="7"/>
      <c r="CE205" s="7"/>
    </row>
    <row r="206" spans="1:83" ht="99.75" customHeight="1" x14ac:dyDescent="0.2">
      <c r="A206" s="45" t="s">
        <v>785</v>
      </c>
      <c r="B206" s="29" t="s">
        <v>832</v>
      </c>
      <c r="C206" s="29" t="s">
        <v>749</v>
      </c>
      <c r="D206" s="29" t="s">
        <v>765</v>
      </c>
      <c r="E206" s="30" t="s">
        <v>751</v>
      </c>
      <c r="F206" s="36" t="s">
        <v>134</v>
      </c>
      <c r="G206" s="95">
        <v>42736</v>
      </c>
      <c r="H206" s="95">
        <v>43100</v>
      </c>
      <c r="I206" s="28" t="s">
        <v>50</v>
      </c>
      <c r="J206" s="28" t="s">
        <v>54</v>
      </c>
      <c r="K206" s="28" t="s">
        <v>540</v>
      </c>
      <c r="L206" s="28"/>
      <c r="M206" s="28" t="s">
        <v>132</v>
      </c>
      <c r="N206" s="28" t="s">
        <v>133</v>
      </c>
      <c r="O206" s="96">
        <v>1</v>
      </c>
      <c r="P206" s="28">
        <v>2</v>
      </c>
      <c r="Q206" s="28">
        <v>2</v>
      </c>
      <c r="R206" s="96">
        <f>+Q206/P206</f>
        <v>1</v>
      </c>
      <c r="S206" s="28">
        <v>0</v>
      </c>
      <c r="T206" s="28">
        <v>0</v>
      </c>
      <c r="U206" s="96">
        <v>0</v>
      </c>
      <c r="V206" s="28">
        <f>+T206+Q206</f>
        <v>2</v>
      </c>
      <c r="W206" s="97">
        <f>+(U206+R206)/2</f>
        <v>0.5</v>
      </c>
      <c r="X206" s="28">
        <v>0</v>
      </c>
      <c r="Y206" s="28"/>
      <c r="Z206" s="97" t="e">
        <f>+Y206/X206</f>
        <v>#DIV/0!</v>
      </c>
      <c r="AA206" s="28">
        <v>0</v>
      </c>
      <c r="AB206" s="28"/>
      <c r="AC206" s="28" t="e">
        <f>+AB206/AA206</f>
        <v>#DIV/0!</v>
      </c>
      <c r="AD206" s="28" t="s">
        <v>545</v>
      </c>
      <c r="AE206" s="29" t="s">
        <v>480</v>
      </c>
      <c r="AF206" s="29" t="s">
        <v>731</v>
      </c>
      <c r="AG206" s="29" t="s">
        <v>639</v>
      </c>
      <c r="AH206" s="164" t="s">
        <v>638</v>
      </c>
      <c r="AI206" s="39"/>
      <c r="AJ206" s="39"/>
      <c r="AK206" s="66"/>
    </row>
    <row r="207" spans="1:83" ht="99.75" customHeight="1" x14ac:dyDescent="0.2">
      <c r="A207" s="43" t="s">
        <v>772</v>
      </c>
      <c r="B207" s="30" t="s">
        <v>790</v>
      </c>
      <c r="C207" s="30" t="s">
        <v>752</v>
      </c>
      <c r="D207" s="30" t="s">
        <v>760</v>
      </c>
      <c r="E207" s="30" t="s">
        <v>751</v>
      </c>
      <c r="F207" s="30" t="s">
        <v>172</v>
      </c>
      <c r="G207" s="95">
        <v>43101</v>
      </c>
      <c r="H207" s="95">
        <v>43465</v>
      </c>
      <c r="I207" s="28" t="s">
        <v>10</v>
      </c>
      <c r="J207" s="28" t="s">
        <v>102</v>
      </c>
      <c r="K207" s="30" t="s">
        <v>175</v>
      </c>
      <c r="L207" s="28" t="s">
        <v>176</v>
      </c>
      <c r="M207" s="96" t="s">
        <v>173</v>
      </c>
      <c r="N207" s="28" t="s">
        <v>174</v>
      </c>
      <c r="O207" s="96">
        <v>1</v>
      </c>
      <c r="P207" s="28">
        <v>1860</v>
      </c>
      <c r="Q207" s="28">
        <v>2653</v>
      </c>
      <c r="R207" s="96">
        <f>+Q207/P207</f>
        <v>1.4263440860215053</v>
      </c>
      <c r="S207" s="28">
        <v>1868</v>
      </c>
      <c r="T207" s="28">
        <v>7600</v>
      </c>
      <c r="U207" s="96">
        <f>+T207/S207</f>
        <v>4.0685224839400425</v>
      </c>
      <c r="V207" s="28">
        <f>+T207+Q207</f>
        <v>10253</v>
      </c>
      <c r="W207" s="97">
        <f>+(U207+R207)/2</f>
        <v>2.7474332849807741</v>
      </c>
      <c r="X207" s="28">
        <v>0</v>
      </c>
      <c r="Y207" s="28"/>
      <c r="Z207" s="97" t="e">
        <f>+Y207/X207</f>
        <v>#DIV/0!</v>
      </c>
      <c r="AA207" s="28">
        <v>0</v>
      </c>
      <c r="AB207" s="28"/>
      <c r="AC207" s="28" t="e">
        <f>+AB207/AA207</f>
        <v>#DIV/0!</v>
      </c>
      <c r="AD207" s="28" t="s">
        <v>476</v>
      </c>
      <c r="AE207" s="29" t="s">
        <v>478</v>
      </c>
      <c r="AF207" s="29" t="s">
        <v>476</v>
      </c>
      <c r="AG207" s="29" t="s">
        <v>712</v>
      </c>
      <c r="AH207" s="39"/>
      <c r="AI207" s="29"/>
      <c r="AJ207" s="29"/>
      <c r="AK207" s="66"/>
    </row>
    <row r="208" spans="1:83" s="39" customFormat="1" ht="66.75" customHeight="1" x14ac:dyDescent="0.2">
      <c r="A208" s="45" t="s">
        <v>785</v>
      </c>
      <c r="B208" s="30" t="s">
        <v>830</v>
      </c>
      <c r="C208" s="29" t="s">
        <v>749</v>
      </c>
      <c r="D208" s="30" t="s">
        <v>765</v>
      </c>
      <c r="E208" s="30" t="s">
        <v>751</v>
      </c>
      <c r="F208" s="30" t="s">
        <v>288</v>
      </c>
      <c r="G208" s="95">
        <v>43101</v>
      </c>
      <c r="H208" s="95">
        <v>43464</v>
      </c>
      <c r="I208" s="28" t="s">
        <v>26</v>
      </c>
      <c r="J208" s="28" t="s">
        <v>221</v>
      </c>
      <c r="K208" s="28" t="s">
        <v>304</v>
      </c>
      <c r="L208" s="28" t="s">
        <v>366</v>
      </c>
      <c r="M208" s="28" t="s">
        <v>132</v>
      </c>
      <c r="N208" s="28" t="s">
        <v>201</v>
      </c>
      <c r="O208" s="96">
        <v>1</v>
      </c>
      <c r="P208" s="28">
        <v>3</v>
      </c>
      <c r="Q208" s="28">
        <v>3</v>
      </c>
      <c r="R208" s="96">
        <f>+Q208/P208</f>
        <v>1</v>
      </c>
      <c r="S208" s="28">
        <v>0</v>
      </c>
      <c r="T208" s="28">
        <v>0.25</v>
      </c>
      <c r="U208" s="96" t="e">
        <f>+T208/S208</f>
        <v>#DIV/0!</v>
      </c>
      <c r="V208" s="28">
        <f>+T208+Q208</f>
        <v>3.25</v>
      </c>
      <c r="W208" s="97" t="e">
        <f>+(U208+R208)/2</f>
        <v>#DIV/0!</v>
      </c>
      <c r="X208" s="28">
        <v>0</v>
      </c>
      <c r="Y208" s="28"/>
      <c r="Z208" s="97" t="e">
        <f>+Y208/X208</f>
        <v>#DIV/0!</v>
      </c>
      <c r="AA208" s="28">
        <v>0</v>
      </c>
      <c r="AB208" s="28"/>
      <c r="AC208" s="28" t="e">
        <f>+AB208/AA208</f>
        <v>#DIV/0!</v>
      </c>
      <c r="AD208" s="28" t="s">
        <v>524</v>
      </c>
      <c r="AE208" s="29" t="s">
        <v>523</v>
      </c>
      <c r="AF208" s="29" t="s">
        <v>715</v>
      </c>
      <c r="AG208" s="29" t="s">
        <v>716</v>
      </c>
      <c r="AH208" s="29"/>
      <c r="AI208" s="29"/>
      <c r="AJ208" s="29"/>
      <c r="AK208" s="66"/>
      <c r="AL208" s="7"/>
      <c r="AM208" s="7"/>
      <c r="AN208" s="7"/>
      <c r="AO208" s="7"/>
      <c r="AP208" s="7"/>
      <c r="AQ208" s="7"/>
      <c r="AR208" s="7"/>
      <c r="AS208" s="7"/>
      <c r="AT208" s="7"/>
      <c r="AU208" s="7"/>
      <c r="AV208" s="7"/>
      <c r="AW208" s="7"/>
      <c r="AX208" s="7"/>
      <c r="AY208" s="7"/>
      <c r="AZ208" s="7"/>
      <c r="BA208" s="7"/>
      <c r="BB208" s="7"/>
      <c r="BC208" s="7"/>
      <c r="BD208" s="7"/>
      <c r="BE208" s="7"/>
      <c r="BF208" s="7"/>
      <c r="BG208" s="7"/>
      <c r="BH208" s="7"/>
      <c r="BI208" s="7"/>
      <c r="BJ208" s="7"/>
      <c r="BK208" s="7"/>
      <c r="BL208" s="7"/>
      <c r="BM208" s="7"/>
      <c r="BN208" s="7"/>
      <c r="BO208" s="7"/>
      <c r="BP208" s="7"/>
      <c r="BQ208" s="7"/>
      <c r="BR208" s="7"/>
      <c r="BS208" s="7"/>
      <c r="BT208" s="7"/>
      <c r="BU208" s="7"/>
      <c r="BV208" s="7"/>
      <c r="BW208" s="7"/>
      <c r="BX208" s="7"/>
      <c r="BY208" s="7"/>
      <c r="BZ208" s="7"/>
      <c r="CA208" s="7"/>
      <c r="CB208" s="7"/>
      <c r="CC208" s="7"/>
      <c r="CD208" s="7"/>
      <c r="CE208" s="7"/>
    </row>
    <row r="209" spans="1:83" ht="66.75" customHeight="1" x14ac:dyDescent="0.2">
      <c r="A209" s="45" t="s">
        <v>785</v>
      </c>
      <c r="B209" s="30" t="s">
        <v>832</v>
      </c>
      <c r="C209" s="29" t="s">
        <v>749</v>
      </c>
      <c r="D209" s="30" t="s">
        <v>765</v>
      </c>
      <c r="E209" s="30" t="s">
        <v>751</v>
      </c>
      <c r="F209" s="36" t="s">
        <v>134</v>
      </c>
      <c r="G209" s="95">
        <v>43101</v>
      </c>
      <c r="H209" s="95">
        <v>43464</v>
      </c>
      <c r="I209" s="28" t="s">
        <v>26</v>
      </c>
      <c r="J209" s="28" t="s">
        <v>221</v>
      </c>
      <c r="K209" s="28" t="s">
        <v>222</v>
      </c>
      <c r="L209" s="28" t="s">
        <v>218</v>
      </c>
      <c r="M209" s="28" t="s">
        <v>132</v>
      </c>
      <c r="N209" s="28" t="s">
        <v>133</v>
      </c>
      <c r="O209" s="96">
        <v>1</v>
      </c>
      <c r="P209" s="28">
        <v>127</v>
      </c>
      <c r="Q209" s="28">
        <v>127</v>
      </c>
      <c r="R209" s="96">
        <f>+Q209/P209</f>
        <v>1</v>
      </c>
      <c r="S209" s="28">
        <v>0</v>
      </c>
      <c r="T209" s="28">
        <v>1</v>
      </c>
      <c r="U209" s="96" t="e">
        <f>+T209/S209</f>
        <v>#DIV/0!</v>
      </c>
      <c r="V209" s="28">
        <f>+T209+Q209</f>
        <v>128</v>
      </c>
      <c r="W209" s="97" t="e">
        <f>+(U209+R209)/2</f>
        <v>#DIV/0!</v>
      </c>
      <c r="X209" s="28">
        <v>0</v>
      </c>
      <c r="Y209" s="28"/>
      <c r="Z209" s="97" t="e">
        <f>+Y209/X209</f>
        <v>#DIV/0!</v>
      </c>
      <c r="AA209" s="28">
        <v>0</v>
      </c>
      <c r="AB209" s="28"/>
      <c r="AC209" s="28" t="e">
        <f>+AB209/AA209</f>
        <v>#DIV/0!</v>
      </c>
      <c r="AD209" s="28" t="s">
        <v>522</v>
      </c>
      <c r="AE209" s="29" t="s">
        <v>523</v>
      </c>
      <c r="AF209" s="29" t="s">
        <v>1173</v>
      </c>
      <c r="AG209" s="29" t="s">
        <v>628</v>
      </c>
      <c r="AH209" s="39"/>
      <c r="AI209" s="39"/>
      <c r="AJ209" s="29"/>
      <c r="AK209" s="63"/>
    </row>
    <row r="210" spans="1:83" s="39" customFormat="1" ht="66.75" customHeight="1" x14ac:dyDescent="0.2">
      <c r="A210" s="43" t="s">
        <v>775</v>
      </c>
      <c r="B210" s="30" t="s">
        <v>818</v>
      </c>
      <c r="C210" s="30" t="s">
        <v>749</v>
      </c>
      <c r="D210" s="30" t="s">
        <v>750</v>
      </c>
      <c r="E210" s="30" t="s">
        <v>806</v>
      </c>
      <c r="F210" s="110" t="s">
        <v>843</v>
      </c>
      <c r="G210" s="95">
        <v>43101</v>
      </c>
      <c r="H210" s="111">
        <v>43465</v>
      </c>
      <c r="I210" s="28" t="s">
        <v>26</v>
      </c>
      <c r="J210" s="28" t="s">
        <v>221</v>
      </c>
      <c r="K210" s="28" t="s">
        <v>222</v>
      </c>
      <c r="L210" s="28" t="s">
        <v>931</v>
      </c>
      <c r="M210" s="28" t="s">
        <v>965</v>
      </c>
      <c r="N210" s="28" t="s">
        <v>966</v>
      </c>
      <c r="O210" s="112">
        <v>1</v>
      </c>
      <c r="P210" s="28">
        <v>0</v>
      </c>
      <c r="Q210" s="28">
        <v>0</v>
      </c>
      <c r="R210" s="96">
        <v>0</v>
      </c>
      <c r="S210" s="28">
        <v>0</v>
      </c>
      <c r="T210" s="28">
        <v>0</v>
      </c>
      <c r="U210" s="96">
        <v>0</v>
      </c>
      <c r="V210" s="28">
        <f>+T210+Q210</f>
        <v>0</v>
      </c>
      <c r="W210" s="97">
        <f>+(U210+R210)/2</f>
        <v>0</v>
      </c>
      <c r="X210" s="28">
        <v>0</v>
      </c>
      <c r="Y210" s="28"/>
      <c r="Z210" s="97" t="e">
        <f>+Y210/X210</f>
        <v>#DIV/0!</v>
      </c>
      <c r="AA210" s="28">
        <v>0</v>
      </c>
      <c r="AB210" s="28"/>
      <c r="AC210" s="28" t="e">
        <f>+AB210/AA210</f>
        <v>#DIV/0!</v>
      </c>
      <c r="AD210" s="28"/>
      <c r="AE210" s="39" t="s">
        <v>967</v>
      </c>
      <c r="AK210" s="66"/>
      <c r="AL210" s="7"/>
      <c r="AM210" s="7"/>
      <c r="AN210" s="7"/>
      <c r="AO210" s="7"/>
      <c r="AP210" s="7"/>
      <c r="AQ210" s="7"/>
      <c r="AR210" s="7"/>
      <c r="AS210" s="7"/>
      <c r="AT210" s="7"/>
      <c r="AU210" s="7"/>
      <c r="AV210" s="7"/>
      <c r="AW210" s="7"/>
      <c r="AX210" s="7"/>
      <c r="AY210" s="7"/>
      <c r="AZ210" s="7"/>
      <c r="BA210" s="7"/>
      <c r="BB210" s="7"/>
      <c r="BC210" s="7"/>
      <c r="BD210" s="7"/>
      <c r="BE210" s="7"/>
      <c r="BF210" s="7"/>
      <c r="BG210" s="7"/>
      <c r="BH210" s="7"/>
      <c r="BI210" s="7"/>
      <c r="BJ210" s="7"/>
      <c r="BK210" s="7"/>
      <c r="BL210" s="7"/>
      <c r="BM210" s="7"/>
      <c r="BN210" s="7"/>
      <c r="BO210" s="7"/>
      <c r="BP210" s="7"/>
      <c r="BQ210" s="7"/>
      <c r="BR210" s="7"/>
      <c r="BS210" s="7"/>
      <c r="BT210" s="7"/>
      <c r="BU210" s="7"/>
      <c r="BV210" s="7"/>
      <c r="BW210" s="7"/>
      <c r="BX210" s="7"/>
      <c r="BY210" s="7"/>
      <c r="BZ210" s="7"/>
      <c r="CA210" s="7"/>
      <c r="CB210" s="7"/>
      <c r="CC210" s="7"/>
      <c r="CD210" s="7"/>
      <c r="CE210" s="7"/>
    </row>
    <row r="211" spans="1:83" ht="66.75" customHeight="1" x14ac:dyDescent="0.2">
      <c r="A211" s="43" t="s">
        <v>775</v>
      </c>
      <c r="B211" s="30" t="s">
        <v>818</v>
      </c>
      <c r="C211" s="30" t="s">
        <v>749</v>
      </c>
      <c r="D211" s="30" t="s">
        <v>750</v>
      </c>
      <c r="E211" s="30" t="s">
        <v>806</v>
      </c>
      <c r="F211" s="114" t="s">
        <v>968</v>
      </c>
      <c r="G211" s="95">
        <v>43101</v>
      </c>
      <c r="H211" s="115">
        <v>43464</v>
      </c>
      <c r="I211" s="28" t="s">
        <v>15</v>
      </c>
      <c r="J211" s="28" t="s">
        <v>221</v>
      </c>
      <c r="K211" s="28" t="s">
        <v>222</v>
      </c>
      <c r="L211" s="28" t="s">
        <v>931</v>
      </c>
      <c r="M211" s="28" t="s">
        <v>969</v>
      </c>
      <c r="N211" s="28" t="s">
        <v>970</v>
      </c>
      <c r="O211" s="28">
        <v>5</v>
      </c>
      <c r="P211" s="28">
        <v>2</v>
      </c>
      <c r="Q211" s="28">
        <v>2</v>
      </c>
      <c r="R211" s="96">
        <v>0</v>
      </c>
      <c r="S211" s="28">
        <v>2</v>
      </c>
      <c r="T211" s="28">
        <v>2</v>
      </c>
      <c r="U211" s="96">
        <v>0</v>
      </c>
      <c r="V211" s="28">
        <f>+T211+Q211</f>
        <v>4</v>
      </c>
      <c r="W211" s="97">
        <f>+(U211+R211)/2</f>
        <v>0</v>
      </c>
      <c r="X211" s="28">
        <v>1</v>
      </c>
      <c r="Y211" s="28"/>
      <c r="Z211" s="97">
        <f>+Y211/X211</f>
        <v>0</v>
      </c>
      <c r="AA211" s="28">
        <v>0</v>
      </c>
      <c r="AB211" s="28"/>
      <c r="AC211" s="28" t="e">
        <f>+AB211/AA211</f>
        <v>#DIV/0!</v>
      </c>
      <c r="AD211" s="28"/>
      <c r="AE211" s="39"/>
      <c r="AF211" s="39"/>
      <c r="AG211" s="39"/>
      <c r="AH211" s="39"/>
      <c r="AI211" s="39"/>
      <c r="AJ211" s="39"/>
      <c r="AK211" s="66"/>
    </row>
    <row r="212" spans="1:83" ht="66.75" customHeight="1" x14ac:dyDescent="0.2">
      <c r="A212" s="43" t="s">
        <v>775</v>
      </c>
      <c r="B212" s="30" t="s">
        <v>818</v>
      </c>
      <c r="C212" s="30" t="s">
        <v>749</v>
      </c>
      <c r="D212" s="30" t="s">
        <v>750</v>
      </c>
      <c r="E212" s="30" t="s">
        <v>806</v>
      </c>
      <c r="F212" s="116" t="s">
        <v>845</v>
      </c>
      <c r="G212" s="95">
        <v>43101</v>
      </c>
      <c r="H212" s="117">
        <v>43465</v>
      </c>
      <c r="I212" s="28" t="s">
        <v>15</v>
      </c>
      <c r="J212" s="28" t="s">
        <v>221</v>
      </c>
      <c r="K212" s="28" t="s">
        <v>222</v>
      </c>
      <c r="L212" s="28" t="s">
        <v>931</v>
      </c>
      <c r="M212" s="28" t="s">
        <v>978</v>
      </c>
      <c r="N212" s="28" t="s">
        <v>977</v>
      </c>
      <c r="O212" s="96">
        <v>1</v>
      </c>
      <c r="P212" s="96">
        <v>0.5</v>
      </c>
      <c r="Q212" s="96">
        <v>0.5</v>
      </c>
      <c r="R212" s="96">
        <v>0</v>
      </c>
      <c r="S212" s="96">
        <v>0.5</v>
      </c>
      <c r="T212" s="96">
        <v>0.5</v>
      </c>
      <c r="U212" s="96">
        <v>0</v>
      </c>
      <c r="V212" s="28">
        <f>+T212+Q212</f>
        <v>1</v>
      </c>
      <c r="W212" s="97">
        <f>+(U212+R212)/2</f>
        <v>0</v>
      </c>
      <c r="X212" s="28">
        <v>0</v>
      </c>
      <c r="Y212" s="28"/>
      <c r="Z212" s="97" t="e">
        <f>+Y212/X212</f>
        <v>#DIV/0!</v>
      </c>
      <c r="AA212" s="28">
        <v>0</v>
      </c>
      <c r="AB212" s="28"/>
      <c r="AC212" s="28" t="e">
        <f>+AB212/AA212</f>
        <v>#DIV/0!</v>
      </c>
      <c r="AD212" s="28"/>
      <c r="AE212" s="39" t="s">
        <v>1010</v>
      </c>
      <c r="AF212" s="39"/>
      <c r="AG212" s="39"/>
      <c r="AH212" s="39"/>
      <c r="AI212" s="39"/>
      <c r="AJ212" s="39"/>
      <c r="AK212" s="66"/>
    </row>
    <row r="213" spans="1:83" s="39" customFormat="1" ht="33.75" customHeight="1" x14ac:dyDescent="0.2">
      <c r="A213" s="43" t="s">
        <v>775</v>
      </c>
      <c r="B213" s="30" t="s">
        <v>818</v>
      </c>
      <c r="C213" s="30" t="s">
        <v>749</v>
      </c>
      <c r="D213" s="30" t="s">
        <v>750</v>
      </c>
      <c r="E213" s="30" t="s">
        <v>806</v>
      </c>
      <c r="F213" s="116" t="s">
        <v>846</v>
      </c>
      <c r="G213" s="95">
        <v>43101</v>
      </c>
      <c r="H213" s="117">
        <v>43465</v>
      </c>
      <c r="I213" s="28" t="s">
        <v>15</v>
      </c>
      <c r="J213" s="28" t="s">
        <v>221</v>
      </c>
      <c r="K213" s="28" t="s">
        <v>222</v>
      </c>
      <c r="L213" s="28" t="s">
        <v>931</v>
      </c>
      <c r="M213" s="28" t="s">
        <v>973</v>
      </c>
      <c r="N213" s="28" t="s">
        <v>974</v>
      </c>
      <c r="O213" s="96">
        <v>1</v>
      </c>
      <c r="P213" s="96">
        <v>0.25</v>
      </c>
      <c r="Q213" s="96">
        <v>0.25</v>
      </c>
      <c r="R213" s="96">
        <v>0</v>
      </c>
      <c r="S213" s="96">
        <v>0.25</v>
      </c>
      <c r="T213" s="96">
        <v>0.25</v>
      </c>
      <c r="U213" s="96">
        <v>0</v>
      </c>
      <c r="V213" s="28">
        <f>+T213+Q213</f>
        <v>0.5</v>
      </c>
      <c r="W213" s="97">
        <f>+(U213+R213)/2</f>
        <v>0</v>
      </c>
      <c r="X213" s="96">
        <v>0.25</v>
      </c>
      <c r="Y213" s="28"/>
      <c r="Z213" s="97">
        <f>+Y213/X213</f>
        <v>0</v>
      </c>
      <c r="AA213" s="96">
        <v>0.25</v>
      </c>
      <c r="AB213" s="28"/>
      <c r="AC213" s="28">
        <f>+AB213/AA213</f>
        <v>0</v>
      </c>
      <c r="AD213" s="28"/>
      <c r="AE213" s="39" t="s">
        <v>1011</v>
      </c>
      <c r="AK213" s="66"/>
      <c r="AL213" s="7"/>
      <c r="AM213" s="7"/>
      <c r="AN213" s="7"/>
      <c r="AO213" s="7"/>
      <c r="AP213" s="7"/>
      <c r="AQ213" s="7"/>
      <c r="AR213" s="7"/>
      <c r="AS213" s="7"/>
      <c r="AT213" s="7"/>
      <c r="AU213" s="7"/>
      <c r="AV213" s="7"/>
      <c r="AW213" s="7"/>
      <c r="AX213" s="7"/>
      <c r="AY213" s="7"/>
      <c r="AZ213" s="7"/>
      <c r="BA213" s="7"/>
      <c r="BB213" s="7"/>
      <c r="BC213" s="7"/>
      <c r="BD213" s="7"/>
      <c r="BE213" s="7"/>
      <c r="BF213" s="7"/>
      <c r="BG213" s="7"/>
      <c r="BH213" s="7"/>
      <c r="BI213" s="7"/>
      <c r="BJ213" s="7"/>
      <c r="BK213" s="7"/>
      <c r="BL213" s="7"/>
      <c r="BM213" s="7"/>
      <c r="BN213" s="7"/>
      <c r="BO213" s="7"/>
      <c r="BP213" s="7"/>
      <c r="BQ213" s="7"/>
      <c r="BR213" s="7"/>
      <c r="BS213" s="7"/>
      <c r="BT213" s="7"/>
      <c r="BU213" s="7"/>
      <c r="BV213" s="7"/>
      <c r="BW213" s="7"/>
      <c r="BX213" s="7"/>
      <c r="BY213" s="7"/>
      <c r="BZ213" s="7"/>
      <c r="CA213" s="7"/>
      <c r="CB213" s="7"/>
      <c r="CC213" s="7"/>
      <c r="CD213" s="7"/>
      <c r="CE213" s="7"/>
    </row>
    <row r="214" spans="1:83" ht="33.75" customHeight="1" x14ac:dyDescent="0.2">
      <c r="A214" s="43" t="s">
        <v>775</v>
      </c>
      <c r="B214" s="30" t="s">
        <v>818</v>
      </c>
      <c r="C214" s="30" t="s">
        <v>749</v>
      </c>
      <c r="D214" s="30" t="s">
        <v>750</v>
      </c>
      <c r="E214" s="30" t="s">
        <v>806</v>
      </c>
      <c r="F214" s="110" t="s">
        <v>853</v>
      </c>
      <c r="G214" s="95">
        <v>43101</v>
      </c>
      <c r="H214" s="117">
        <v>43465</v>
      </c>
      <c r="I214" s="28" t="s">
        <v>15</v>
      </c>
      <c r="J214" s="28" t="s">
        <v>221</v>
      </c>
      <c r="K214" s="28" t="s">
        <v>222</v>
      </c>
      <c r="L214" s="28" t="s">
        <v>931</v>
      </c>
      <c r="M214" s="28" t="s">
        <v>975</v>
      </c>
      <c r="N214" s="28" t="s">
        <v>976</v>
      </c>
      <c r="O214" s="96">
        <v>1</v>
      </c>
      <c r="P214" s="96">
        <v>0.25</v>
      </c>
      <c r="Q214" s="96">
        <v>0.25</v>
      </c>
      <c r="R214" s="96">
        <v>0</v>
      </c>
      <c r="S214" s="96">
        <v>0.25</v>
      </c>
      <c r="T214" s="96">
        <v>0.25</v>
      </c>
      <c r="U214" s="96">
        <v>0</v>
      </c>
      <c r="V214" s="28">
        <f>+T214+Q214</f>
        <v>0.5</v>
      </c>
      <c r="W214" s="97">
        <f>+(U214+R214)/2</f>
        <v>0</v>
      </c>
      <c r="X214" s="96">
        <v>0.25</v>
      </c>
      <c r="Y214" s="28"/>
      <c r="Z214" s="97">
        <f>+Y214/X214</f>
        <v>0</v>
      </c>
      <c r="AA214" s="96">
        <v>0.25</v>
      </c>
      <c r="AB214" s="28"/>
      <c r="AC214" s="28">
        <f>+AB214/AA214</f>
        <v>0</v>
      </c>
      <c r="AD214" s="28"/>
      <c r="AE214" s="39" t="s">
        <v>980</v>
      </c>
      <c r="AF214" s="39"/>
      <c r="AG214" s="39"/>
      <c r="AH214" s="39"/>
      <c r="AI214" s="39"/>
      <c r="AJ214" s="39"/>
      <c r="AK214" s="66"/>
    </row>
    <row r="215" spans="1:83" ht="33.75" customHeight="1" x14ac:dyDescent="0.2">
      <c r="A215" s="43" t="s">
        <v>775</v>
      </c>
      <c r="B215" s="30" t="s">
        <v>818</v>
      </c>
      <c r="C215" s="30" t="s">
        <v>749</v>
      </c>
      <c r="D215" s="30" t="s">
        <v>750</v>
      </c>
      <c r="E215" s="30" t="s">
        <v>806</v>
      </c>
      <c r="F215" s="120" t="s">
        <v>855</v>
      </c>
      <c r="G215" s="95">
        <v>43101</v>
      </c>
      <c r="H215" s="119">
        <v>43281</v>
      </c>
      <c r="I215" s="28" t="s">
        <v>15</v>
      </c>
      <c r="J215" s="28" t="s">
        <v>221</v>
      </c>
      <c r="K215" s="28" t="s">
        <v>222</v>
      </c>
      <c r="L215" s="28" t="s">
        <v>931</v>
      </c>
      <c r="M215" s="28" t="s">
        <v>971</v>
      </c>
      <c r="N215" s="28" t="s">
        <v>972</v>
      </c>
      <c r="O215" s="96">
        <v>1</v>
      </c>
      <c r="P215" s="96">
        <v>0.25</v>
      </c>
      <c r="Q215" s="96">
        <v>0.25</v>
      </c>
      <c r="R215" s="96">
        <v>0</v>
      </c>
      <c r="S215" s="96">
        <v>0.25</v>
      </c>
      <c r="T215" s="96">
        <v>0.25</v>
      </c>
      <c r="U215" s="96">
        <v>0</v>
      </c>
      <c r="V215" s="28">
        <f>+T215+Q215</f>
        <v>0.5</v>
      </c>
      <c r="W215" s="97">
        <f>+(U215+R215)/2</f>
        <v>0</v>
      </c>
      <c r="X215" s="96">
        <v>0.25</v>
      </c>
      <c r="Y215" s="28"/>
      <c r="Z215" s="97">
        <f>+Y215/X215</f>
        <v>0</v>
      </c>
      <c r="AA215" s="96">
        <v>0.25</v>
      </c>
      <c r="AB215" s="28"/>
      <c r="AC215" s="28">
        <f>+AB215/AA215</f>
        <v>0</v>
      </c>
      <c r="AD215" s="28"/>
      <c r="AE215" s="39" t="s">
        <v>1080</v>
      </c>
      <c r="AF215" s="39"/>
      <c r="AG215" s="39"/>
      <c r="AH215" s="39"/>
      <c r="AI215" s="39"/>
      <c r="AJ215" s="39"/>
      <c r="AK215" s="66"/>
    </row>
    <row r="216" spans="1:83" s="39" customFormat="1" ht="83.25" customHeight="1" x14ac:dyDescent="0.2">
      <c r="A216" s="43" t="s">
        <v>775</v>
      </c>
      <c r="B216" s="30" t="s">
        <v>818</v>
      </c>
      <c r="C216" s="30" t="s">
        <v>749</v>
      </c>
      <c r="D216" s="30" t="s">
        <v>750</v>
      </c>
      <c r="E216" s="30" t="s">
        <v>806</v>
      </c>
      <c r="F216" s="121" t="s">
        <v>860</v>
      </c>
      <c r="G216" s="95">
        <v>43101</v>
      </c>
      <c r="H216" s="117">
        <v>43465</v>
      </c>
      <c r="I216" s="28" t="s">
        <v>15</v>
      </c>
      <c r="J216" s="28" t="s">
        <v>221</v>
      </c>
      <c r="K216" s="28" t="s">
        <v>222</v>
      </c>
      <c r="L216" s="28" t="s">
        <v>931</v>
      </c>
      <c r="M216" s="28" t="s">
        <v>981</v>
      </c>
      <c r="N216" s="28" t="s">
        <v>982</v>
      </c>
      <c r="O216" s="123">
        <v>1</v>
      </c>
      <c r="P216" s="96">
        <v>0.25</v>
      </c>
      <c r="Q216" s="96">
        <v>0.25</v>
      </c>
      <c r="R216" s="96">
        <f>+Q216/P216</f>
        <v>1</v>
      </c>
      <c r="S216" s="96">
        <v>0.25</v>
      </c>
      <c r="T216" s="28">
        <v>25</v>
      </c>
      <c r="U216" s="96">
        <f>+T216/S216</f>
        <v>100</v>
      </c>
      <c r="V216" s="28">
        <f>+T216+Q216</f>
        <v>25.25</v>
      </c>
      <c r="W216" s="97">
        <f>+(U216+R216)/2</f>
        <v>50.5</v>
      </c>
      <c r="X216" s="96">
        <v>0.25</v>
      </c>
      <c r="Y216" s="28"/>
      <c r="Z216" s="97">
        <f>+Y216/X216</f>
        <v>0</v>
      </c>
      <c r="AA216" s="96">
        <v>0.25</v>
      </c>
      <c r="AB216" s="28"/>
      <c r="AC216" s="28">
        <f>+AB216/AA216</f>
        <v>0</v>
      </c>
      <c r="AD216" s="113" t="s">
        <v>1149</v>
      </c>
      <c r="AE216" s="39" t="s">
        <v>979</v>
      </c>
      <c r="AK216" s="66"/>
      <c r="AL216" s="7"/>
      <c r="AM216" s="7"/>
      <c r="AN216" s="7"/>
      <c r="AO216" s="7"/>
      <c r="AP216" s="7"/>
      <c r="AQ216" s="7"/>
      <c r="AR216" s="7"/>
      <c r="AS216" s="7"/>
      <c r="AT216" s="7"/>
      <c r="AU216" s="7"/>
      <c r="AV216" s="7"/>
      <c r="AW216" s="7"/>
      <c r="AX216" s="7"/>
      <c r="AY216" s="7"/>
      <c r="AZ216" s="7"/>
      <c r="BA216" s="7"/>
      <c r="BB216" s="7"/>
      <c r="BC216" s="7"/>
      <c r="BD216" s="7"/>
      <c r="BE216" s="7"/>
      <c r="BF216" s="7"/>
      <c r="BG216" s="7"/>
      <c r="BH216" s="7"/>
      <c r="BI216" s="7"/>
      <c r="BJ216" s="7"/>
      <c r="BK216" s="7"/>
      <c r="BL216" s="7"/>
      <c r="BM216" s="7"/>
      <c r="BN216" s="7"/>
      <c r="BO216" s="7"/>
      <c r="BP216" s="7"/>
      <c r="BQ216" s="7"/>
      <c r="BR216" s="7"/>
      <c r="BS216" s="7"/>
      <c r="BT216" s="7"/>
      <c r="BU216" s="7"/>
      <c r="BV216" s="7"/>
      <c r="BW216" s="7"/>
      <c r="BX216" s="7"/>
      <c r="BY216" s="7"/>
      <c r="BZ216" s="7"/>
      <c r="CA216" s="7"/>
      <c r="CB216" s="7"/>
      <c r="CC216" s="7"/>
      <c r="CD216" s="7"/>
      <c r="CE216" s="7"/>
    </row>
    <row r="217" spans="1:83" s="39" customFormat="1" ht="50.25" customHeight="1" x14ac:dyDescent="0.2">
      <c r="A217" s="43" t="s">
        <v>775</v>
      </c>
      <c r="B217" s="30" t="s">
        <v>818</v>
      </c>
      <c r="C217" s="30" t="s">
        <v>749</v>
      </c>
      <c r="D217" s="30" t="s">
        <v>750</v>
      </c>
      <c r="E217" s="30" t="s">
        <v>806</v>
      </c>
      <c r="F217" s="110" t="s">
        <v>887</v>
      </c>
      <c r="G217" s="95">
        <v>43101</v>
      </c>
      <c r="H217" s="133">
        <v>43465</v>
      </c>
      <c r="I217" s="28" t="s">
        <v>26</v>
      </c>
      <c r="J217" s="28" t="s">
        <v>221</v>
      </c>
      <c r="K217" s="28" t="s">
        <v>222</v>
      </c>
      <c r="L217" s="28" t="s">
        <v>931</v>
      </c>
      <c r="M217" s="28" t="s">
        <v>984</v>
      </c>
      <c r="N217" s="28" t="s">
        <v>985</v>
      </c>
      <c r="O217" s="96">
        <v>1</v>
      </c>
      <c r="P217" s="96">
        <v>0.25</v>
      </c>
      <c r="Q217" s="96">
        <v>0.25</v>
      </c>
      <c r="R217" s="96">
        <v>0</v>
      </c>
      <c r="S217" s="96">
        <v>0.25</v>
      </c>
      <c r="T217" s="28">
        <v>0</v>
      </c>
      <c r="U217" s="96">
        <v>0</v>
      </c>
      <c r="V217" s="28">
        <f>+T217+Q217</f>
        <v>0.25</v>
      </c>
      <c r="W217" s="97">
        <f>+(U217+R217)/2</f>
        <v>0</v>
      </c>
      <c r="X217" s="96">
        <v>0.25</v>
      </c>
      <c r="Y217" s="28"/>
      <c r="Z217" s="97">
        <f>+Y217/X217</f>
        <v>0</v>
      </c>
      <c r="AA217" s="96">
        <v>0.25</v>
      </c>
      <c r="AB217" s="28"/>
      <c r="AC217" s="28">
        <f>+AB217/AA217</f>
        <v>0</v>
      </c>
      <c r="AD217" s="28"/>
      <c r="AE217" s="39" t="s">
        <v>986</v>
      </c>
      <c r="AK217" s="66"/>
      <c r="AL217" s="7"/>
      <c r="AM217" s="7"/>
      <c r="AN217" s="7"/>
      <c r="AO217" s="7"/>
      <c r="AP217" s="7"/>
      <c r="AQ217" s="7"/>
      <c r="AR217" s="7"/>
      <c r="AS217" s="7"/>
      <c r="AT217" s="7"/>
      <c r="AU217" s="7"/>
      <c r="AV217" s="7"/>
      <c r="AW217" s="7"/>
      <c r="AX217" s="7"/>
      <c r="AY217" s="7"/>
      <c r="AZ217" s="7"/>
      <c r="BA217" s="7"/>
      <c r="BB217" s="7"/>
      <c r="BC217" s="7"/>
      <c r="BD217" s="7"/>
      <c r="BE217" s="7"/>
      <c r="BF217" s="7"/>
      <c r="BG217" s="7"/>
      <c r="BH217" s="7"/>
      <c r="BI217" s="7"/>
      <c r="BJ217" s="7"/>
      <c r="BK217" s="7"/>
      <c r="BL217" s="7"/>
      <c r="BM217" s="7"/>
      <c r="BN217" s="7"/>
      <c r="BO217" s="7"/>
      <c r="BP217" s="7"/>
      <c r="BQ217" s="7"/>
      <c r="BR217" s="7"/>
      <c r="BS217" s="7"/>
      <c r="BT217" s="7"/>
      <c r="BU217" s="7"/>
      <c r="BV217" s="7"/>
      <c r="BW217" s="7"/>
      <c r="BX217" s="7"/>
      <c r="BY217" s="7"/>
      <c r="BZ217" s="7"/>
      <c r="CA217" s="7"/>
      <c r="CB217" s="7"/>
      <c r="CC217" s="7"/>
      <c r="CD217" s="7"/>
      <c r="CE217" s="7"/>
    </row>
    <row r="218" spans="1:83" s="39" customFormat="1" ht="50.25" customHeight="1" x14ac:dyDescent="0.2">
      <c r="A218" s="43" t="s">
        <v>775</v>
      </c>
      <c r="B218" s="30" t="s">
        <v>818</v>
      </c>
      <c r="C218" s="30" t="s">
        <v>749</v>
      </c>
      <c r="D218" s="30" t="s">
        <v>750</v>
      </c>
      <c r="E218" s="30" t="s">
        <v>806</v>
      </c>
      <c r="F218" s="134" t="s">
        <v>889</v>
      </c>
      <c r="G218" s="95">
        <v>43101</v>
      </c>
      <c r="H218" s="133">
        <v>43343</v>
      </c>
      <c r="I218" s="28" t="s">
        <v>26</v>
      </c>
      <c r="J218" s="28" t="s">
        <v>221</v>
      </c>
      <c r="K218" s="28" t="s">
        <v>222</v>
      </c>
      <c r="L218" s="28" t="s">
        <v>931</v>
      </c>
      <c r="M218" s="28" t="s">
        <v>988</v>
      </c>
      <c r="N218" s="28" t="s">
        <v>989</v>
      </c>
      <c r="O218" s="135">
        <v>1</v>
      </c>
      <c r="P218" s="28">
        <v>0</v>
      </c>
      <c r="Q218" s="28">
        <v>0</v>
      </c>
      <c r="R218" s="96">
        <v>0</v>
      </c>
      <c r="S218" s="28">
        <v>0</v>
      </c>
      <c r="T218" s="28">
        <v>0</v>
      </c>
      <c r="U218" s="96">
        <v>0</v>
      </c>
      <c r="V218" s="28">
        <f>+T218+Q218</f>
        <v>0</v>
      </c>
      <c r="W218" s="97">
        <f>+(U218+R218)/2</f>
        <v>0</v>
      </c>
      <c r="X218" s="28">
        <v>0</v>
      </c>
      <c r="Y218" s="28"/>
      <c r="Z218" s="97" t="e">
        <f>+Y218/X218</f>
        <v>#DIV/0!</v>
      </c>
      <c r="AA218" s="28">
        <v>0</v>
      </c>
      <c r="AB218" s="28"/>
      <c r="AC218" s="28" t="e">
        <f>+AB218/AA218</f>
        <v>#DIV/0!</v>
      </c>
      <c r="AD218" s="28"/>
      <c r="AE218" s="39" t="s">
        <v>987</v>
      </c>
      <c r="AK218" s="66"/>
      <c r="AL218" s="7"/>
      <c r="AM218" s="7"/>
      <c r="AN218" s="7"/>
      <c r="AO218" s="7"/>
      <c r="AP218" s="7"/>
      <c r="AQ218" s="7"/>
      <c r="AR218" s="7"/>
      <c r="AS218" s="7"/>
      <c r="AT218" s="7"/>
      <c r="AU218" s="7"/>
      <c r="AV218" s="7"/>
      <c r="AW218" s="7"/>
      <c r="AX218" s="7"/>
      <c r="AY218" s="7"/>
      <c r="AZ218" s="7"/>
      <c r="BA218" s="7"/>
      <c r="BB218" s="7"/>
      <c r="BC218" s="7"/>
      <c r="BD218" s="7"/>
      <c r="BE218" s="7"/>
      <c r="BF218" s="7"/>
      <c r="BG218" s="7"/>
      <c r="BH218" s="7"/>
      <c r="BI218" s="7"/>
      <c r="BJ218" s="7"/>
      <c r="BK218" s="7"/>
      <c r="BL218" s="7"/>
      <c r="BM218" s="7"/>
      <c r="BN218" s="7"/>
      <c r="BO218" s="7"/>
      <c r="BP218" s="7"/>
      <c r="BQ218" s="7"/>
      <c r="BR218" s="7"/>
      <c r="BS218" s="7"/>
      <c r="BT218" s="7"/>
      <c r="BU218" s="7"/>
      <c r="BV218" s="7"/>
      <c r="BW218" s="7"/>
      <c r="BX218" s="7"/>
      <c r="BY218" s="7"/>
      <c r="BZ218" s="7"/>
      <c r="CA218" s="7"/>
      <c r="CB218" s="7"/>
      <c r="CC218" s="7"/>
      <c r="CD218" s="7"/>
      <c r="CE218" s="7"/>
    </row>
    <row r="219" spans="1:83" s="39" customFormat="1" ht="100.5" customHeight="1" x14ac:dyDescent="0.2">
      <c r="A219" s="43" t="s">
        <v>775</v>
      </c>
      <c r="B219" s="30" t="s">
        <v>818</v>
      </c>
      <c r="C219" s="30" t="s">
        <v>749</v>
      </c>
      <c r="D219" s="30" t="s">
        <v>750</v>
      </c>
      <c r="E219" s="30" t="s">
        <v>806</v>
      </c>
      <c r="F219" s="136" t="s">
        <v>890</v>
      </c>
      <c r="G219" s="95">
        <v>43101</v>
      </c>
      <c r="H219" s="133">
        <v>43465</v>
      </c>
      <c r="I219" s="28" t="s">
        <v>26</v>
      </c>
      <c r="J219" s="28" t="s">
        <v>221</v>
      </c>
      <c r="K219" s="28" t="s">
        <v>222</v>
      </c>
      <c r="L219" s="28" t="s">
        <v>931</v>
      </c>
      <c r="M219" s="28" t="s">
        <v>990</v>
      </c>
      <c r="N219" s="28" t="s">
        <v>991</v>
      </c>
      <c r="O219" s="96">
        <v>1</v>
      </c>
      <c r="P219" s="28">
        <v>0</v>
      </c>
      <c r="Q219" s="28">
        <v>0</v>
      </c>
      <c r="R219" s="96">
        <v>0</v>
      </c>
      <c r="S219" s="28">
        <v>0</v>
      </c>
      <c r="T219" s="28">
        <v>0</v>
      </c>
      <c r="U219" s="96">
        <v>0</v>
      </c>
      <c r="V219" s="28">
        <f>+T219+Q219</f>
        <v>0</v>
      </c>
      <c r="W219" s="97">
        <f>+(U219+R219)/2</f>
        <v>0</v>
      </c>
      <c r="X219" s="28">
        <v>0</v>
      </c>
      <c r="Y219" s="28"/>
      <c r="Z219" s="97" t="e">
        <f>+Y219/X219</f>
        <v>#DIV/0!</v>
      </c>
      <c r="AA219" s="28">
        <v>0</v>
      </c>
      <c r="AB219" s="28"/>
      <c r="AC219" s="28" t="e">
        <f>+AB219/AA219</f>
        <v>#DIV/0!</v>
      </c>
      <c r="AD219" s="28"/>
      <c r="AE219" s="39" t="s">
        <v>992</v>
      </c>
      <c r="AK219" s="66"/>
      <c r="AL219" s="7"/>
      <c r="AM219" s="7"/>
      <c r="AN219" s="7"/>
      <c r="AO219" s="7"/>
      <c r="AP219" s="7"/>
      <c r="AQ219" s="7"/>
      <c r="AR219" s="7"/>
      <c r="AS219" s="7"/>
      <c r="AT219" s="7"/>
      <c r="AU219" s="7"/>
      <c r="AV219" s="7"/>
      <c r="AW219" s="7"/>
      <c r="AX219" s="7"/>
      <c r="AY219" s="7"/>
      <c r="AZ219" s="7"/>
      <c r="BA219" s="7"/>
      <c r="BB219" s="7"/>
      <c r="BC219" s="7"/>
      <c r="BD219" s="7"/>
      <c r="BE219" s="7"/>
      <c r="BF219" s="7"/>
      <c r="BG219" s="7"/>
      <c r="BH219" s="7"/>
      <c r="BI219" s="7"/>
      <c r="BJ219" s="7"/>
      <c r="BK219" s="7"/>
      <c r="BL219" s="7"/>
      <c r="BM219" s="7"/>
      <c r="BN219" s="7"/>
      <c r="BO219" s="7"/>
      <c r="BP219" s="7"/>
      <c r="BQ219" s="7"/>
      <c r="BR219" s="7"/>
      <c r="BS219" s="7"/>
      <c r="BT219" s="7"/>
      <c r="BU219" s="7"/>
      <c r="BV219" s="7"/>
      <c r="BW219" s="7"/>
      <c r="BX219" s="7"/>
      <c r="BY219" s="7"/>
      <c r="BZ219" s="7"/>
      <c r="CA219" s="7"/>
      <c r="CB219" s="7"/>
      <c r="CC219" s="7"/>
      <c r="CD219" s="7"/>
      <c r="CE219" s="7"/>
    </row>
    <row r="220" spans="1:83" s="39" customFormat="1" ht="83.25" customHeight="1" x14ac:dyDescent="0.2">
      <c r="A220" s="43" t="s">
        <v>775</v>
      </c>
      <c r="B220" s="30" t="s">
        <v>818</v>
      </c>
      <c r="C220" s="30" t="s">
        <v>749</v>
      </c>
      <c r="D220" s="30" t="s">
        <v>750</v>
      </c>
      <c r="E220" s="30" t="s">
        <v>806</v>
      </c>
      <c r="F220" s="137" t="s">
        <v>894</v>
      </c>
      <c r="G220" s="95">
        <v>43101</v>
      </c>
      <c r="H220" s="133">
        <v>43465</v>
      </c>
      <c r="I220" s="28" t="s">
        <v>26</v>
      </c>
      <c r="J220" s="28" t="s">
        <v>221</v>
      </c>
      <c r="K220" s="28" t="s">
        <v>222</v>
      </c>
      <c r="L220" s="28" t="s">
        <v>931</v>
      </c>
      <c r="M220" s="28" t="s">
        <v>988</v>
      </c>
      <c r="N220" s="28" t="s">
        <v>989</v>
      </c>
      <c r="O220" s="96">
        <v>1</v>
      </c>
      <c r="P220" s="28">
        <v>100</v>
      </c>
      <c r="Q220" s="28">
        <v>100</v>
      </c>
      <c r="R220" s="96">
        <f>+Q220/P220</f>
        <v>1</v>
      </c>
      <c r="S220" s="28">
        <v>0</v>
      </c>
      <c r="T220" s="28">
        <v>0</v>
      </c>
      <c r="U220" s="96">
        <v>0</v>
      </c>
      <c r="V220" s="28">
        <f>+T220+Q220</f>
        <v>100</v>
      </c>
      <c r="W220" s="97">
        <f>+(U220+R220)/2</f>
        <v>0.5</v>
      </c>
      <c r="X220" s="28">
        <v>0</v>
      </c>
      <c r="Y220" s="28"/>
      <c r="Z220" s="97" t="e">
        <f>+Y220/X220</f>
        <v>#DIV/0!</v>
      </c>
      <c r="AA220" s="28">
        <v>0</v>
      </c>
      <c r="AB220" s="28"/>
      <c r="AC220" s="28" t="e">
        <f>+AB220/AA220</f>
        <v>#DIV/0!</v>
      </c>
      <c r="AD220" s="28"/>
      <c r="AE220" s="39" t="s">
        <v>993</v>
      </c>
      <c r="AK220" s="66"/>
      <c r="AL220" s="7"/>
      <c r="AM220" s="7"/>
      <c r="AN220" s="7"/>
      <c r="AO220" s="7"/>
      <c r="AP220" s="7"/>
      <c r="AQ220" s="7"/>
      <c r="AR220" s="7"/>
      <c r="AS220" s="7"/>
      <c r="AT220" s="7"/>
      <c r="AU220" s="7"/>
      <c r="AV220" s="7"/>
      <c r="AW220" s="7"/>
      <c r="AX220" s="7"/>
      <c r="AY220" s="7"/>
      <c r="AZ220" s="7"/>
      <c r="BA220" s="7"/>
      <c r="BB220" s="7"/>
      <c r="BC220" s="7"/>
      <c r="BD220" s="7"/>
      <c r="BE220" s="7"/>
      <c r="BF220" s="7"/>
      <c r="BG220" s="7"/>
      <c r="BH220" s="7"/>
      <c r="BI220" s="7"/>
      <c r="BJ220" s="7"/>
      <c r="BK220" s="7"/>
      <c r="BL220" s="7"/>
      <c r="BM220" s="7"/>
      <c r="BN220" s="7"/>
      <c r="BO220" s="7"/>
      <c r="BP220" s="7"/>
      <c r="BQ220" s="7"/>
      <c r="BR220" s="7"/>
      <c r="BS220" s="7"/>
      <c r="BT220" s="7"/>
      <c r="BU220" s="7"/>
      <c r="BV220" s="7"/>
      <c r="BW220" s="7"/>
      <c r="BX220" s="7"/>
      <c r="BY220" s="7"/>
      <c r="BZ220" s="7"/>
      <c r="CA220" s="7"/>
      <c r="CB220" s="7"/>
      <c r="CC220" s="7"/>
      <c r="CD220" s="7"/>
      <c r="CE220" s="7"/>
    </row>
    <row r="221" spans="1:83" s="39" customFormat="1" ht="83.25" customHeight="1" x14ac:dyDescent="0.2">
      <c r="A221" s="43" t="s">
        <v>775</v>
      </c>
      <c r="B221" s="30" t="s">
        <v>812</v>
      </c>
      <c r="C221" s="30" t="s">
        <v>770</v>
      </c>
      <c r="D221" s="30" t="s">
        <v>756</v>
      </c>
      <c r="E221" s="30" t="s">
        <v>810</v>
      </c>
      <c r="F221" s="30" t="s">
        <v>934</v>
      </c>
      <c r="G221" s="95">
        <v>43102</v>
      </c>
      <c r="H221" s="95">
        <v>43462</v>
      </c>
      <c r="I221" s="28" t="s">
        <v>26</v>
      </c>
      <c r="J221" s="28" t="s">
        <v>221</v>
      </c>
      <c r="K221" s="28" t="s">
        <v>222</v>
      </c>
      <c r="L221" s="28" t="s">
        <v>140</v>
      </c>
      <c r="M221" s="28" t="s">
        <v>935</v>
      </c>
      <c r="N221" s="28" t="s">
        <v>936</v>
      </c>
      <c r="O221" s="96">
        <v>1</v>
      </c>
      <c r="P221" s="28">
        <v>0</v>
      </c>
      <c r="Q221" s="28">
        <v>0</v>
      </c>
      <c r="R221" s="96">
        <v>0</v>
      </c>
      <c r="S221" s="96">
        <v>0</v>
      </c>
      <c r="T221" s="28">
        <v>0</v>
      </c>
      <c r="U221" s="96" t="e">
        <f>+T221/S221</f>
        <v>#DIV/0!</v>
      </c>
      <c r="V221" s="28">
        <f>+T221+Q221</f>
        <v>0</v>
      </c>
      <c r="W221" s="97" t="e">
        <f>+(U221+R221)/2</f>
        <v>#DIV/0!</v>
      </c>
      <c r="X221" s="96">
        <v>0</v>
      </c>
      <c r="Y221" s="28">
        <v>0</v>
      </c>
      <c r="Z221" s="97" t="e">
        <f>+Y221/X221</f>
        <v>#DIV/0!</v>
      </c>
      <c r="AA221" s="96">
        <v>1</v>
      </c>
      <c r="AB221" s="28"/>
      <c r="AC221" s="28">
        <f>+AB221/AA221</f>
        <v>0</v>
      </c>
      <c r="AD221" s="28" t="s">
        <v>508</v>
      </c>
      <c r="AE221" s="29" t="s">
        <v>509</v>
      </c>
      <c r="AK221" s="66"/>
      <c r="AL221" s="7"/>
      <c r="AM221" s="7"/>
      <c r="AN221" s="7"/>
      <c r="AO221" s="7"/>
      <c r="AP221" s="7"/>
      <c r="AQ221" s="7"/>
      <c r="AR221" s="7"/>
      <c r="AS221" s="7"/>
      <c r="AT221" s="7"/>
      <c r="AU221" s="7"/>
      <c r="AV221" s="7"/>
      <c r="AW221" s="7"/>
      <c r="AX221" s="7"/>
      <c r="AY221" s="7"/>
      <c r="AZ221" s="7"/>
      <c r="BA221" s="7"/>
      <c r="BB221" s="7"/>
      <c r="BC221" s="7"/>
      <c r="BD221" s="7"/>
      <c r="BE221" s="7"/>
      <c r="BF221" s="7"/>
      <c r="BG221" s="7"/>
      <c r="BH221" s="7"/>
      <c r="BI221" s="7"/>
      <c r="BJ221" s="7"/>
      <c r="BK221" s="7"/>
      <c r="BL221" s="7"/>
      <c r="BM221" s="7"/>
      <c r="BN221" s="7"/>
      <c r="BO221" s="7"/>
      <c r="BP221" s="7"/>
      <c r="BQ221" s="7"/>
      <c r="BR221" s="7"/>
      <c r="BS221" s="7"/>
      <c r="BT221" s="7"/>
      <c r="BU221" s="7"/>
      <c r="BV221" s="7"/>
      <c r="BW221" s="7"/>
      <c r="BX221" s="7"/>
      <c r="BY221" s="7"/>
      <c r="BZ221" s="7"/>
      <c r="CA221" s="7"/>
      <c r="CB221" s="7"/>
      <c r="CC221" s="7"/>
      <c r="CD221" s="7"/>
      <c r="CE221" s="7"/>
    </row>
    <row r="222" spans="1:83" s="39" customFormat="1" ht="50.25" customHeight="1" x14ac:dyDescent="0.2">
      <c r="A222" s="43" t="s">
        <v>775</v>
      </c>
      <c r="B222" s="30" t="s">
        <v>812</v>
      </c>
      <c r="C222" s="30" t="s">
        <v>770</v>
      </c>
      <c r="D222" s="30" t="s">
        <v>756</v>
      </c>
      <c r="E222" s="30" t="s">
        <v>810</v>
      </c>
      <c r="F222" s="30" t="s">
        <v>937</v>
      </c>
      <c r="G222" s="95">
        <v>43102</v>
      </c>
      <c r="H222" s="95">
        <v>43462</v>
      </c>
      <c r="I222" s="28" t="s">
        <v>26</v>
      </c>
      <c r="J222" s="28" t="s">
        <v>221</v>
      </c>
      <c r="K222" s="28" t="s">
        <v>222</v>
      </c>
      <c r="L222" s="28" t="s">
        <v>140</v>
      </c>
      <c r="M222" s="28" t="s">
        <v>938</v>
      </c>
      <c r="N222" s="28" t="s">
        <v>939</v>
      </c>
      <c r="O222" s="28">
        <v>1</v>
      </c>
      <c r="P222" s="28">
        <v>0</v>
      </c>
      <c r="Q222" s="28">
        <v>0</v>
      </c>
      <c r="R222" s="96">
        <v>0</v>
      </c>
      <c r="S222" s="28">
        <v>0</v>
      </c>
      <c r="T222" s="28">
        <v>0</v>
      </c>
      <c r="U222" s="96" t="e">
        <f>+T222/S222</f>
        <v>#DIV/0!</v>
      </c>
      <c r="V222" s="28">
        <f>+T222+Q222</f>
        <v>0</v>
      </c>
      <c r="W222" s="97" t="e">
        <f>+(U222+R222)/2</f>
        <v>#DIV/0!</v>
      </c>
      <c r="X222" s="28">
        <v>1</v>
      </c>
      <c r="Y222" s="28"/>
      <c r="Z222" s="97">
        <f>+Y222/X222</f>
        <v>0</v>
      </c>
      <c r="AA222" s="28">
        <v>0</v>
      </c>
      <c r="AB222" s="28"/>
      <c r="AC222" s="28" t="e">
        <f>+AB222/AA222</f>
        <v>#DIV/0!</v>
      </c>
      <c r="AD222" s="28" t="s">
        <v>510</v>
      </c>
      <c r="AE222" s="29" t="s">
        <v>511</v>
      </c>
      <c r="AK222" s="66"/>
      <c r="AL222" s="7"/>
      <c r="AM222" s="7"/>
      <c r="AN222" s="7"/>
      <c r="AO222" s="7"/>
      <c r="AP222" s="7"/>
      <c r="AQ222" s="7"/>
      <c r="AR222" s="7"/>
      <c r="AS222" s="7"/>
      <c r="AT222" s="7"/>
      <c r="AU222" s="7"/>
      <c r="AV222" s="7"/>
      <c r="AW222" s="7"/>
      <c r="AX222" s="7"/>
      <c r="AY222" s="7"/>
      <c r="AZ222" s="7"/>
      <c r="BA222" s="7"/>
      <c r="BB222" s="7"/>
      <c r="BC222" s="7"/>
      <c r="BD222" s="7"/>
      <c r="BE222" s="7"/>
      <c r="BF222" s="7"/>
      <c r="BG222" s="7"/>
      <c r="BH222" s="7"/>
      <c r="BI222" s="7"/>
      <c r="BJ222" s="7"/>
      <c r="BK222" s="7"/>
      <c r="BL222" s="7"/>
      <c r="BM222" s="7"/>
      <c r="BN222" s="7"/>
      <c r="BO222" s="7"/>
      <c r="BP222" s="7"/>
      <c r="BQ222" s="7"/>
      <c r="BR222" s="7"/>
      <c r="BS222" s="7"/>
      <c r="BT222" s="7"/>
      <c r="BU222" s="7"/>
      <c r="BV222" s="7"/>
      <c r="BW222" s="7"/>
      <c r="BX222" s="7"/>
      <c r="BY222" s="7"/>
      <c r="BZ222" s="7"/>
      <c r="CA222" s="7"/>
      <c r="CB222" s="7"/>
      <c r="CC222" s="7"/>
      <c r="CD222" s="7"/>
      <c r="CE222" s="7"/>
    </row>
    <row r="223" spans="1:83" s="39" customFormat="1" ht="99.75" customHeight="1" x14ac:dyDescent="0.2">
      <c r="A223" s="43" t="s">
        <v>775</v>
      </c>
      <c r="B223" s="30" t="s">
        <v>812</v>
      </c>
      <c r="C223" s="30" t="s">
        <v>770</v>
      </c>
      <c r="D223" s="30" t="s">
        <v>756</v>
      </c>
      <c r="E223" s="30" t="s">
        <v>810</v>
      </c>
      <c r="F223" s="30" t="s">
        <v>940</v>
      </c>
      <c r="G223" s="95">
        <v>43102</v>
      </c>
      <c r="H223" s="95">
        <v>43462</v>
      </c>
      <c r="I223" s="28" t="s">
        <v>26</v>
      </c>
      <c r="J223" s="28" t="s">
        <v>221</v>
      </c>
      <c r="K223" s="28" t="s">
        <v>222</v>
      </c>
      <c r="L223" s="28" t="s">
        <v>140</v>
      </c>
      <c r="M223" s="28" t="s">
        <v>941</v>
      </c>
      <c r="N223" s="28" t="s">
        <v>942</v>
      </c>
      <c r="O223" s="28">
        <v>1.2</v>
      </c>
      <c r="P223" s="28">
        <v>1</v>
      </c>
      <c r="Q223" s="28">
        <v>1</v>
      </c>
      <c r="R223" s="96">
        <f>+Q223/P223</f>
        <v>1</v>
      </c>
      <c r="S223" s="28">
        <v>0</v>
      </c>
      <c r="T223" s="28">
        <v>0</v>
      </c>
      <c r="U223" s="96">
        <v>0</v>
      </c>
      <c r="V223" s="28">
        <f>+T223+Q223</f>
        <v>1</v>
      </c>
      <c r="W223" s="97">
        <f>+(U223+R223)/2</f>
        <v>0.5</v>
      </c>
      <c r="X223" s="28">
        <v>0</v>
      </c>
      <c r="Y223" s="28"/>
      <c r="Z223" s="97" t="e">
        <f>+Y223/X223</f>
        <v>#DIV/0!</v>
      </c>
      <c r="AA223" s="28">
        <v>0.2</v>
      </c>
      <c r="AB223" s="28"/>
      <c r="AC223" s="28">
        <f>+AB223/AA223</f>
        <v>0</v>
      </c>
      <c r="AD223" s="28" t="s">
        <v>512</v>
      </c>
      <c r="AE223" s="29" t="s">
        <v>513</v>
      </c>
      <c r="AK223" s="66"/>
      <c r="AL223" s="7"/>
      <c r="AM223" s="7"/>
      <c r="AN223" s="7"/>
      <c r="AO223" s="7"/>
      <c r="AP223" s="7"/>
      <c r="AQ223" s="7"/>
      <c r="AR223" s="7"/>
      <c r="AS223" s="7"/>
      <c r="AT223" s="7"/>
      <c r="AU223" s="7"/>
      <c r="AV223" s="7"/>
      <c r="AW223" s="7"/>
      <c r="AX223" s="7"/>
      <c r="AY223" s="7"/>
      <c r="AZ223" s="7"/>
      <c r="BA223" s="7"/>
      <c r="BB223" s="7"/>
      <c r="BC223" s="7"/>
      <c r="BD223" s="7"/>
      <c r="BE223" s="7"/>
      <c r="BF223" s="7"/>
      <c r="BG223" s="7"/>
      <c r="BH223" s="7"/>
      <c r="BI223" s="7"/>
      <c r="BJ223" s="7"/>
      <c r="BK223" s="7"/>
      <c r="BL223" s="7"/>
      <c r="BM223" s="7"/>
      <c r="BN223" s="7"/>
      <c r="BO223" s="7"/>
      <c r="BP223" s="7"/>
      <c r="BQ223" s="7"/>
      <c r="BR223" s="7"/>
      <c r="BS223" s="7"/>
      <c r="BT223" s="7"/>
      <c r="BU223" s="7"/>
      <c r="BV223" s="7"/>
      <c r="BW223" s="7"/>
      <c r="BX223" s="7"/>
      <c r="BY223" s="7"/>
      <c r="BZ223" s="7"/>
      <c r="CA223" s="7"/>
      <c r="CB223" s="7"/>
      <c r="CC223" s="7"/>
      <c r="CD223" s="7"/>
      <c r="CE223" s="7"/>
    </row>
    <row r="224" spans="1:83" s="83" customFormat="1" ht="83.25" customHeight="1" x14ac:dyDescent="0.2">
      <c r="A224" s="68" t="s">
        <v>775</v>
      </c>
      <c r="B224" s="139" t="s">
        <v>812</v>
      </c>
      <c r="C224" s="139" t="s">
        <v>752</v>
      </c>
      <c r="D224" s="139" t="s">
        <v>756</v>
      </c>
      <c r="E224" s="139" t="s">
        <v>810</v>
      </c>
      <c r="F224" s="139" t="s">
        <v>943</v>
      </c>
      <c r="G224" s="140">
        <v>43102</v>
      </c>
      <c r="H224" s="140">
        <v>43462</v>
      </c>
      <c r="I224" s="28" t="s">
        <v>26</v>
      </c>
      <c r="J224" s="71" t="s">
        <v>221</v>
      </c>
      <c r="K224" s="71" t="s">
        <v>222</v>
      </c>
      <c r="L224" s="71" t="s">
        <v>140</v>
      </c>
      <c r="M224" s="71" t="s">
        <v>944</v>
      </c>
      <c r="N224" s="71" t="s">
        <v>945</v>
      </c>
      <c r="O224" s="71">
        <v>28</v>
      </c>
      <c r="P224" s="71">
        <v>7</v>
      </c>
      <c r="Q224" s="71">
        <v>26</v>
      </c>
      <c r="R224" s="96">
        <f>+Q224/P224</f>
        <v>3.7142857142857144</v>
      </c>
      <c r="S224" s="71">
        <v>7</v>
      </c>
      <c r="T224" s="71">
        <v>26</v>
      </c>
      <c r="U224" s="96">
        <f>+T224/S224</f>
        <v>3.7142857142857144</v>
      </c>
      <c r="V224" s="28">
        <f>+T224+Q224</f>
        <v>52</v>
      </c>
      <c r="W224" s="97">
        <f>+(U224+R224)/2</f>
        <v>3.7142857142857144</v>
      </c>
      <c r="X224" s="71">
        <v>7</v>
      </c>
      <c r="Y224" s="28"/>
      <c r="Z224" s="97">
        <f>+Y224/X224</f>
        <v>0</v>
      </c>
      <c r="AA224" s="71">
        <v>7</v>
      </c>
      <c r="AB224" s="28"/>
      <c r="AC224" s="28">
        <f>+AB224/AA224</f>
        <v>0</v>
      </c>
      <c r="AD224" s="28" t="s">
        <v>514</v>
      </c>
      <c r="AE224" s="29" t="s">
        <v>515</v>
      </c>
      <c r="AF224" s="39"/>
      <c r="AG224" s="39"/>
      <c r="AH224" s="39"/>
      <c r="AI224" s="39"/>
      <c r="AJ224" s="39"/>
      <c r="AK224" s="66"/>
      <c r="AL224" s="70"/>
      <c r="AM224" s="70"/>
      <c r="AN224" s="70"/>
      <c r="AO224" s="70"/>
      <c r="AP224" s="70"/>
      <c r="AQ224" s="70"/>
      <c r="AR224" s="70"/>
      <c r="AS224" s="70"/>
      <c r="AT224" s="70"/>
      <c r="AU224" s="70"/>
      <c r="AV224" s="70"/>
      <c r="AW224" s="70"/>
      <c r="AX224" s="70"/>
      <c r="AY224" s="70"/>
      <c r="AZ224" s="70"/>
      <c r="BA224" s="70"/>
      <c r="BB224" s="70"/>
      <c r="BC224" s="70"/>
      <c r="BD224" s="70"/>
      <c r="BE224" s="70"/>
      <c r="BF224" s="70"/>
      <c r="BG224" s="70"/>
      <c r="BH224" s="70"/>
      <c r="BI224" s="70"/>
      <c r="BJ224" s="70"/>
      <c r="BK224" s="70"/>
      <c r="BL224" s="70"/>
      <c r="BM224" s="70"/>
      <c r="BN224" s="70"/>
      <c r="BO224" s="70"/>
      <c r="BP224" s="70"/>
      <c r="BQ224" s="70"/>
      <c r="BR224" s="70"/>
      <c r="BS224" s="70"/>
      <c r="BT224" s="70"/>
      <c r="BU224" s="70"/>
      <c r="BV224" s="70"/>
      <c r="BW224" s="70"/>
      <c r="BX224" s="70"/>
      <c r="BY224" s="70"/>
      <c r="BZ224" s="70"/>
      <c r="CA224" s="70"/>
      <c r="CB224" s="70"/>
      <c r="CC224" s="70"/>
      <c r="CD224" s="70"/>
      <c r="CE224" s="70"/>
    </row>
    <row r="225" spans="1:83" s="39" customFormat="1" ht="63" customHeight="1" x14ac:dyDescent="0.2">
      <c r="A225" s="43" t="s">
        <v>775</v>
      </c>
      <c r="B225" s="30" t="s">
        <v>808</v>
      </c>
      <c r="C225" s="30" t="s">
        <v>770</v>
      </c>
      <c r="D225" s="30" t="s">
        <v>756</v>
      </c>
      <c r="E225" s="30" t="s">
        <v>810</v>
      </c>
      <c r="F225" s="30" t="s">
        <v>946</v>
      </c>
      <c r="G225" s="95">
        <v>43102</v>
      </c>
      <c r="H225" s="95">
        <v>43462</v>
      </c>
      <c r="I225" s="28" t="s">
        <v>26</v>
      </c>
      <c r="J225" s="28" t="s">
        <v>221</v>
      </c>
      <c r="K225" s="28" t="s">
        <v>222</v>
      </c>
      <c r="L225" s="28" t="s">
        <v>140</v>
      </c>
      <c r="M225" s="28" t="s">
        <v>947</v>
      </c>
      <c r="N225" s="28" t="s">
        <v>948</v>
      </c>
      <c r="O225" s="28">
        <v>1</v>
      </c>
      <c r="P225" s="28">
        <v>0</v>
      </c>
      <c r="Q225" s="96">
        <v>0</v>
      </c>
      <c r="R225" s="96">
        <v>0</v>
      </c>
      <c r="S225" s="28">
        <v>0.2</v>
      </c>
      <c r="T225" s="28">
        <v>0.2</v>
      </c>
      <c r="U225" s="96">
        <f>+T225/S225</f>
        <v>1</v>
      </c>
      <c r="V225" s="28">
        <f>+T225+Q225</f>
        <v>0.2</v>
      </c>
      <c r="W225" s="97">
        <f>+(U225+R225)/2</f>
        <v>0.5</v>
      </c>
      <c r="X225" s="28">
        <v>0.3</v>
      </c>
      <c r="Y225" s="28"/>
      <c r="Z225" s="97">
        <f>+Y225/X225</f>
        <v>0</v>
      </c>
      <c r="AA225" s="28">
        <v>0.5</v>
      </c>
      <c r="AB225" s="28"/>
      <c r="AC225" s="28">
        <f>+AB225/AA225</f>
        <v>0</v>
      </c>
      <c r="AD225" s="28" t="s">
        <v>516</v>
      </c>
      <c r="AE225" s="29"/>
      <c r="AK225" s="66"/>
      <c r="AL225" s="7"/>
      <c r="AM225" s="7"/>
      <c r="AN225" s="7"/>
      <c r="AO225" s="7"/>
      <c r="AP225" s="7"/>
      <c r="AQ225" s="7"/>
      <c r="AR225" s="7"/>
      <c r="AS225" s="7"/>
      <c r="AT225" s="7"/>
      <c r="AU225" s="7"/>
      <c r="AV225" s="7"/>
      <c r="AW225" s="7"/>
      <c r="AX225" s="7"/>
      <c r="AY225" s="7"/>
      <c r="AZ225" s="7"/>
      <c r="BA225" s="7"/>
      <c r="BB225" s="7"/>
      <c r="BC225" s="7"/>
      <c r="BD225" s="7"/>
      <c r="BE225" s="7"/>
      <c r="BF225" s="7"/>
      <c r="BG225" s="7"/>
      <c r="BH225" s="7"/>
      <c r="BI225" s="7"/>
      <c r="BJ225" s="7"/>
      <c r="BK225" s="7"/>
      <c r="BL225" s="7"/>
      <c r="BM225" s="7"/>
      <c r="BN225" s="7"/>
      <c r="BO225" s="7"/>
      <c r="BP225" s="7"/>
      <c r="BQ225" s="7"/>
      <c r="BR225" s="7"/>
      <c r="BS225" s="7"/>
      <c r="BT225" s="7"/>
      <c r="BU225" s="7"/>
      <c r="BV225" s="7"/>
      <c r="BW225" s="7"/>
      <c r="BX225" s="7"/>
      <c r="BY225" s="7"/>
      <c r="BZ225" s="7"/>
      <c r="CA225" s="7"/>
      <c r="CB225" s="7"/>
      <c r="CC225" s="7"/>
      <c r="CD225" s="7"/>
      <c r="CE225" s="7"/>
    </row>
    <row r="226" spans="1:83" ht="50.25" customHeight="1" x14ac:dyDescent="0.2">
      <c r="A226" s="43" t="s">
        <v>775</v>
      </c>
      <c r="B226" s="30" t="s">
        <v>818</v>
      </c>
      <c r="C226" s="30" t="s">
        <v>770</v>
      </c>
      <c r="D226" s="30" t="s">
        <v>756</v>
      </c>
      <c r="E226" s="30" t="s">
        <v>810</v>
      </c>
      <c r="F226" s="30" t="s">
        <v>949</v>
      </c>
      <c r="G226" s="95">
        <v>43102</v>
      </c>
      <c r="H226" s="95">
        <v>43462</v>
      </c>
      <c r="I226" s="28" t="s">
        <v>26</v>
      </c>
      <c r="J226" s="28" t="s">
        <v>221</v>
      </c>
      <c r="K226" s="28" t="s">
        <v>222</v>
      </c>
      <c r="L226" s="28" t="s">
        <v>140</v>
      </c>
      <c r="M226" s="28" t="s">
        <v>950</v>
      </c>
      <c r="N226" s="28" t="s">
        <v>951</v>
      </c>
      <c r="O226" s="28">
        <v>3</v>
      </c>
      <c r="P226" s="28">
        <v>0</v>
      </c>
      <c r="Q226" s="28">
        <v>0</v>
      </c>
      <c r="R226" s="96">
        <v>0</v>
      </c>
      <c r="S226" s="28">
        <v>3</v>
      </c>
      <c r="T226" s="28">
        <v>3</v>
      </c>
      <c r="U226" s="96">
        <f>+T226/S226</f>
        <v>1</v>
      </c>
      <c r="V226" s="28">
        <f>+T226+Q226</f>
        <v>3</v>
      </c>
      <c r="W226" s="97">
        <f>+(U226+R226)/2</f>
        <v>0.5</v>
      </c>
      <c r="X226" s="28">
        <v>0</v>
      </c>
      <c r="Y226" s="28"/>
      <c r="Z226" s="97" t="e">
        <f>+Y226/X226</f>
        <v>#DIV/0!</v>
      </c>
      <c r="AA226" s="28">
        <v>0</v>
      </c>
      <c r="AB226" s="28"/>
      <c r="AC226" s="28" t="e">
        <f>+AB226/AA226</f>
        <v>#DIV/0!</v>
      </c>
      <c r="AD226" s="28" t="s">
        <v>1180</v>
      </c>
      <c r="AE226" s="29" t="s">
        <v>1181</v>
      </c>
      <c r="AF226" s="39" t="s">
        <v>1182</v>
      </c>
      <c r="AG226" s="39"/>
      <c r="AH226" s="39"/>
      <c r="AI226" s="39"/>
      <c r="AJ226" s="39"/>
      <c r="AK226" s="66"/>
    </row>
    <row r="227" spans="1:83" s="39" customFormat="1" ht="50.25" customHeight="1" x14ac:dyDescent="0.2">
      <c r="A227" s="43" t="s">
        <v>775</v>
      </c>
      <c r="B227" s="30" t="s">
        <v>812</v>
      </c>
      <c r="C227" s="30" t="s">
        <v>770</v>
      </c>
      <c r="D227" s="30" t="s">
        <v>764</v>
      </c>
      <c r="E227" s="30" t="s">
        <v>813</v>
      </c>
      <c r="F227" s="30" t="s">
        <v>952</v>
      </c>
      <c r="G227" s="95">
        <v>43102</v>
      </c>
      <c r="H227" s="95">
        <v>43465</v>
      </c>
      <c r="I227" s="28" t="s">
        <v>26</v>
      </c>
      <c r="J227" s="28" t="s">
        <v>221</v>
      </c>
      <c r="K227" s="28" t="s">
        <v>222</v>
      </c>
      <c r="L227" s="28" t="s">
        <v>140</v>
      </c>
      <c r="M227" s="28" t="s">
        <v>953</v>
      </c>
      <c r="N227" s="28" t="s">
        <v>954</v>
      </c>
      <c r="O227" s="96">
        <v>1</v>
      </c>
      <c r="P227" s="96">
        <v>0.2</v>
      </c>
      <c r="Q227" s="96">
        <v>0.2</v>
      </c>
      <c r="R227" s="96">
        <f>+Q227/P227</f>
        <v>1</v>
      </c>
      <c r="S227" s="96">
        <v>0.4</v>
      </c>
      <c r="T227" s="96">
        <v>0.4</v>
      </c>
      <c r="U227" s="96">
        <f>+T227/S227</f>
        <v>1</v>
      </c>
      <c r="V227" s="28">
        <f>+T227+Q227</f>
        <v>0.60000000000000009</v>
      </c>
      <c r="W227" s="97">
        <f>+(U227+R227)/2</f>
        <v>1</v>
      </c>
      <c r="X227" s="96">
        <v>0.2</v>
      </c>
      <c r="Y227" s="28"/>
      <c r="Z227" s="97">
        <f>+Y227/X227</f>
        <v>0</v>
      </c>
      <c r="AA227" s="96">
        <v>0.2</v>
      </c>
      <c r="AB227" s="28"/>
      <c r="AC227" s="28">
        <f>+AB227/AA227</f>
        <v>0</v>
      </c>
      <c r="AD227" s="29" t="s">
        <v>1174</v>
      </c>
      <c r="AE227" s="29" t="s">
        <v>1174</v>
      </c>
      <c r="AF227" s="39" t="s">
        <v>1175</v>
      </c>
      <c r="AK227" s="66"/>
      <c r="AL227" s="7"/>
      <c r="AM227" s="7"/>
      <c r="AN227" s="7"/>
      <c r="AO227" s="7"/>
      <c r="AP227" s="7"/>
      <c r="AQ227" s="7"/>
      <c r="AR227" s="7"/>
      <c r="AS227" s="7"/>
      <c r="AT227" s="7"/>
      <c r="AU227" s="7"/>
      <c r="AV227" s="7"/>
      <c r="AW227" s="7"/>
      <c r="AX227" s="7"/>
      <c r="AY227" s="7"/>
      <c r="AZ227" s="7"/>
      <c r="BA227" s="7"/>
      <c r="BB227" s="7"/>
      <c r="BC227" s="7"/>
      <c r="BD227" s="7"/>
      <c r="BE227" s="7"/>
      <c r="BF227" s="7"/>
      <c r="BG227" s="7"/>
      <c r="BH227" s="7"/>
      <c r="BI227" s="7"/>
      <c r="BJ227" s="7"/>
      <c r="BK227" s="7"/>
      <c r="BL227" s="7"/>
      <c r="BM227" s="7"/>
      <c r="BN227" s="7"/>
      <c r="BO227" s="7"/>
      <c r="BP227" s="7"/>
      <c r="BQ227" s="7"/>
      <c r="BR227" s="7"/>
      <c r="BS227" s="7"/>
      <c r="BT227" s="7"/>
      <c r="BU227" s="7"/>
      <c r="BV227" s="7"/>
      <c r="BW227" s="7"/>
      <c r="BX227" s="7"/>
      <c r="BY227" s="7"/>
      <c r="BZ227" s="7"/>
      <c r="CA227" s="7"/>
      <c r="CB227" s="7"/>
      <c r="CC227" s="7"/>
      <c r="CD227" s="7"/>
      <c r="CE227" s="7"/>
    </row>
    <row r="228" spans="1:83" ht="50.25" customHeight="1" x14ac:dyDescent="0.2">
      <c r="A228" s="43" t="s">
        <v>775</v>
      </c>
      <c r="B228" s="30" t="s">
        <v>808</v>
      </c>
      <c r="C228" s="30" t="s">
        <v>770</v>
      </c>
      <c r="D228" s="30" t="s">
        <v>764</v>
      </c>
      <c r="E228" s="30" t="s">
        <v>816</v>
      </c>
      <c r="F228" s="30" t="s">
        <v>955</v>
      </c>
      <c r="G228" s="95">
        <v>43132</v>
      </c>
      <c r="H228" s="95">
        <v>43446</v>
      </c>
      <c r="I228" s="28" t="s">
        <v>26</v>
      </c>
      <c r="J228" s="28" t="s">
        <v>221</v>
      </c>
      <c r="K228" s="28" t="s">
        <v>222</v>
      </c>
      <c r="L228" s="28" t="s">
        <v>366</v>
      </c>
      <c r="M228" s="28" t="s">
        <v>956</v>
      </c>
      <c r="N228" s="28" t="s">
        <v>957</v>
      </c>
      <c r="O228" s="28">
        <v>1</v>
      </c>
      <c r="P228" s="28">
        <v>0</v>
      </c>
      <c r="Q228" s="28">
        <v>0</v>
      </c>
      <c r="R228" s="96">
        <v>0</v>
      </c>
      <c r="S228" s="28">
        <v>1</v>
      </c>
      <c r="T228" s="28">
        <v>1</v>
      </c>
      <c r="U228" s="96">
        <f>+T228/S228</f>
        <v>1</v>
      </c>
      <c r="V228" s="28">
        <f>+T228+Q228</f>
        <v>1</v>
      </c>
      <c r="W228" s="97">
        <f>+(U228+R228)/2</f>
        <v>0.5</v>
      </c>
      <c r="X228" s="28">
        <v>0</v>
      </c>
      <c r="Y228" s="28"/>
      <c r="Z228" s="97" t="e">
        <f>+Y228/X228</f>
        <v>#DIV/0!</v>
      </c>
      <c r="AA228" s="28">
        <v>0</v>
      </c>
      <c r="AB228" s="28"/>
      <c r="AC228" s="28" t="e">
        <f>+AB228/AA228</f>
        <v>#DIV/0!</v>
      </c>
      <c r="AD228" s="28" t="s">
        <v>956</v>
      </c>
      <c r="AE228" s="28" t="s">
        <v>956</v>
      </c>
      <c r="AF228" s="28" t="s">
        <v>956</v>
      </c>
      <c r="AG228" s="39"/>
      <c r="AH228" s="39"/>
      <c r="AI228" s="39"/>
      <c r="AJ228" s="39"/>
      <c r="AK228" s="66"/>
    </row>
    <row r="229" spans="1:83" s="39" customFormat="1" ht="50.25" customHeight="1" x14ac:dyDescent="0.2">
      <c r="A229" s="43" t="s">
        <v>775</v>
      </c>
      <c r="B229" s="30" t="s">
        <v>808</v>
      </c>
      <c r="C229" s="30" t="s">
        <v>770</v>
      </c>
      <c r="D229" s="30" t="s">
        <v>764</v>
      </c>
      <c r="E229" s="30" t="s">
        <v>813</v>
      </c>
      <c r="F229" s="30" t="s">
        <v>958</v>
      </c>
      <c r="G229" s="95">
        <v>43132</v>
      </c>
      <c r="H229" s="95">
        <v>43446</v>
      </c>
      <c r="I229" s="28" t="s">
        <v>26</v>
      </c>
      <c r="J229" s="28" t="s">
        <v>221</v>
      </c>
      <c r="K229" s="28" t="s">
        <v>222</v>
      </c>
      <c r="L229" s="28" t="s">
        <v>366</v>
      </c>
      <c r="M229" s="28" t="s">
        <v>959</v>
      </c>
      <c r="N229" s="28" t="s">
        <v>960</v>
      </c>
      <c r="O229" s="28">
        <v>1</v>
      </c>
      <c r="P229" s="28">
        <v>0</v>
      </c>
      <c r="Q229" s="28">
        <v>0</v>
      </c>
      <c r="R229" s="96">
        <v>0</v>
      </c>
      <c r="S229" s="28">
        <v>1</v>
      </c>
      <c r="T229" s="28">
        <v>0</v>
      </c>
      <c r="U229" s="96">
        <f>+T229/S229</f>
        <v>0</v>
      </c>
      <c r="V229" s="28">
        <f>+T229+Q229</f>
        <v>0</v>
      </c>
      <c r="W229" s="97">
        <f>+(U229+R229)/2</f>
        <v>0</v>
      </c>
      <c r="X229" s="28">
        <v>0</v>
      </c>
      <c r="Y229" s="28"/>
      <c r="Z229" s="97" t="e">
        <f>+Y229/X229</f>
        <v>#DIV/0!</v>
      </c>
      <c r="AA229" s="28">
        <v>0</v>
      </c>
      <c r="AB229" s="28"/>
      <c r="AC229" s="28" t="e">
        <f>+AB229/AA229</f>
        <v>#DIV/0!</v>
      </c>
      <c r="AD229" s="28" t="s">
        <v>1176</v>
      </c>
      <c r="AE229" s="28" t="s">
        <v>1176</v>
      </c>
      <c r="AF229" s="28" t="s">
        <v>1176</v>
      </c>
      <c r="AK229" s="66"/>
      <c r="AL229" s="7"/>
      <c r="AM229" s="7"/>
      <c r="AN229" s="7"/>
      <c r="AO229" s="7"/>
      <c r="AP229" s="7"/>
      <c r="AQ229" s="7"/>
      <c r="AR229" s="7"/>
      <c r="AS229" s="7"/>
      <c r="AT229" s="7"/>
      <c r="AU229" s="7"/>
      <c r="AV229" s="7"/>
      <c r="AW229" s="7"/>
      <c r="AX229" s="7"/>
      <c r="AY229" s="7"/>
      <c r="AZ229" s="7"/>
      <c r="BA229" s="7"/>
      <c r="BB229" s="7"/>
      <c r="BC229" s="7"/>
      <c r="BD229" s="7"/>
      <c r="BE229" s="7"/>
      <c r="BF229" s="7"/>
      <c r="BG229" s="7"/>
      <c r="BH229" s="7"/>
      <c r="BI229" s="7"/>
      <c r="BJ229" s="7"/>
      <c r="BK229" s="7"/>
      <c r="BL229" s="7"/>
      <c r="BM229" s="7"/>
      <c r="BN229" s="7"/>
      <c r="BO229" s="7"/>
      <c r="BP229" s="7"/>
      <c r="BQ229" s="7"/>
      <c r="BR229" s="7"/>
      <c r="BS229" s="7"/>
      <c r="BT229" s="7"/>
      <c r="BU229" s="7"/>
      <c r="BV229" s="7"/>
      <c r="BW229" s="7"/>
      <c r="BX229" s="7"/>
      <c r="BY229" s="7"/>
      <c r="BZ229" s="7"/>
      <c r="CA229" s="7"/>
      <c r="CB229" s="7"/>
      <c r="CC229" s="7"/>
      <c r="CD229" s="7"/>
      <c r="CE229" s="7"/>
    </row>
    <row r="230" spans="1:83" ht="50.25" customHeight="1" x14ac:dyDescent="0.2">
      <c r="A230" s="43" t="s">
        <v>775</v>
      </c>
      <c r="B230" s="30" t="s">
        <v>818</v>
      </c>
      <c r="C230" s="30" t="s">
        <v>770</v>
      </c>
      <c r="D230" s="30" t="s">
        <v>764</v>
      </c>
      <c r="E230" s="30" t="s">
        <v>816</v>
      </c>
      <c r="F230" s="30" t="s">
        <v>961</v>
      </c>
      <c r="G230" s="95">
        <v>43235</v>
      </c>
      <c r="H230" s="95">
        <v>43343</v>
      </c>
      <c r="I230" s="28" t="s">
        <v>26</v>
      </c>
      <c r="J230" s="28" t="s">
        <v>221</v>
      </c>
      <c r="K230" s="28" t="s">
        <v>222</v>
      </c>
      <c r="L230" s="28" t="s">
        <v>366</v>
      </c>
      <c r="M230" s="28" t="s">
        <v>962</v>
      </c>
      <c r="N230" s="28" t="s">
        <v>957</v>
      </c>
      <c r="O230" s="28">
        <v>1</v>
      </c>
      <c r="P230" s="28">
        <v>0</v>
      </c>
      <c r="Q230" s="28">
        <v>0</v>
      </c>
      <c r="R230" s="96">
        <v>0</v>
      </c>
      <c r="S230" s="28">
        <v>0</v>
      </c>
      <c r="T230" s="28">
        <v>0</v>
      </c>
      <c r="U230" s="96" t="e">
        <f>+T230/S230</f>
        <v>#DIV/0!</v>
      </c>
      <c r="V230" s="28">
        <f>+T230+Q230</f>
        <v>0</v>
      </c>
      <c r="W230" s="97" t="e">
        <f>+(U230+R230)/2</f>
        <v>#DIV/0!</v>
      </c>
      <c r="X230" s="28">
        <v>1</v>
      </c>
      <c r="Y230" s="28"/>
      <c r="Z230" s="97">
        <f>+Y230/X230</f>
        <v>0</v>
      </c>
      <c r="AA230" s="28">
        <v>0</v>
      </c>
      <c r="AB230" s="28"/>
      <c r="AC230" s="28" t="e">
        <f>+AB230/AA230</f>
        <v>#DIV/0!</v>
      </c>
      <c r="AD230" s="28" t="s">
        <v>1177</v>
      </c>
      <c r="AE230" s="29" t="s">
        <v>1178</v>
      </c>
      <c r="AF230" s="29" t="s">
        <v>1178</v>
      </c>
      <c r="AG230" s="39"/>
      <c r="AH230" s="39"/>
      <c r="AI230" s="39"/>
      <c r="AJ230" s="39"/>
      <c r="AK230" s="66"/>
    </row>
    <row r="231" spans="1:83" ht="50.25" customHeight="1" x14ac:dyDescent="0.2">
      <c r="A231" s="43" t="s">
        <v>775</v>
      </c>
      <c r="B231" s="30" t="s">
        <v>818</v>
      </c>
      <c r="C231" s="30" t="s">
        <v>770</v>
      </c>
      <c r="D231" s="30" t="s">
        <v>756</v>
      </c>
      <c r="E231" s="30" t="s">
        <v>816</v>
      </c>
      <c r="F231" s="30" t="s">
        <v>964</v>
      </c>
      <c r="G231" s="95">
        <v>43101</v>
      </c>
      <c r="H231" s="95">
        <v>43312</v>
      </c>
      <c r="I231" s="28" t="s">
        <v>26</v>
      </c>
      <c r="J231" s="28" t="s">
        <v>221</v>
      </c>
      <c r="K231" s="28" t="s">
        <v>222</v>
      </c>
      <c r="L231" s="28" t="s">
        <v>140</v>
      </c>
      <c r="M231" s="28" t="s">
        <v>963</v>
      </c>
      <c r="N231" s="28" t="s">
        <v>963</v>
      </c>
      <c r="O231" s="28">
        <v>1</v>
      </c>
      <c r="P231" s="28">
        <v>1</v>
      </c>
      <c r="Q231" s="28">
        <v>1</v>
      </c>
      <c r="R231" s="96">
        <f>+Q231/P231</f>
        <v>1</v>
      </c>
      <c r="S231" s="28">
        <v>0</v>
      </c>
      <c r="T231" s="28">
        <v>0</v>
      </c>
      <c r="U231" s="96">
        <v>0</v>
      </c>
      <c r="V231" s="28">
        <f>+T231+Q231</f>
        <v>1</v>
      </c>
      <c r="W231" s="97">
        <f>+(U231+R231)/2</f>
        <v>0.5</v>
      </c>
      <c r="X231" s="28">
        <v>0</v>
      </c>
      <c r="Y231" s="28"/>
      <c r="Z231" s="97" t="e">
        <f>+Y231/X231</f>
        <v>#DIV/0!</v>
      </c>
      <c r="AA231" s="28">
        <v>0</v>
      </c>
      <c r="AB231" s="28"/>
      <c r="AC231" s="28" t="e">
        <f>+AB231/AA231</f>
        <v>#DIV/0!</v>
      </c>
      <c r="AD231" s="28" t="s">
        <v>514</v>
      </c>
      <c r="AE231" s="29" t="s">
        <v>1179</v>
      </c>
      <c r="AF231" s="29" t="s">
        <v>1179</v>
      </c>
      <c r="AG231" s="39"/>
      <c r="AH231" s="39"/>
      <c r="AI231" s="39"/>
      <c r="AJ231" s="39"/>
      <c r="AK231" s="66"/>
    </row>
    <row r="232" spans="1:83" s="39" customFormat="1" ht="50.25" customHeight="1" x14ac:dyDescent="0.2">
      <c r="A232" s="43" t="s">
        <v>775</v>
      </c>
      <c r="B232" s="30" t="s">
        <v>808</v>
      </c>
      <c r="C232" s="30" t="s">
        <v>752</v>
      </c>
      <c r="D232" s="30" t="s">
        <v>764</v>
      </c>
      <c r="E232" s="30" t="s">
        <v>751</v>
      </c>
      <c r="F232" s="30" t="s">
        <v>59</v>
      </c>
      <c r="G232" s="95">
        <v>43101</v>
      </c>
      <c r="H232" s="95">
        <v>43464</v>
      </c>
      <c r="I232" s="28" t="s">
        <v>26</v>
      </c>
      <c r="J232" s="28" t="s">
        <v>221</v>
      </c>
      <c r="K232" s="28" t="s">
        <v>58</v>
      </c>
      <c r="L232" s="28" t="s">
        <v>140</v>
      </c>
      <c r="M232" s="28" t="s">
        <v>60</v>
      </c>
      <c r="N232" s="28" t="s">
        <v>61</v>
      </c>
      <c r="O232" s="28">
        <v>1</v>
      </c>
      <c r="P232" s="28">
        <v>0.25</v>
      </c>
      <c r="Q232" s="28">
        <v>0.25</v>
      </c>
      <c r="R232" s="96">
        <f>+Q232/P232</f>
        <v>1</v>
      </c>
      <c r="S232" s="28">
        <v>0.25</v>
      </c>
      <c r="T232" s="28">
        <v>0.25</v>
      </c>
      <c r="U232" s="96">
        <f>+T232/S232</f>
        <v>1</v>
      </c>
      <c r="V232" s="28">
        <f>+T232+Q232</f>
        <v>0.5</v>
      </c>
      <c r="W232" s="97">
        <f>+(U232+R232)/2</f>
        <v>1</v>
      </c>
      <c r="X232" s="28">
        <v>0.25</v>
      </c>
      <c r="Y232" s="28"/>
      <c r="Z232" s="97">
        <f>+Y232/X232</f>
        <v>0</v>
      </c>
      <c r="AA232" s="28">
        <v>0.25</v>
      </c>
      <c r="AB232" s="28"/>
      <c r="AC232" s="28">
        <f>+AB232/AA232</f>
        <v>0</v>
      </c>
      <c r="AD232" s="28" t="s">
        <v>514</v>
      </c>
      <c r="AE232" s="29" t="s">
        <v>515</v>
      </c>
      <c r="AF232" s="29" t="s">
        <v>681</v>
      </c>
      <c r="AG232" s="29" t="s">
        <v>622</v>
      </c>
      <c r="AH232" s="29"/>
      <c r="AI232" s="29"/>
      <c r="AJ232" s="29"/>
      <c r="AK232" s="63"/>
      <c r="AL232" s="7"/>
      <c r="AM232" s="7"/>
      <c r="AN232" s="7"/>
      <c r="AO232" s="7"/>
      <c r="AP232" s="7"/>
      <c r="AQ232" s="7"/>
      <c r="AR232" s="7"/>
      <c r="AS232" s="7"/>
      <c r="AT232" s="7"/>
      <c r="AU232" s="7"/>
      <c r="AV232" s="7"/>
      <c r="AW232" s="7"/>
      <c r="AX232" s="7"/>
      <c r="AY232" s="7"/>
      <c r="AZ232" s="7"/>
      <c r="BA232" s="7"/>
      <c r="BB232" s="7"/>
      <c r="BC232" s="7"/>
      <c r="BD232" s="7"/>
      <c r="BE232" s="7"/>
      <c r="BF232" s="7"/>
      <c r="BG232" s="7"/>
      <c r="BH232" s="7"/>
      <c r="BI232" s="7"/>
      <c r="BJ232" s="7"/>
      <c r="BK232" s="7"/>
      <c r="BL232" s="7"/>
      <c r="BM232" s="7"/>
      <c r="BN232" s="7"/>
      <c r="BO232" s="7"/>
      <c r="BP232" s="7"/>
      <c r="BQ232" s="7"/>
      <c r="BR232" s="7"/>
      <c r="BS232" s="7"/>
      <c r="BT232" s="7"/>
      <c r="BU232" s="7"/>
      <c r="BV232" s="7"/>
      <c r="BW232" s="7"/>
      <c r="BX232" s="7"/>
      <c r="BY232" s="7"/>
      <c r="BZ232" s="7"/>
      <c r="CA232" s="7"/>
      <c r="CB232" s="7"/>
      <c r="CC232" s="7"/>
      <c r="CD232" s="7"/>
      <c r="CE232" s="7"/>
    </row>
    <row r="233" spans="1:83" ht="50.25" customHeight="1" x14ac:dyDescent="0.2">
      <c r="A233" s="43" t="s">
        <v>775</v>
      </c>
      <c r="B233" s="30" t="s">
        <v>812</v>
      </c>
      <c r="C233" s="30" t="s">
        <v>752</v>
      </c>
      <c r="D233" s="30" t="s">
        <v>764</v>
      </c>
      <c r="E233" s="30" t="s">
        <v>751</v>
      </c>
      <c r="F233" s="30" t="s">
        <v>62</v>
      </c>
      <c r="G233" s="95">
        <v>43101</v>
      </c>
      <c r="H233" s="95">
        <v>43464</v>
      </c>
      <c r="I233" s="28" t="s">
        <v>26</v>
      </c>
      <c r="J233" s="28" t="s">
        <v>221</v>
      </c>
      <c r="K233" s="28" t="s">
        <v>58</v>
      </c>
      <c r="L233" s="28" t="s">
        <v>140</v>
      </c>
      <c r="M233" s="28" t="s">
        <v>63</v>
      </c>
      <c r="N233" s="28" t="s">
        <v>63</v>
      </c>
      <c r="O233" s="28">
        <v>1</v>
      </c>
      <c r="P233" s="28">
        <v>0</v>
      </c>
      <c r="Q233" s="28">
        <v>0</v>
      </c>
      <c r="R233" s="96">
        <v>1</v>
      </c>
      <c r="S233" s="28">
        <v>0</v>
      </c>
      <c r="T233" s="28">
        <v>0</v>
      </c>
      <c r="U233" s="96" t="e">
        <f>+T233/S233</f>
        <v>#DIV/0!</v>
      </c>
      <c r="V233" s="28">
        <f>+T233+Q233</f>
        <v>0</v>
      </c>
      <c r="W233" s="97" t="e">
        <f>+(U233+R233)/2</f>
        <v>#DIV/0!</v>
      </c>
      <c r="X233" s="28">
        <v>0.5</v>
      </c>
      <c r="Y233" s="28"/>
      <c r="Z233" s="97">
        <f>+Y233/X233</f>
        <v>0</v>
      </c>
      <c r="AA233" s="28">
        <v>0.5</v>
      </c>
      <c r="AB233" s="28"/>
      <c r="AC233" s="28">
        <f>+AB233/AA233</f>
        <v>0</v>
      </c>
      <c r="AD233" s="28" t="s">
        <v>516</v>
      </c>
      <c r="AE233" s="29"/>
      <c r="AF233" s="29" t="s">
        <v>682</v>
      </c>
      <c r="AG233" s="29" t="s">
        <v>623</v>
      </c>
      <c r="AH233" s="29"/>
      <c r="AI233" s="29"/>
      <c r="AJ233" s="29"/>
      <c r="AK233" s="63"/>
    </row>
    <row r="234" spans="1:83" s="39" customFormat="1" ht="83.25" customHeight="1" x14ac:dyDescent="0.2">
      <c r="A234" s="43" t="s">
        <v>775</v>
      </c>
      <c r="B234" s="30" t="s">
        <v>805</v>
      </c>
      <c r="C234" s="30" t="s">
        <v>752</v>
      </c>
      <c r="D234" s="30" t="s">
        <v>756</v>
      </c>
      <c r="E234" s="30" t="s">
        <v>751</v>
      </c>
      <c r="F234" s="30" t="s">
        <v>303</v>
      </c>
      <c r="G234" s="95">
        <v>43101</v>
      </c>
      <c r="H234" s="95">
        <v>43464</v>
      </c>
      <c r="I234" s="28" t="s">
        <v>26</v>
      </c>
      <c r="J234" s="28" t="s">
        <v>221</v>
      </c>
      <c r="K234" s="28" t="s">
        <v>58</v>
      </c>
      <c r="L234" s="28" t="s">
        <v>140</v>
      </c>
      <c r="M234" s="28" t="s">
        <v>64</v>
      </c>
      <c r="N234" s="28" t="s">
        <v>64</v>
      </c>
      <c r="O234" s="28">
        <v>1</v>
      </c>
      <c r="P234" s="28">
        <v>0</v>
      </c>
      <c r="Q234" s="28">
        <v>0</v>
      </c>
      <c r="R234" s="96">
        <v>0</v>
      </c>
      <c r="S234" s="28">
        <v>1</v>
      </c>
      <c r="T234" s="28">
        <v>1</v>
      </c>
      <c r="U234" s="96">
        <f>+T234/S234</f>
        <v>1</v>
      </c>
      <c r="V234" s="28">
        <f>+T234+Q234</f>
        <v>1</v>
      </c>
      <c r="W234" s="97">
        <f>+(U234+R234)/2</f>
        <v>0.5</v>
      </c>
      <c r="X234" s="28">
        <v>0</v>
      </c>
      <c r="Y234" s="28"/>
      <c r="Z234" s="97" t="e">
        <f>+Y234/X234</f>
        <v>#DIV/0!</v>
      </c>
      <c r="AA234" s="28">
        <v>0</v>
      </c>
      <c r="AB234" s="28"/>
      <c r="AC234" s="28" t="e">
        <f>+AB234/AA234</f>
        <v>#DIV/0!</v>
      </c>
      <c r="AD234" s="28" t="s">
        <v>517</v>
      </c>
      <c r="AE234" s="29"/>
      <c r="AF234" s="29" t="s">
        <v>683</v>
      </c>
      <c r="AG234" s="29" t="s">
        <v>624</v>
      </c>
      <c r="AH234" s="29"/>
      <c r="AI234" s="29"/>
      <c r="AJ234" s="29"/>
      <c r="AK234" s="63"/>
      <c r="AL234" s="7"/>
      <c r="AM234" s="7"/>
      <c r="AN234" s="7"/>
      <c r="AO234" s="7"/>
      <c r="AP234" s="7"/>
      <c r="AQ234" s="7"/>
      <c r="AR234" s="7"/>
      <c r="AS234" s="7"/>
      <c r="AT234" s="7"/>
      <c r="AU234" s="7"/>
      <c r="AV234" s="7"/>
      <c r="AW234" s="7"/>
      <c r="AX234" s="7"/>
      <c r="AY234" s="7"/>
      <c r="AZ234" s="7"/>
      <c r="BA234" s="7"/>
      <c r="BB234" s="7"/>
      <c r="BC234" s="7"/>
      <c r="BD234" s="7"/>
      <c r="BE234" s="7"/>
      <c r="BF234" s="7"/>
      <c r="BG234" s="7"/>
      <c r="BH234" s="7"/>
      <c r="BI234" s="7"/>
      <c r="BJ234" s="7"/>
      <c r="BK234" s="7"/>
      <c r="BL234" s="7"/>
      <c r="BM234" s="7"/>
      <c r="BN234" s="7"/>
      <c r="BO234" s="7"/>
      <c r="BP234" s="7"/>
      <c r="BQ234" s="7"/>
      <c r="BR234" s="7"/>
      <c r="BS234" s="7"/>
      <c r="BT234" s="7"/>
      <c r="BU234" s="7"/>
      <c r="BV234" s="7"/>
      <c r="BW234" s="7"/>
      <c r="BX234" s="7"/>
      <c r="BY234" s="7"/>
      <c r="BZ234" s="7"/>
      <c r="CA234" s="7"/>
      <c r="CB234" s="7"/>
      <c r="CC234" s="7"/>
      <c r="CD234" s="7"/>
      <c r="CE234" s="7"/>
    </row>
    <row r="235" spans="1:83" ht="83.25" customHeight="1" x14ac:dyDescent="0.2">
      <c r="A235" s="43" t="s">
        <v>772</v>
      </c>
      <c r="B235" s="30" t="s">
        <v>786</v>
      </c>
      <c r="C235" s="30" t="s">
        <v>752</v>
      </c>
      <c r="D235" s="30" t="s">
        <v>756</v>
      </c>
      <c r="E235" s="30" t="s">
        <v>751</v>
      </c>
      <c r="F235" s="30" t="s">
        <v>28</v>
      </c>
      <c r="G235" s="95">
        <v>43101</v>
      </c>
      <c r="H235" s="95">
        <v>43464</v>
      </c>
      <c r="I235" s="28" t="s">
        <v>26</v>
      </c>
      <c r="J235" s="28" t="s">
        <v>221</v>
      </c>
      <c r="K235" s="28" t="s">
        <v>29</v>
      </c>
      <c r="L235" s="28" t="s">
        <v>140</v>
      </c>
      <c r="M235" s="28" t="s">
        <v>30</v>
      </c>
      <c r="N235" s="28" t="s">
        <v>31</v>
      </c>
      <c r="O235" s="28">
        <v>83</v>
      </c>
      <c r="P235" s="28">
        <v>23</v>
      </c>
      <c r="Q235" s="28">
        <v>15</v>
      </c>
      <c r="R235" s="96">
        <f>+Q235/P235</f>
        <v>0.65217391304347827</v>
      </c>
      <c r="S235" s="28">
        <v>23</v>
      </c>
      <c r="T235" s="28">
        <v>40</v>
      </c>
      <c r="U235" s="96">
        <f>+T235/S235</f>
        <v>1.7391304347826086</v>
      </c>
      <c r="V235" s="28">
        <f>+T235+Q235</f>
        <v>55</v>
      </c>
      <c r="W235" s="97">
        <f>+(U235+R235)/2</f>
        <v>1.1956521739130435</v>
      </c>
      <c r="X235" s="28">
        <v>20</v>
      </c>
      <c r="Y235" s="28"/>
      <c r="Z235" s="97">
        <f>+Y235/X235</f>
        <v>0</v>
      </c>
      <c r="AA235" s="28">
        <v>17</v>
      </c>
      <c r="AB235" s="28"/>
      <c r="AC235" s="28">
        <f>+AB235/AA235</f>
        <v>0</v>
      </c>
      <c r="AD235" s="28" t="s">
        <v>508</v>
      </c>
      <c r="AE235" s="29" t="s">
        <v>509</v>
      </c>
      <c r="AF235" s="29" t="s">
        <v>620</v>
      </c>
      <c r="AG235" s="29" t="s">
        <v>670</v>
      </c>
      <c r="AH235" s="29"/>
      <c r="AI235" s="29"/>
      <c r="AJ235" s="29"/>
      <c r="AK235" s="63"/>
    </row>
    <row r="236" spans="1:83" ht="83.25" customHeight="1" x14ac:dyDescent="0.2">
      <c r="A236" s="43" t="s">
        <v>772</v>
      </c>
      <c r="B236" s="30" t="s">
        <v>786</v>
      </c>
      <c r="C236" s="30" t="s">
        <v>752</v>
      </c>
      <c r="D236" s="30" t="s">
        <v>756</v>
      </c>
      <c r="E236" s="30" t="s">
        <v>751</v>
      </c>
      <c r="F236" s="30" t="s">
        <v>32</v>
      </c>
      <c r="G236" s="95">
        <v>43101</v>
      </c>
      <c r="H236" s="95">
        <v>43464</v>
      </c>
      <c r="I236" s="28" t="s">
        <v>26</v>
      </c>
      <c r="J236" s="28" t="s">
        <v>221</v>
      </c>
      <c r="K236" s="28" t="s">
        <v>29</v>
      </c>
      <c r="L236" s="28" t="s">
        <v>140</v>
      </c>
      <c r="M236" s="28" t="s">
        <v>33</v>
      </c>
      <c r="N236" s="28" t="s">
        <v>34</v>
      </c>
      <c r="O236" s="28">
        <v>1</v>
      </c>
      <c r="P236" s="28">
        <v>0.25</v>
      </c>
      <c r="Q236" s="28">
        <v>0</v>
      </c>
      <c r="R236" s="96">
        <f>+Q236/P236</f>
        <v>0</v>
      </c>
      <c r="S236" s="28">
        <v>0.25</v>
      </c>
      <c r="T236" s="28">
        <v>0.25</v>
      </c>
      <c r="U236" s="96">
        <f>+T236/S236</f>
        <v>1</v>
      </c>
      <c r="V236" s="28">
        <f>+T236+Q236</f>
        <v>0.25</v>
      </c>
      <c r="W236" s="97">
        <f>+(U236+R236)/2</f>
        <v>0.5</v>
      </c>
      <c r="X236" s="28">
        <v>0.25</v>
      </c>
      <c r="Y236" s="28"/>
      <c r="Z236" s="97">
        <f>+Y236/X236</f>
        <v>0</v>
      </c>
      <c r="AA236" s="28">
        <v>0.25</v>
      </c>
      <c r="AB236" s="28"/>
      <c r="AC236" s="28">
        <f>+AB236/AA236</f>
        <v>0</v>
      </c>
      <c r="AD236" s="28" t="s">
        <v>510</v>
      </c>
      <c r="AE236" s="29" t="s">
        <v>511</v>
      </c>
      <c r="AF236" s="29" t="s">
        <v>671</v>
      </c>
      <c r="AG236" s="29" t="s">
        <v>621</v>
      </c>
      <c r="AH236" s="29"/>
      <c r="AI236" s="29"/>
      <c r="AJ236" s="29"/>
      <c r="AK236" s="63"/>
    </row>
    <row r="237" spans="1:83" ht="83.25" customHeight="1" x14ac:dyDescent="0.2">
      <c r="A237" s="43" t="s">
        <v>775</v>
      </c>
      <c r="B237" s="30" t="s">
        <v>822</v>
      </c>
      <c r="C237" s="30" t="s">
        <v>752</v>
      </c>
      <c r="D237" s="30" t="s">
        <v>756</v>
      </c>
      <c r="E237" s="30" t="s">
        <v>751</v>
      </c>
      <c r="F237" s="30" t="s">
        <v>67</v>
      </c>
      <c r="G237" s="95">
        <v>43101</v>
      </c>
      <c r="H237" s="95">
        <v>43464</v>
      </c>
      <c r="I237" s="28" t="s">
        <v>26</v>
      </c>
      <c r="J237" s="28" t="s">
        <v>221</v>
      </c>
      <c r="K237" s="28" t="s">
        <v>29</v>
      </c>
      <c r="L237" s="28" t="s">
        <v>140</v>
      </c>
      <c r="M237" s="28" t="s">
        <v>68</v>
      </c>
      <c r="N237" s="28" t="s">
        <v>69</v>
      </c>
      <c r="O237" s="28">
        <v>1</v>
      </c>
      <c r="P237" s="28">
        <v>0.25</v>
      </c>
      <c r="Q237" s="28">
        <v>0.22</v>
      </c>
      <c r="R237" s="96">
        <f>+Q237/P237</f>
        <v>0.88</v>
      </c>
      <c r="S237" s="28">
        <v>0.25</v>
      </c>
      <c r="T237" s="28">
        <v>0.25</v>
      </c>
      <c r="U237" s="96">
        <f>+T237/S237</f>
        <v>1</v>
      </c>
      <c r="V237" s="28">
        <f>+T237+Q237</f>
        <v>0.47</v>
      </c>
      <c r="W237" s="97">
        <f>+(U237+R237)/2</f>
        <v>0.94</v>
      </c>
      <c r="X237" s="28">
        <v>0.25</v>
      </c>
      <c r="Y237" s="28"/>
      <c r="Z237" s="97">
        <f>+Y237/X237</f>
        <v>0</v>
      </c>
      <c r="AA237" s="28">
        <v>0.25</v>
      </c>
      <c r="AB237" s="28"/>
      <c r="AC237" s="28">
        <f>+AB237/AA237</f>
        <v>0</v>
      </c>
      <c r="AD237" s="28" t="s">
        <v>518</v>
      </c>
      <c r="AE237" s="29" t="s">
        <v>519</v>
      </c>
      <c r="AF237" s="29" t="s">
        <v>684</v>
      </c>
      <c r="AG237" s="29" t="s">
        <v>625</v>
      </c>
      <c r="AH237" s="29"/>
      <c r="AI237" s="29"/>
      <c r="AJ237" s="29"/>
      <c r="AK237" s="63"/>
    </row>
    <row r="238" spans="1:83" s="39" customFormat="1" ht="67.5" customHeight="1" x14ac:dyDescent="0.2">
      <c r="A238" s="45" t="s">
        <v>780</v>
      </c>
      <c r="B238" s="30" t="s">
        <v>827</v>
      </c>
      <c r="C238" s="30" t="s">
        <v>752</v>
      </c>
      <c r="D238" s="30" t="s">
        <v>756</v>
      </c>
      <c r="E238" s="30" t="s">
        <v>751</v>
      </c>
      <c r="F238" s="30" t="s">
        <v>75</v>
      </c>
      <c r="G238" s="95">
        <v>43101</v>
      </c>
      <c r="H238" s="95">
        <v>43464</v>
      </c>
      <c r="I238" s="28" t="s">
        <v>26</v>
      </c>
      <c r="J238" s="28" t="s">
        <v>221</v>
      </c>
      <c r="K238" s="28" t="s">
        <v>29</v>
      </c>
      <c r="L238" s="28" t="s">
        <v>140</v>
      </c>
      <c r="M238" s="28" t="s">
        <v>76</v>
      </c>
      <c r="N238" s="28" t="s">
        <v>77</v>
      </c>
      <c r="O238" s="28">
        <v>2</v>
      </c>
      <c r="P238" s="28">
        <v>0.5</v>
      </c>
      <c r="Q238" s="28">
        <v>0.45</v>
      </c>
      <c r="R238" s="96">
        <f>+Q238/P238</f>
        <v>0.9</v>
      </c>
      <c r="S238" s="28">
        <v>0.5</v>
      </c>
      <c r="T238" s="28">
        <v>0.5</v>
      </c>
      <c r="U238" s="96">
        <f>+T238/S238</f>
        <v>1</v>
      </c>
      <c r="V238" s="28">
        <f>+T238+Q238</f>
        <v>0.95</v>
      </c>
      <c r="W238" s="97">
        <f>+(U238+R238)/2</f>
        <v>0.95</v>
      </c>
      <c r="X238" s="28">
        <v>0.5</v>
      </c>
      <c r="Y238" s="28"/>
      <c r="Z238" s="97">
        <f>+Y238/X238</f>
        <v>0</v>
      </c>
      <c r="AA238" s="28">
        <v>0.5</v>
      </c>
      <c r="AB238" s="28"/>
      <c r="AC238" s="28">
        <f>+AB238/AA238</f>
        <v>0</v>
      </c>
      <c r="AD238" s="28" t="s">
        <v>520</v>
      </c>
      <c r="AE238" s="29" t="s">
        <v>521</v>
      </c>
      <c r="AF238" s="29" t="s">
        <v>626</v>
      </c>
      <c r="AG238" s="29" t="s">
        <v>627</v>
      </c>
      <c r="AH238" s="29"/>
      <c r="AI238" s="29"/>
      <c r="AJ238" s="29"/>
      <c r="AK238" s="63"/>
      <c r="AL238" s="7"/>
      <c r="AM238" s="7"/>
      <c r="AN238" s="7"/>
      <c r="AO238" s="7"/>
      <c r="AP238" s="7"/>
      <c r="AQ238" s="7"/>
      <c r="AR238" s="7"/>
      <c r="AS238" s="7"/>
      <c r="AT238" s="7"/>
      <c r="AU238" s="7"/>
      <c r="AV238" s="7"/>
      <c r="AW238" s="7"/>
      <c r="AX238" s="7"/>
      <c r="AY238" s="7"/>
      <c r="AZ238" s="7"/>
      <c r="BA238" s="7"/>
      <c r="BB238" s="7"/>
      <c r="BC238" s="7"/>
      <c r="BD238" s="7"/>
      <c r="BE238" s="7"/>
      <c r="BF238" s="7"/>
      <c r="BG238" s="7"/>
      <c r="BH238" s="7"/>
      <c r="BI238" s="7"/>
      <c r="BJ238" s="7"/>
      <c r="BK238" s="7"/>
      <c r="BL238" s="7"/>
      <c r="BM238" s="7"/>
      <c r="BN238" s="7"/>
      <c r="BO238" s="7"/>
      <c r="BP238" s="7"/>
      <c r="BQ238" s="7"/>
      <c r="BR238" s="7"/>
      <c r="BS238" s="7"/>
      <c r="BT238" s="7"/>
      <c r="BU238" s="7"/>
      <c r="BV238" s="7"/>
      <c r="BW238" s="7"/>
      <c r="BX238" s="7"/>
      <c r="BY238" s="7"/>
      <c r="BZ238" s="7"/>
      <c r="CA238" s="7"/>
      <c r="CB238" s="7"/>
      <c r="CC238" s="7"/>
      <c r="CD238" s="7"/>
      <c r="CE238" s="7"/>
    </row>
    <row r="239" spans="1:83" s="39" customFormat="1" ht="107.25" customHeight="1" x14ac:dyDescent="0.2">
      <c r="A239" s="45" t="s">
        <v>785</v>
      </c>
      <c r="B239" s="28" t="s">
        <v>831</v>
      </c>
      <c r="C239" s="30" t="s">
        <v>758</v>
      </c>
      <c r="D239" s="30" t="s">
        <v>766</v>
      </c>
      <c r="E239" s="94" t="s">
        <v>782</v>
      </c>
      <c r="F239" s="30" t="s">
        <v>1193</v>
      </c>
      <c r="G239" s="95">
        <v>43101</v>
      </c>
      <c r="H239" s="95">
        <v>43464</v>
      </c>
      <c r="I239" s="28" t="s">
        <v>26</v>
      </c>
      <c r="J239" s="28" t="s">
        <v>221</v>
      </c>
      <c r="K239" s="28" t="s">
        <v>1188</v>
      </c>
      <c r="L239" s="28" t="s">
        <v>1188</v>
      </c>
      <c r="M239" s="28" t="s">
        <v>1185</v>
      </c>
      <c r="N239" s="28" t="s">
        <v>1189</v>
      </c>
      <c r="O239" s="96">
        <v>0.99</v>
      </c>
      <c r="P239" s="96">
        <v>0.42</v>
      </c>
      <c r="Q239" s="28"/>
      <c r="R239" s="28"/>
      <c r="S239" s="96">
        <v>0.53</v>
      </c>
      <c r="T239" s="28"/>
      <c r="U239" s="28"/>
      <c r="V239" s="28"/>
      <c r="W239" s="28"/>
      <c r="X239" s="96">
        <v>0.78</v>
      </c>
      <c r="Y239" s="28"/>
      <c r="Z239" s="28"/>
      <c r="AA239" s="96">
        <v>0.99</v>
      </c>
      <c r="AB239" s="146"/>
      <c r="AC239" s="146"/>
      <c r="AD239" s="146"/>
      <c r="AE239" s="146"/>
      <c r="AF239" s="146"/>
      <c r="AG239" s="146"/>
      <c r="AH239" s="146"/>
      <c r="AI239" s="146"/>
      <c r="AJ239" s="146"/>
      <c r="AK239" s="143"/>
      <c r="AL239" s="7"/>
      <c r="AM239" s="7"/>
      <c r="AN239" s="7"/>
      <c r="AO239" s="7"/>
      <c r="AP239" s="7"/>
      <c r="AQ239" s="7"/>
      <c r="AR239" s="7"/>
      <c r="AS239" s="7"/>
      <c r="AT239" s="7"/>
      <c r="AU239" s="7"/>
      <c r="AV239" s="7"/>
      <c r="AW239" s="7"/>
      <c r="AX239" s="7"/>
      <c r="AY239" s="7"/>
      <c r="AZ239" s="7"/>
      <c r="BA239" s="7"/>
      <c r="BB239" s="7"/>
      <c r="BC239" s="7"/>
      <c r="BD239" s="7"/>
      <c r="BE239" s="7"/>
      <c r="BF239" s="7"/>
      <c r="BG239" s="7"/>
      <c r="BH239" s="7"/>
      <c r="BI239" s="7"/>
      <c r="BJ239" s="7"/>
      <c r="BK239" s="7"/>
      <c r="BL239" s="7"/>
      <c r="BM239" s="7"/>
      <c r="BN239" s="7"/>
      <c r="BO239" s="7"/>
      <c r="BP239" s="7"/>
      <c r="BQ239" s="7"/>
      <c r="BR239" s="7"/>
      <c r="BS239" s="7"/>
      <c r="BT239" s="7"/>
      <c r="BU239" s="7"/>
      <c r="BV239" s="7"/>
      <c r="BW239" s="7"/>
      <c r="BX239" s="7"/>
      <c r="BY239" s="7"/>
      <c r="BZ239" s="7"/>
      <c r="CA239" s="7"/>
      <c r="CB239" s="7"/>
      <c r="CC239" s="7"/>
      <c r="CD239" s="7"/>
      <c r="CE239" s="7"/>
    </row>
    <row r="240" spans="1:83" s="39" customFormat="1" ht="63.75" customHeight="1" x14ac:dyDescent="0.2">
      <c r="A240" s="43" t="s">
        <v>775</v>
      </c>
      <c r="B240" s="30" t="s">
        <v>818</v>
      </c>
      <c r="C240" s="30" t="s">
        <v>749</v>
      </c>
      <c r="D240" s="30" t="s">
        <v>750</v>
      </c>
      <c r="E240" s="30" t="s">
        <v>806</v>
      </c>
      <c r="F240" s="28"/>
      <c r="G240" s="95">
        <v>43101</v>
      </c>
      <c r="H240" s="111">
        <v>43465</v>
      </c>
      <c r="I240" s="28" t="s">
        <v>50</v>
      </c>
      <c r="J240" s="28" t="s">
        <v>80</v>
      </c>
      <c r="K240" s="28" t="s">
        <v>929</v>
      </c>
      <c r="L240" s="28" t="s">
        <v>931</v>
      </c>
      <c r="M240" s="28" t="s">
        <v>965</v>
      </c>
      <c r="N240" s="28" t="s">
        <v>966</v>
      </c>
      <c r="O240" s="112">
        <v>1</v>
      </c>
      <c r="P240" s="28">
        <v>0</v>
      </c>
      <c r="Q240" s="28">
        <v>0</v>
      </c>
      <c r="R240" s="96">
        <v>0</v>
      </c>
      <c r="S240" s="28">
        <v>0</v>
      </c>
      <c r="T240" s="28">
        <v>0</v>
      </c>
      <c r="U240" s="96">
        <v>0</v>
      </c>
      <c r="V240" s="28">
        <f>+T240+Q240</f>
        <v>0</v>
      </c>
      <c r="W240" s="97">
        <f>+(U240+R240)/2</f>
        <v>0</v>
      </c>
      <c r="X240" s="28">
        <v>0</v>
      </c>
      <c r="Y240" s="28"/>
      <c r="Z240" s="97" t="e">
        <f>+Y240/X240</f>
        <v>#DIV/0!</v>
      </c>
      <c r="AA240" s="28">
        <v>0</v>
      </c>
      <c r="AB240" s="28"/>
      <c r="AC240" s="28" t="e">
        <f>+AB240/AA240</f>
        <v>#DIV/0!</v>
      </c>
      <c r="AD240" s="28"/>
      <c r="AE240" s="39" t="s">
        <v>967</v>
      </c>
      <c r="AK240" s="66"/>
      <c r="AL240" s="7"/>
      <c r="AM240" s="7"/>
      <c r="AN240" s="7"/>
      <c r="AO240" s="7"/>
      <c r="AP240" s="7"/>
      <c r="AQ240" s="7"/>
      <c r="AR240" s="7"/>
      <c r="AS240" s="7"/>
      <c r="AT240" s="7"/>
      <c r="AU240" s="7"/>
      <c r="AV240" s="7"/>
      <c r="AW240" s="7"/>
      <c r="AX240" s="7"/>
      <c r="AY240" s="7"/>
      <c r="AZ240" s="7"/>
      <c r="BA240" s="7"/>
      <c r="BB240" s="7"/>
      <c r="BC240" s="7"/>
      <c r="BD240" s="7"/>
      <c r="BE240" s="7"/>
      <c r="BF240" s="7"/>
      <c r="BG240" s="7"/>
      <c r="BH240" s="7"/>
      <c r="BI240" s="7"/>
      <c r="BJ240" s="7"/>
      <c r="BK240" s="7"/>
      <c r="BL240" s="7"/>
      <c r="BM240" s="7"/>
      <c r="BN240" s="7"/>
      <c r="BO240" s="7"/>
      <c r="BP240" s="7"/>
      <c r="BQ240" s="7"/>
      <c r="BR240" s="7"/>
      <c r="BS240" s="7"/>
      <c r="BT240" s="7"/>
      <c r="BU240" s="7"/>
      <c r="BV240" s="7"/>
      <c r="BW240" s="7"/>
      <c r="BX240" s="7"/>
      <c r="BY240" s="7"/>
      <c r="BZ240" s="7"/>
      <c r="CA240" s="7"/>
      <c r="CB240" s="7"/>
      <c r="CC240" s="7"/>
      <c r="CD240" s="7"/>
      <c r="CE240" s="7"/>
    </row>
    <row r="241" spans="1:83" s="39" customFormat="1" ht="63.75" customHeight="1" x14ac:dyDescent="0.2">
      <c r="A241" s="45" t="s">
        <v>785</v>
      </c>
      <c r="B241" s="30" t="s">
        <v>830</v>
      </c>
      <c r="C241" s="30" t="s">
        <v>752</v>
      </c>
      <c r="D241" s="30" t="s">
        <v>763</v>
      </c>
      <c r="E241" s="30" t="s">
        <v>751</v>
      </c>
      <c r="F241" s="30" t="s">
        <v>288</v>
      </c>
      <c r="G241" s="95">
        <v>43101</v>
      </c>
      <c r="H241" s="95">
        <v>43464</v>
      </c>
      <c r="I241" s="28" t="s">
        <v>50</v>
      </c>
      <c r="J241" s="28" t="s">
        <v>80</v>
      </c>
      <c r="K241" s="28" t="s">
        <v>227</v>
      </c>
      <c r="L241" s="28" t="s">
        <v>205</v>
      </c>
      <c r="M241" s="28" t="s">
        <v>132</v>
      </c>
      <c r="N241" s="28" t="s">
        <v>209</v>
      </c>
      <c r="O241" s="28">
        <v>4</v>
      </c>
      <c r="P241" s="100">
        <v>1</v>
      </c>
      <c r="Q241" s="28">
        <v>1</v>
      </c>
      <c r="R241" s="96">
        <f>+Q241/P241</f>
        <v>1</v>
      </c>
      <c r="S241" s="100">
        <v>1</v>
      </c>
      <c r="T241" s="28">
        <v>1</v>
      </c>
      <c r="U241" s="96">
        <f>+T241/S241</f>
        <v>1</v>
      </c>
      <c r="V241" s="28">
        <f>+T241+Q241</f>
        <v>2</v>
      </c>
      <c r="W241" s="97">
        <f>+(U241+R241)/2</f>
        <v>1</v>
      </c>
      <c r="X241" s="100">
        <v>1</v>
      </c>
      <c r="Y241" s="28"/>
      <c r="Z241" s="97">
        <f>+Y241/X241</f>
        <v>0</v>
      </c>
      <c r="AA241" s="100">
        <v>1</v>
      </c>
      <c r="AB241" s="28"/>
      <c r="AC241" s="28">
        <f>+AB241/AA241</f>
        <v>0</v>
      </c>
      <c r="AD241" s="28" t="s">
        <v>450</v>
      </c>
      <c r="AE241" s="29"/>
      <c r="AF241" s="29" t="s">
        <v>659</v>
      </c>
      <c r="AG241" s="29" t="s">
        <v>708</v>
      </c>
      <c r="AH241" s="32"/>
      <c r="AJ241" s="29"/>
      <c r="AK241" s="66"/>
      <c r="AL241" s="7"/>
      <c r="AM241" s="7"/>
      <c r="AN241" s="7"/>
      <c r="AO241" s="7"/>
      <c r="AP241" s="7"/>
      <c r="AQ241" s="7"/>
      <c r="AR241" s="7"/>
      <c r="AS241" s="7"/>
      <c r="AT241" s="7"/>
      <c r="AU241" s="7"/>
      <c r="AV241" s="7"/>
      <c r="AW241" s="7"/>
      <c r="AX241" s="7"/>
      <c r="AY241" s="7"/>
      <c r="AZ241" s="7"/>
      <c r="BA241" s="7"/>
      <c r="BB241" s="7"/>
      <c r="BC241" s="7"/>
      <c r="BD241" s="7"/>
      <c r="BE241" s="7"/>
      <c r="BF241" s="7"/>
      <c r="BG241" s="7"/>
      <c r="BH241" s="7"/>
      <c r="BI241" s="7"/>
      <c r="BJ241" s="7"/>
      <c r="BK241" s="7"/>
      <c r="BL241" s="7"/>
      <c r="BM241" s="7"/>
      <c r="BN241" s="7"/>
      <c r="BO241" s="7"/>
      <c r="BP241" s="7"/>
      <c r="BQ241" s="7"/>
      <c r="BR241" s="7"/>
      <c r="BS241" s="7"/>
      <c r="BT241" s="7"/>
      <c r="BU241" s="7"/>
      <c r="BV241" s="7"/>
      <c r="BW241" s="7"/>
      <c r="BX241" s="7"/>
      <c r="BY241" s="7"/>
      <c r="BZ241" s="7"/>
      <c r="CA241" s="7"/>
      <c r="CB241" s="7"/>
      <c r="CC241" s="7"/>
      <c r="CD241" s="7"/>
      <c r="CE241" s="7"/>
    </row>
    <row r="242" spans="1:83" s="39" customFormat="1" ht="66.75" customHeight="1" x14ac:dyDescent="0.2">
      <c r="A242" s="45" t="s">
        <v>785</v>
      </c>
      <c r="B242" s="30" t="s">
        <v>830</v>
      </c>
      <c r="C242" s="30" t="s">
        <v>749</v>
      </c>
      <c r="D242" s="30" t="s">
        <v>765</v>
      </c>
      <c r="E242" s="30" t="s">
        <v>751</v>
      </c>
      <c r="F242" s="30" t="s">
        <v>270</v>
      </c>
      <c r="G242" s="95">
        <v>43221</v>
      </c>
      <c r="H242" s="95">
        <v>43464</v>
      </c>
      <c r="I242" s="28" t="s">
        <v>50</v>
      </c>
      <c r="J242" s="28" t="s">
        <v>80</v>
      </c>
      <c r="K242" s="28" t="s">
        <v>230</v>
      </c>
      <c r="L242" s="28" t="s">
        <v>271</v>
      </c>
      <c r="M242" s="28" t="s">
        <v>272</v>
      </c>
      <c r="N242" s="28" t="s">
        <v>273</v>
      </c>
      <c r="O242" s="28">
        <v>6</v>
      </c>
      <c r="P242" s="100">
        <v>2</v>
      </c>
      <c r="Q242" s="28">
        <v>2</v>
      </c>
      <c r="R242" s="96">
        <f>+Q242/P242</f>
        <v>1</v>
      </c>
      <c r="S242" s="100">
        <v>2</v>
      </c>
      <c r="T242" s="28">
        <v>2</v>
      </c>
      <c r="U242" s="96">
        <f>+T242/S242</f>
        <v>1</v>
      </c>
      <c r="V242" s="28">
        <f>+T242+Q242</f>
        <v>4</v>
      </c>
      <c r="W242" s="97">
        <f>+(U242+R242)/2</f>
        <v>1</v>
      </c>
      <c r="X242" s="100">
        <v>1</v>
      </c>
      <c r="Y242" s="28"/>
      <c r="Z242" s="97">
        <f>+Y242/X242</f>
        <v>0</v>
      </c>
      <c r="AA242" s="100">
        <v>1</v>
      </c>
      <c r="AB242" s="28"/>
      <c r="AC242" s="28">
        <f>+AB242/AA242</f>
        <v>0</v>
      </c>
      <c r="AD242" s="28" t="s">
        <v>446</v>
      </c>
      <c r="AE242" s="29"/>
      <c r="AF242" s="29" t="s">
        <v>655</v>
      </c>
      <c r="AG242" s="29" t="s">
        <v>654</v>
      </c>
      <c r="AH242" s="32"/>
      <c r="AI242" s="29"/>
      <c r="AJ242" s="29"/>
      <c r="AK242" s="63"/>
      <c r="AL242" s="7"/>
      <c r="AM242" s="7"/>
      <c r="AN242" s="7"/>
      <c r="AO242" s="7"/>
      <c r="AP242" s="7"/>
      <c r="AQ242" s="7"/>
      <c r="AR242" s="7"/>
      <c r="AS242" s="7"/>
      <c r="AT242" s="7"/>
      <c r="AU242" s="7"/>
      <c r="AV242" s="7"/>
      <c r="AW242" s="7"/>
      <c r="AX242" s="7"/>
      <c r="AY242" s="7"/>
      <c r="AZ242" s="7"/>
      <c r="BA242" s="7"/>
      <c r="BB242" s="7"/>
      <c r="BC242" s="7"/>
      <c r="BD242" s="7"/>
      <c r="BE242" s="7"/>
      <c r="BF242" s="7"/>
      <c r="BG242" s="7"/>
      <c r="BH242" s="7"/>
      <c r="BI242" s="7"/>
      <c r="BJ242" s="7"/>
      <c r="BK242" s="7"/>
      <c r="BL242" s="7"/>
      <c r="BM242" s="7"/>
      <c r="BN242" s="7"/>
      <c r="BO242" s="7"/>
      <c r="BP242" s="7"/>
      <c r="BQ242" s="7"/>
      <c r="BR242" s="7"/>
      <c r="BS242" s="7"/>
      <c r="BT242" s="7"/>
      <c r="BU242" s="7"/>
      <c r="BV242" s="7"/>
      <c r="BW242" s="7"/>
      <c r="BX242" s="7"/>
      <c r="BY242" s="7"/>
      <c r="BZ242" s="7"/>
      <c r="CA242" s="7"/>
      <c r="CB242" s="7"/>
      <c r="CC242" s="7"/>
      <c r="CD242" s="7"/>
      <c r="CE242" s="7"/>
    </row>
    <row r="243" spans="1:83" ht="66.75" customHeight="1" x14ac:dyDescent="0.2">
      <c r="A243" s="45" t="s">
        <v>785</v>
      </c>
      <c r="B243" s="30" t="s">
        <v>830</v>
      </c>
      <c r="C243" s="30" t="s">
        <v>749</v>
      </c>
      <c r="D243" s="30" t="s">
        <v>765</v>
      </c>
      <c r="E243" s="30" t="s">
        <v>751</v>
      </c>
      <c r="F243" s="30" t="s">
        <v>82</v>
      </c>
      <c r="G243" s="95">
        <v>43132</v>
      </c>
      <c r="H243" s="95">
        <v>43464</v>
      </c>
      <c r="I243" s="28" t="s">
        <v>50</v>
      </c>
      <c r="J243" s="28" t="s">
        <v>80</v>
      </c>
      <c r="K243" s="28" t="s">
        <v>230</v>
      </c>
      <c r="L243" s="28" t="s">
        <v>274</v>
      </c>
      <c r="M243" s="28" t="s">
        <v>83</v>
      </c>
      <c r="N243" s="28" t="s">
        <v>84</v>
      </c>
      <c r="O243" s="28">
        <v>2</v>
      </c>
      <c r="P243" s="28">
        <v>1</v>
      </c>
      <c r="Q243" s="28">
        <v>0</v>
      </c>
      <c r="R243" s="96">
        <f>+Q243/P243</f>
        <v>0</v>
      </c>
      <c r="S243" s="28">
        <v>0</v>
      </c>
      <c r="T243" s="28">
        <v>1</v>
      </c>
      <c r="U243" s="96">
        <v>1</v>
      </c>
      <c r="V243" s="28">
        <f>+T243+Q243</f>
        <v>1</v>
      </c>
      <c r="W243" s="97">
        <f>+(U243+R243)/2</f>
        <v>0.5</v>
      </c>
      <c r="X243" s="28">
        <v>1</v>
      </c>
      <c r="Y243" s="28"/>
      <c r="Z243" s="97">
        <f>+Y243/X243</f>
        <v>0</v>
      </c>
      <c r="AA243" s="100" t="s">
        <v>195</v>
      </c>
      <c r="AB243" s="28"/>
      <c r="AC243" s="28" t="e">
        <f>+AB243/AA243</f>
        <v>#VALUE!</v>
      </c>
      <c r="AD243" s="71" t="s">
        <v>447</v>
      </c>
      <c r="AE243" s="29"/>
      <c r="AF243" s="29" t="s">
        <v>687</v>
      </c>
      <c r="AG243" s="29" t="s">
        <v>686</v>
      </c>
      <c r="AH243" s="32"/>
      <c r="AI243" s="29"/>
      <c r="AJ243" s="29"/>
      <c r="AK243" s="63"/>
    </row>
    <row r="244" spans="1:83" s="39" customFormat="1" ht="66.75" customHeight="1" x14ac:dyDescent="0.2">
      <c r="A244" s="45" t="s">
        <v>785</v>
      </c>
      <c r="B244" s="30" t="s">
        <v>830</v>
      </c>
      <c r="C244" s="30" t="s">
        <v>749</v>
      </c>
      <c r="D244" s="30" t="s">
        <v>765</v>
      </c>
      <c r="E244" s="30" t="s">
        <v>777</v>
      </c>
      <c r="F244" s="30" t="s">
        <v>85</v>
      </c>
      <c r="G244" s="95">
        <v>43132</v>
      </c>
      <c r="H244" s="95">
        <v>43464</v>
      </c>
      <c r="I244" s="28" t="s">
        <v>50</v>
      </c>
      <c r="J244" s="28" t="s">
        <v>80</v>
      </c>
      <c r="K244" s="28" t="s">
        <v>230</v>
      </c>
      <c r="L244" s="28" t="s">
        <v>205</v>
      </c>
      <c r="M244" s="28" t="s">
        <v>86</v>
      </c>
      <c r="N244" s="28" t="s">
        <v>87</v>
      </c>
      <c r="O244" s="28">
        <v>12</v>
      </c>
      <c r="P244" s="100">
        <v>3</v>
      </c>
      <c r="Q244" s="28">
        <v>4</v>
      </c>
      <c r="R244" s="96">
        <f>+Q244/P244</f>
        <v>1.3333333333333333</v>
      </c>
      <c r="S244" s="100">
        <v>3</v>
      </c>
      <c r="T244" s="28">
        <v>8</v>
      </c>
      <c r="U244" s="96">
        <f>+T244/S244</f>
        <v>2.6666666666666665</v>
      </c>
      <c r="V244" s="28">
        <f>+T244+Q244</f>
        <v>12</v>
      </c>
      <c r="W244" s="97">
        <f>+(U244+R244)/2</f>
        <v>2</v>
      </c>
      <c r="X244" s="100">
        <v>3</v>
      </c>
      <c r="Y244" s="28"/>
      <c r="Z244" s="97">
        <f>+Y244/X244</f>
        <v>0</v>
      </c>
      <c r="AA244" s="100">
        <v>3</v>
      </c>
      <c r="AB244" s="28"/>
      <c r="AC244" s="28">
        <f>+AB244/AA244</f>
        <v>0</v>
      </c>
      <c r="AD244" s="35" t="s">
        <v>448</v>
      </c>
      <c r="AE244" s="29"/>
      <c r="AF244" s="29" t="s">
        <v>656</v>
      </c>
      <c r="AG244" s="29" t="s">
        <v>657</v>
      </c>
      <c r="AH244" s="37"/>
      <c r="AI244" s="29"/>
      <c r="AJ244" s="29"/>
      <c r="AK244" s="63"/>
      <c r="AL244" s="7"/>
      <c r="AM244" s="7"/>
      <c r="AN244" s="7"/>
      <c r="AO244" s="7"/>
      <c r="AP244" s="7"/>
      <c r="AQ244" s="7"/>
      <c r="AR244" s="7"/>
      <c r="AS244" s="7"/>
      <c r="AT244" s="7"/>
      <c r="AU244" s="7"/>
      <c r="AV244" s="7"/>
      <c r="AW244" s="7"/>
      <c r="AX244" s="7"/>
      <c r="AY244" s="7"/>
      <c r="AZ244" s="7"/>
      <c r="BA244" s="7"/>
      <c r="BB244" s="7"/>
      <c r="BC244" s="7"/>
      <c r="BD244" s="7"/>
      <c r="BE244" s="7"/>
      <c r="BF244" s="7"/>
      <c r="BG244" s="7"/>
      <c r="BH244" s="7"/>
      <c r="BI244" s="7"/>
      <c r="BJ244" s="7"/>
      <c r="BK244" s="7"/>
      <c r="BL244" s="7"/>
      <c r="BM244" s="7"/>
      <c r="BN244" s="7"/>
      <c r="BO244" s="7"/>
      <c r="BP244" s="7"/>
      <c r="BQ244" s="7"/>
      <c r="BR244" s="7"/>
      <c r="BS244" s="7"/>
      <c r="BT244" s="7"/>
      <c r="BU244" s="7"/>
      <c r="BV244" s="7"/>
      <c r="BW244" s="7"/>
      <c r="BX244" s="7"/>
      <c r="BY244" s="7"/>
      <c r="BZ244" s="7"/>
      <c r="CA244" s="7"/>
      <c r="CB244" s="7"/>
      <c r="CC244" s="7"/>
      <c r="CD244" s="7"/>
      <c r="CE244" s="7"/>
    </row>
    <row r="245" spans="1:83" s="39" customFormat="1" ht="66.75" customHeight="1" x14ac:dyDescent="0.2">
      <c r="A245" s="45" t="s">
        <v>785</v>
      </c>
      <c r="B245" s="30" t="s">
        <v>832</v>
      </c>
      <c r="C245" s="29" t="s">
        <v>749</v>
      </c>
      <c r="D245" s="30" t="s">
        <v>765</v>
      </c>
      <c r="E245" s="30" t="s">
        <v>751</v>
      </c>
      <c r="F245" s="36" t="s">
        <v>134</v>
      </c>
      <c r="G245" s="95">
        <v>43101</v>
      </c>
      <c r="H245" s="95">
        <v>43464</v>
      </c>
      <c r="I245" s="28" t="s">
        <v>50</v>
      </c>
      <c r="J245" s="28" t="s">
        <v>80</v>
      </c>
      <c r="K245" s="28" t="s">
        <v>230</v>
      </c>
      <c r="L245" s="28" t="s">
        <v>151</v>
      </c>
      <c r="M245" s="28" t="s">
        <v>132</v>
      </c>
      <c r="N245" s="28" t="s">
        <v>133</v>
      </c>
      <c r="O245" s="28">
        <v>4</v>
      </c>
      <c r="P245" s="28">
        <v>1</v>
      </c>
      <c r="Q245" s="28">
        <v>1</v>
      </c>
      <c r="R245" s="96">
        <f>+Q245/P245</f>
        <v>1</v>
      </c>
      <c r="S245" s="100">
        <v>1</v>
      </c>
      <c r="T245" s="28">
        <v>1</v>
      </c>
      <c r="U245" s="96">
        <f>+T245/S245</f>
        <v>1</v>
      </c>
      <c r="V245" s="28">
        <f>+T245+Q245</f>
        <v>2</v>
      </c>
      <c r="W245" s="97">
        <f>+(U245+R245)/2</f>
        <v>1</v>
      </c>
      <c r="X245" s="100">
        <v>1</v>
      </c>
      <c r="Y245" s="28"/>
      <c r="Z245" s="97">
        <f>+Y245/X245</f>
        <v>0</v>
      </c>
      <c r="AA245" s="100">
        <v>1</v>
      </c>
      <c r="AB245" s="28"/>
      <c r="AC245" s="28">
        <f>+AB245/AA245</f>
        <v>0</v>
      </c>
      <c r="AD245" s="28" t="s">
        <v>449</v>
      </c>
      <c r="AE245" s="29"/>
      <c r="AF245" s="29" t="s">
        <v>702</v>
      </c>
      <c r="AG245" s="29" t="s">
        <v>658</v>
      </c>
      <c r="AH245" s="32"/>
      <c r="AI245" s="29"/>
      <c r="AJ245" s="29"/>
      <c r="AK245" s="63"/>
      <c r="AL245" s="7"/>
      <c r="AM245" s="7"/>
      <c r="AN245" s="7"/>
      <c r="AO245" s="7"/>
      <c r="AP245" s="7"/>
      <c r="AQ245" s="7"/>
      <c r="AR245" s="7"/>
      <c r="AS245" s="7"/>
      <c r="AT245" s="7"/>
      <c r="AU245" s="7"/>
      <c r="AV245" s="7"/>
      <c r="AW245" s="7"/>
      <c r="AX245" s="7"/>
      <c r="AY245" s="7"/>
      <c r="AZ245" s="7"/>
      <c r="BA245" s="7"/>
      <c r="BB245" s="7"/>
      <c r="BC245" s="7"/>
      <c r="BD245" s="7"/>
      <c r="BE245" s="7"/>
      <c r="BF245" s="7"/>
      <c r="BG245" s="7"/>
      <c r="BH245" s="7"/>
      <c r="BI245" s="7"/>
      <c r="BJ245" s="7"/>
      <c r="BK245" s="7"/>
      <c r="BL245" s="7"/>
      <c r="BM245" s="7"/>
      <c r="BN245" s="7"/>
      <c r="BO245" s="7"/>
      <c r="BP245" s="7"/>
      <c r="BQ245" s="7"/>
      <c r="BR245" s="7"/>
      <c r="BS245" s="7"/>
      <c r="BT245" s="7"/>
      <c r="BU245" s="7"/>
      <c r="BV245" s="7"/>
      <c r="BW245" s="7"/>
      <c r="BX245" s="7"/>
      <c r="BY245" s="7"/>
      <c r="BZ245" s="7"/>
      <c r="CA245" s="7"/>
      <c r="CB245" s="7"/>
      <c r="CC245" s="7"/>
      <c r="CD245" s="7"/>
      <c r="CE245" s="7"/>
    </row>
    <row r="246" spans="1:83" s="39" customFormat="1" ht="79.5" customHeight="1" x14ac:dyDescent="0.2">
      <c r="A246" s="45" t="s">
        <v>785</v>
      </c>
      <c r="B246" s="30" t="s">
        <v>830</v>
      </c>
      <c r="C246" s="30" t="s">
        <v>749</v>
      </c>
      <c r="D246" s="30" t="s">
        <v>765</v>
      </c>
      <c r="E246" s="30" t="s">
        <v>751</v>
      </c>
      <c r="F246" s="30" t="s">
        <v>135</v>
      </c>
      <c r="G246" s="95">
        <v>43101</v>
      </c>
      <c r="H246" s="95">
        <v>43464</v>
      </c>
      <c r="I246" s="28" t="s">
        <v>50</v>
      </c>
      <c r="J246" s="28" t="s">
        <v>80</v>
      </c>
      <c r="K246" s="28" t="s">
        <v>230</v>
      </c>
      <c r="L246" s="28" t="s">
        <v>171</v>
      </c>
      <c r="M246" s="28" t="s">
        <v>136</v>
      </c>
      <c r="N246" s="28" t="s">
        <v>137</v>
      </c>
      <c r="O246" s="28">
        <v>100</v>
      </c>
      <c r="P246" s="100">
        <v>25</v>
      </c>
      <c r="Q246" s="28">
        <v>24</v>
      </c>
      <c r="R246" s="96">
        <f>+Q246/P246</f>
        <v>0.96</v>
      </c>
      <c r="S246" s="100">
        <v>25</v>
      </c>
      <c r="T246" s="28">
        <v>24</v>
      </c>
      <c r="U246" s="96">
        <f>+T246/S246</f>
        <v>0.96</v>
      </c>
      <c r="V246" s="28">
        <f>+T246+Q246</f>
        <v>48</v>
      </c>
      <c r="W246" s="97">
        <f>+(U246+R246)/2</f>
        <v>0.96</v>
      </c>
      <c r="X246" s="100">
        <v>25</v>
      </c>
      <c r="Y246" s="28"/>
      <c r="Z246" s="97">
        <f>+Y246/X246</f>
        <v>0</v>
      </c>
      <c r="AA246" s="100">
        <v>25</v>
      </c>
      <c r="AB246" s="28"/>
      <c r="AC246" s="28">
        <f>+AB246/AA246</f>
        <v>0</v>
      </c>
      <c r="AD246" s="28" t="s">
        <v>451</v>
      </c>
      <c r="AE246" s="29"/>
      <c r="AF246" s="29" t="s">
        <v>660</v>
      </c>
      <c r="AG246" s="29" t="s">
        <v>661</v>
      </c>
      <c r="AH246" s="32"/>
      <c r="AJ246" s="29"/>
      <c r="AK246" s="66"/>
      <c r="AL246" s="7"/>
      <c r="AM246" s="7"/>
      <c r="AN246" s="7"/>
      <c r="AO246" s="7"/>
      <c r="AP246" s="7"/>
      <c r="AQ246" s="7"/>
      <c r="AR246" s="7"/>
      <c r="AS246" s="7"/>
      <c r="AT246" s="7"/>
      <c r="AU246" s="7"/>
      <c r="AV246" s="7"/>
      <c r="AW246" s="7"/>
      <c r="AX246" s="7"/>
      <c r="AY246" s="7"/>
      <c r="AZ246" s="7"/>
      <c r="BA246" s="7"/>
      <c r="BB246" s="7"/>
      <c r="BC246" s="7"/>
      <c r="BD246" s="7"/>
      <c r="BE246" s="7"/>
      <c r="BF246" s="7"/>
      <c r="BG246" s="7"/>
      <c r="BH246" s="7"/>
      <c r="BI246" s="7"/>
      <c r="BJ246" s="7"/>
      <c r="BK246" s="7"/>
      <c r="BL246" s="7"/>
      <c r="BM246" s="7"/>
      <c r="BN246" s="7"/>
      <c r="BO246" s="7"/>
      <c r="BP246" s="7"/>
      <c r="BQ246" s="7"/>
      <c r="BR246" s="7"/>
      <c r="BS246" s="7"/>
      <c r="BT246" s="7"/>
      <c r="BU246" s="7"/>
      <c r="BV246" s="7"/>
      <c r="BW246" s="7"/>
      <c r="BX246" s="7"/>
      <c r="BY246" s="7"/>
      <c r="BZ246" s="7"/>
      <c r="CA246" s="7"/>
      <c r="CB246" s="7"/>
      <c r="CC246" s="7"/>
      <c r="CD246" s="7"/>
      <c r="CE246" s="7"/>
    </row>
    <row r="247" spans="1:83" s="39" customFormat="1" ht="79.5" customHeight="1" x14ac:dyDescent="0.2">
      <c r="A247" s="43" t="s">
        <v>775</v>
      </c>
      <c r="B247" s="30" t="s">
        <v>818</v>
      </c>
      <c r="C247" s="30" t="s">
        <v>749</v>
      </c>
      <c r="D247" s="30" t="s">
        <v>750</v>
      </c>
      <c r="E247" s="30" t="s">
        <v>806</v>
      </c>
      <c r="F247" s="110" t="s">
        <v>843</v>
      </c>
      <c r="G247" s="95">
        <v>43101</v>
      </c>
      <c r="H247" s="111">
        <v>43465</v>
      </c>
      <c r="I247" s="28" t="s">
        <v>50</v>
      </c>
      <c r="J247" s="28" t="s">
        <v>95</v>
      </c>
      <c r="K247" s="28" t="s">
        <v>929</v>
      </c>
      <c r="L247" s="28" t="s">
        <v>931</v>
      </c>
      <c r="M247" s="28" t="s">
        <v>965</v>
      </c>
      <c r="N247" s="28" t="s">
        <v>966</v>
      </c>
      <c r="O247" s="112">
        <v>1</v>
      </c>
      <c r="P247" s="28">
        <v>0</v>
      </c>
      <c r="Q247" s="28">
        <v>0</v>
      </c>
      <c r="R247" s="96">
        <v>0</v>
      </c>
      <c r="S247" s="28">
        <v>0</v>
      </c>
      <c r="T247" s="28">
        <v>0</v>
      </c>
      <c r="U247" s="96">
        <v>0</v>
      </c>
      <c r="V247" s="28">
        <f>+T247+Q247</f>
        <v>0</v>
      </c>
      <c r="W247" s="97">
        <f>+(U247+R247)/2</f>
        <v>0</v>
      </c>
      <c r="X247" s="28">
        <v>0</v>
      </c>
      <c r="Y247" s="28"/>
      <c r="Z247" s="97" t="e">
        <f>+Y247/X247</f>
        <v>#DIV/0!</v>
      </c>
      <c r="AA247" s="28">
        <v>0</v>
      </c>
      <c r="AB247" s="28"/>
      <c r="AC247" s="28" t="e">
        <f>+AB247/AA247</f>
        <v>#DIV/0!</v>
      </c>
      <c r="AD247" s="28"/>
      <c r="AE247" s="39" t="s">
        <v>967</v>
      </c>
      <c r="AK247" s="66"/>
      <c r="AL247" s="7"/>
      <c r="AM247" s="7"/>
      <c r="AN247" s="7"/>
      <c r="AO247" s="7"/>
      <c r="AP247" s="7"/>
      <c r="AQ247" s="7"/>
      <c r="AR247" s="7"/>
      <c r="AS247" s="7"/>
      <c r="AT247" s="7"/>
      <c r="AU247" s="7"/>
      <c r="AV247" s="7"/>
      <c r="AW247" s="7"/>
      <c r="AX247" s="7"/>
      <c r="AY247" s="7"/>
      <c r="AZ247" s="7"/>
      <c r="BA247" s="7"/>
      <c r="BB247" s="7"/>
      <c r="BC247" s="7"/>
      <c r="BD247" s="7"/>
      <c r="BE247" s="7"/>
      <c r="BF247" s="7"/>
      <c r="BG247" s="7"/>
      <c r="BH247" s="7"/>
      <c r="BI247" s="7"/>
      <c r="BJ247" s="7"/>
      <c r="BK247" s="7"/>
      <c r="BL247" s="7"/>
      <c r="BM247" s="7"/>
      <c r="BN247" s="7"/>
      <c r="BO247" s="7"/>
      <c r="BP247" s="7"/>
      <c r="BQ247" s="7"/>
      <c r="BR247" s="7"/>
      <c r="BS247" s="7"/>
      <c r="BT247" s="7"/>
      <c r="BU247" s="7"/>
      <c r="BV247" s="7"/>
      <c r="BW247" s="7"/>
      <c r="BX247" s="7"/>
      <c r="BY247" s="7"/>
      <c r="BZ247" s="7"/>
      <c r="CA247" s="7"/>
      <c r="CB247" s="7"/>
      <c r="CC247" s="7"/>
      <c r="CD247" s="7"/>
      <c r="CE247" s="7"/>
    </row>
    <row r="248" spans="1:83" s="39" customFormat="1" ht="79.5" customHeight="1" x14ac:dyDescent="0.2">
      <c r="A248" s="45" t="s">
        <v>785</v>
      </c>
      <c r="B248" s="30" t="s">
        <v>831</v>
      </c>
      <c r="C248" s="30" t="s">
        <v>758</v>
      </c>
      <c r="D248" s="30" t="s">
        <v>766</v>
      </c>
      <c r="E248" s="30" t="s">
        <v>751</v>
      </c>
      <c r="F248" s="30" t="s">
        <v>246</v>
      </c>
      <c r="G248" s="95">
        <v>43101</v>
      </c>
      <c r="H248" s="95">
        <v>43465</v>
      </c>
      <c r="I248" s="28" t="s">
        <v>50</v>
      </c>
      <c r="J248" s="28" t="s">
        <v>95</v>
      </c>
      <c r="K248" s="28" t="s">
        <v>120</v>
      </c>
      <c r="L248" s="28" t="s">
        <v>247</v>
      </c>
      <c r="M248" s="28" t="s">
        <v>296</v>
      </c>
      <c r="N248" s="28" t="s">
        <v>297</v>
      </c>
      <c r="O248" s="35">
        <v>1</v>
      </c>
      <c r="P248" s="28">
        <v>0</v>
      </c>
      <c r="Q248" s="28">
        <v>0</v>
      </c>
      <c r="R248" s="96">
        <v>0</v>
      </c>
      <c r="S248" s="28">
        <v>0</v>
      </c>
      <c r="T248" s="28">
        <v>0</v>
      </c>
      <c r="U248" s="96">
        <v>0</v>
      </c>
      <c r="V248" s="28">
        <f>+T248+Q248</f>
        <v>0</v>
      </c>
      <c r="W248" s="97">
        <f>+(U248+R248)/2</f>
        <v>0</v>
      </c>
      <c r="X248" s="28">
        <v>0</v>
      </c>
      <c r="Y248" s="96"/>
      <c r="Z248" s="97" t="e">
        <f>+Y248/X248</f>
        <v>#DIV/0!</v>
      </c>
      <c r="AA248" s="28">
        <v>1</v>
      </c>
      <c r="AB248" s="28"/>
      <c r="AC248" s="28">
        <f>+AB248/AA248</f>
        <v>0</v>
      </c>
      <c r="AD248" s="28" t="s">
        <v>421</v>
      </c>
      <c r="AE248" s="32" t="s">
        <v>422</v>
      </c>
      <c r="AF248" s="28" t="s">
        <v>629</v>
      </c>
      <c r="AG248" s="32" t="s">
        <v>630</v>
      </c>
      <c r="AH248" s="28"/>
      <c r="AI248" s="28"/>
      <c r="AJ248" s="31">
        <f>Q248/O248</f>
        <v>0</v>
      </c>
      <c r="AK248" s="44">
        <f>T248/O248</f>
        <v>0</v>
      </c>
      <c r="AL248" s="7"/>
      <c r="AM248" s="7"/>
      <c r="AN248" s="7"/>
      <c r="AO248" s="7"/>
      <c r="AP248" s="7"/>
      <c r="AQ248" s="7"/>
      <c r="AR248" s="7"/>
      <c r="AS248" s="7"/>
      <c r="AT248" s="7"/>
      <c r="AU248" s="7"/>
      <c r="AV248" s="7"/>
      <c r="AW248" s="7"/>
      <c r="AX248" s="7"/>
      <c r="AY248" s="7"/>
      <c r="AZ248" s="7"/>
      <c r="BA248" s="7"/>
      <c r="BB248" s="7"/>
      <c r="BC248" s="7"/>
      <c r="BD248" s="7"/>
      <c r="BE248" s="7"/>
      <c r="BF248" s="7"/>
      <c r="BG248" s="7"/>
      <c r="BH248" s="7"/>
      <c r="BI248" s="7"/>
      <c r="BJ248" s="7"/>
      <c r="BK248" s="7"/>
      <c r="BL248" s="7"/>
      <c r="BM248" s="7"/>
      <c r="BN248" s="7"/>
      <c r="BO248" s="7"/>
      <c r="BP248" s="7"/>
      <c r="BQ248" s="7"/>
      <c r="BR248" s="7"/>
      <c r="BS248" s="7"/>
      <c r="BT248" s="7"/>
      <c r="BU248" s="7"/>
      <c r="BV248" s="7"/>
      <c r="BW248" s="7"/>
      <c r="BX248" s="7"/>
      <c r="BY248" s="7"/>
      <c r="BZ248" s="7"/>
      <c r="CA248" s="7"/>
      <c r="CB248" s="7"/>
      <c r="CC248" s="7"/>
      <c r="CD248" s="7"/>
      <c r="CE248" s="7"/>
    </row>
    <row r="249" spans="1:83" ht="104.25" customHeight="1" x14ac:dyDescent="0.2">
      <c r="A249" s="45" t="s">
        <v>785</v>
      </c>
      <c r="B249" s="30" t="s">
        <v>831</v>
      </c>
      <c r="C249" s="30" t="s">
        <v>758</v>
      </c>
      <c r="D249" s="30" t="s">
        <v>766</v>
      </c>
      <c r="E249" s="30" t="s">
        <v>751</v>
      </c>
      <c r="F249" s="30" t="s">
        <v>124</v>
      </c>
      <c r="G249" s="95">
        <v>43101</v>
      </c>
      <c r="H249" s="95">
        <v>43465</v>
      </c>
      <c r="I249" s="28" t="s">
        <v>50</v>
      </c>
      <c r="J249" s="28" t="s">
        <v>95</v>
      </c>
      <c r="K249" s="28" t="s">
        <v>120</v>
      </c>
      <c r="L249" s="28" t="s">
        <v>248</v>
      </c>
      <c r="M249" s="28" t="s">
        <v>249</v>
      </c>
      <c r="N249" s="28" t="s">
        <v>125</v>
      </c>
      <c r="O249" s="28">
        <v>4</v>
      </c>
      <c r="P249" s="28">
        <v>1</v>
      </c>
      <c r="Q249" s="28">
        <v>1</v>
      </c>
      <c r="R249" s="96">
        <f>+Q249/P249</f>
        <v>1</v>
      </c>
      <c r="S249" s="28">
        <v>1</v>
      </c>
      <c r="T249" s="28">
        <v>1</v>
      </c>
      <c r="U249" s="96">
        <f>+T249/S249</f>
        <v>1</v>
      </c>
      <c r="V249" s="28">
        <f>+T249+Q249</f>
        <v>2</v>
      </c>
      <c r="W249" s="97">
        <f>+(U249+R249)/2</f>
        <v>1</v>
      </c>
      <c r="X249" s="28">
        <v>1</v>
      </c>
      <c r="Y249" s="28"/>
      <c r="Z249" s="97">
        <f>+Y249/X249</f>
        <v>0</v>
      </c>
      <c r="AA249" s="101">
        <v>1</v>
      </c>
      <c r="AB249" s="28"/>
      <c r="AC249" s="28">
        <f>+AB249/AA249</f>
        <v>0</v>
      </c>
      <c r="AD249" s="28" t="s">
        <v>423</v>
      </c>
      <c r="AE249" s="29" t="s">
        <v>424</v>
      </c>
      <c r="AF249" s="28" t="s">
        <v>631</v>
      </c>
      <c r="AG249" s="32" t="s">
        <v>696</v>
      </c>
      <c r="AH249" s="28"/>
      <c r="AI249" s="29"/>
      <c r="AJ249" s="31">
        <f>Q249/O249</f>
        <v>0.25</v>
      </c>
      <c r="AK249" s="44">
        <f>(T249+Q249)/O249</f>
        <v>0.5</v>
      </c>
    </row>
    <row r="250" spans="1:83" ht="79.5" customHeight="1" x14ac:dyDescent="0.2">
      <c r="A250" s="45" t="s">
        <v>785</v>
      </c>
      <c r="B250" s="30" t="s">
        <v>831</v>
      </c>
      <c r="C250" s="30" t="s">
        <v>758</v>
      </c>
      <c r="D250" s="30" t="s">
        <v>766</v>
      </c>
      <c r="E250" s="30" t="s">
        <v>751</v>
      </c>
      <c r="F250" s="30" t="s">
        <v>126</v>
      </c>
      <c r="G250" s="95">
        <v>43101</v>
      </c>
      <c r="H250" s="95">
        <v>43465</v>
      </c>
      <c r="I250" s="28" t="s">
        <v>50</v>
      </c>
      <c r="J250" s="28" t="s">
        <v>95</v>
      </c>
      <c r="K250" s="28" t="s">
        <v>120</v>
      </c>
      <c r="L250" s="28" t="s">
        <v>250</v>
      </c>
      <c r="M250" s="28" t="s">
        <v>251</v>
      </c>
      <c r="N250" s="28" t="s">
        <v>127</v>
      </c>
      <c r="O250" s="28">
        <v>12</v>
      </c>
      <c r="P250" s="28">
        <v>3</v>
      </c>
      <c r="Q250" s="28">
        <v>0</v>
      </c>
      <c r="R250" s="96">
        <f>+Q250/P250</f>
        <v>0</v>
      </c>
      <c r="S250" s="28">
        <v>3</v>
      </c>
      <c r="T250" s="28">
        <v>0</v>
      </c>
      <c r="U250" s="96">
        <f>+T250/S250</f>
        <v>0</v>
      </c>
      <c r="V250" s="28">
        <f>+T250+Q250</f>
        <v>0</v>
      </c>
      <c r="W250" s="97">
        <f>+(U250+R250)/2</f>
        <v>0</v>
      </c>
      <c r="X250" s="28">
        <v>3</v>
      </c>
      <c r="Y250" s="28"/>
      <c r="Z250" s="97">
        <f>+Y250/X250</f>
        <v>0</v>
      </c>
      <c r="AA250" s="28">
        <v>3</v>
      </c>
      <c r="AB250" s="28"/>
      <c r="AC250" s="28">
        <f>+AB250/AA250</f>
        <v>0</v>
      </c>
      <c r="AD250" s="28" t="s">
        <v>425</v>
      </c>
      <c r="AE250" s="32" t="s">
        <v>426</v>
      </c>
      <c r="AF250" s="32" t="s">
        <v>697</v>
      </c>
      <c r="AG250" s="32" t="s">
        <v>665</v>
      </c>
      <c r="AH250" s="28"/>
      <c r="AI250" s="29"/>
      <c r="AJ250" s="31">
        <f>Q250/O250</f>
        <v>0</v>
      </c>
      <c r="AK250" s="44">
        <f>(T250+Q250)/O250</f>
        <v>0</v>
      </c>
    </row>
    <row r="251" spans="1:83" ht="79.5" customHeight="1" x14ac:dyDescent="0.2">
      <c r="A251" s="45" t="s">
        <v>785</v>
      </c>
      <c r="B251" s="30" t="s">
        <v>831</v>
      </c>
      <c r="C251" s="30" t="s">
        <v>758</v>
      </c>
      <c r="D251" s="30" t="s">
        <v>766</v>
      </c>
      <c r="E251" s="30" t="s">
        <v>751</v>
      </c>
      <c r="F251" s="30" t="s">
        <v>126</v>
      </c>
      <c r="G251" s="95">
        <v>43101</v>
      </c>
      <c r="H251" s="95">
        <v>43465</v>
      </c>
      <c r="I251" s="28" t="s">
        <v>50</v>
      </c>
      <c r="J251" s="28" t="s">
        <v>95</v>
      </c>
      <c r="K251" s="28" t="s">
        <v>120</v>
      </c>
      <c r="L251" s="28" t="s">
        <v>252</v>
      </c>
      <c r="M251" s="28" t="s">
        <v>253</v>
      </c>
      <c r="N251" s="28" t="s">
        <v>128</v>
      </c>
      <c r="O251" s="96">
        <v>1</v>
      </c>
      <c r="P251" s="28">
        <v>0</v>
      </c>
      <c r="Q251" s="28">
        <v>0</v>
      </c>
      <c r="R251" s="96">
        <v>0</v>
      </c>
      <c r="S251" s="28">
        <v>0</v>
      </c>
      <c r="T251" s="28">
        <v>0</v>
      </c>
      <c r="U251" s="96">
        <v>0</v>
      </c>
      <c r="V251" s="28">
        <f>+T251+Q251</f>
        <v>0</v>
      </c>
      <c r="W251" s="97">
        <f>+(U251+R251)/2</f>
        <v>0</v>
      </c>
      <c r="X251" s="28">
        <v>0</v>
      </c>
      <c r="Y251" s="28"/>
      <c r="Z251" s="97" t="e">
        <f>+Y251/X251</f>
        <v>#DIV/0!</v>
      </c>
      <c r="AA251" s="28">
        <v>0</v>
      </c>
      <c r="AB251" s="28"/>
      <c r="AC251" s="28" t="e">
        <f>+AB251/AA251</f>
        <v>#DIV/0!</v>
      </c>
      <c r="AD251" s="28" t="s">
        <v>427</v>
      </c>
      <c r="AE251" s="32" t="s">
        <v>426</v>
      </c>
      <c r="AF251" s="32" t="s">
        <v>698</v>
      </c>
      <c r="AG251" s="32" t="s">
        <v>632</v>
      </c>
      <c r="AH251" s="28"/>
      <c r="AI251" s="32"/>
      <c r="AJ251" s="31">
        <f>Q251/O251</f>
        <v>0</v>
      </c>
      <c r="AK251" s="44">
        <f>(T251+Q251)/O251</f>
        <v>0</v>
      </c>
    </row>
    <row r="252" spans="1:83" ht="79.5" customHeight="1" x14ac:dyDescent="0.2">
      <c r="A252" s="45" t="s">
        <v>785</v>
      </c>
      <c r="B252" s="30" t="s">
        <v>832</v>
      </c>
      <c r="C252" s="29" t="s">
        <v>749</v>
      </c>
      <c r="D252" s="30" t="s">
        <v>765</v>
      </c>
      <c r="E252" s="30" t="s">
        <v>751</v>
      </c>
      <c r="F252" s="36" t="s">
        <v>134</v>
      </c>
      <c r="G252" s="95">
        <v>43101</v>
      </c>
      <c r="H252" s="95">
        <v>43465</v>
      </c>
      <c r="I252" s="28" t="s">
        <v>50</v>
      </c>
      <c r="J252" s="28" t="s">
        <v>95</v>
      </c>
      <c r="K252" s="28" t="s">
        <v>120</v>
      </c>
      <c r="L252" s="28" t="s">
        <v>263</v>
      </c>
      <c r="M252" s="29" t="s">
        <v>264</v>
      </c>
      <c r="N252" s="28" t="s">
        <v>265</v>
      </c>
      <c r="O252" s="96">
        <v>1</v>
      </c>
      <c r="P252" s="99">
        <v>495</v>
      </c>
      <c r="Q252" s="99">
        <v>495</v>
      </c>
      <c r="R252" s="96">
        <f>+Q252/P252</f>
        <v>1</v>
      </c>
      <c r="S252" s="99">
        <v>560</v>
      </c>
      <c r="T252" s="99">
        <v>560</v>
      </c>
      <c r="U252" s="96">
        <f>+T252/S252</f>
        <v>1</v>
      </c>
      <c r="V252" s="28">
        <f>+T252+Q252</f>
        <v>1055</v>
      </c>
      <c r="W252" s="97">
        <f>+(U252+R252)/2</f>
        <v>1</v>
      </c>
      <c r="X252" s="28">
        <v>0</v>
      </c>
      <c r="Y252" s="28"/>
      <c r="Z252" s="97" t="e">
        <f>+Y252/X252</f>
        <v>#DIV/0!</v>
      </c>
      <c r="AA252" s="28">
        <v>0</v>
      </c>
      <c r="AB252" s="28"/>
      <c r="AC252" s="28" t="e">
        <f>+AB252/AA252</f>
        <v>#DIV/0!</v>
      </c>
      <c r="AD252" s="50" t="s">
        <v>635</v>
      </c>
      <c r="AE252" s="51" t="s">
        <v>664</v>
      </c>
      <c r="AF252" s="28" t="s">
        <v>635</v>
      </c>
      <c r="AG252" s="32" t="s">
        <v>701</v>
      </c>
      <c r="AH252" s="28"/>
      <c r="AI252" s="32"/>
      <c r="AJ252" s="31">
        <f>Q252/O252</f>
        <v>495</v>
      </c>
      <c r="AK252" s="44">
        <f>T252/O252</f>
        <v>560</v>
      </c>
    </row>
    <row r="253" spans="1:83" ht="88.5" customHeight="1" x14ac:dyDescent="0.2">
      <c r="A253" s="45" t="s">
        <v>785</v>
      </c>
      <c r="B253" s="30" t="s">
        <v>830</v>
      </c>
      <c r="C253" s="30" t="s">
        <v>752</v>
      </c>
      <c r="D253" s="30" t="s">
        <v>763</v>
      </c>
      <c r="E253" s="30" t="s">
        <v>751</v>
      </c>
      <c r="F253" s="30" t="s">
        <v>288</v>
      </c>
      <c r="G253" s="95">
        <v>43101</v>
      </c>
      <c r="H253" s="95">
        <v>43465</v>
      </c>
      <c r="I253" s="28" t="s">
        <v>50</v>
      </c>
      <c r="J253" s="28" t="s">
        <v>95</v>
      </c>
      <c r="K253" s="28" t="s">
        <v>120</v>
      </c>
      <c r="L253" s="28" t="s">
        <v>266</v>
      </c>
      <c r="M253" s="29" t="s">
        <v>264</v>
      </c>
      <c r="N253" s="28" t="s">
        <v>267</v>
      </c>
      <c r="O253" s="96">
        <v>1</v>
      </c>
      <c r="P253" s="96">
        <v>0.25</v>
      </c>
      <c r="Q253" s="96">
        <v>0.25</v>
      </c>
      <c r="R253" s="96">
        <f>+Q253/P253</f>
        <v>1</v>
      </c>
      <c r="S253" s="96">
        <v>0</v>
      </c>
      <c r="T253" s="28">
        <v>0</v>
      </c>
      <c r="U253" s="96">
        <v>0</v>
      </c>
      <c r="V253" s="28">
        <f>+T253+Q253</f>
        <v>0.25</v>
      </c>
      <c r="W253" s="97">
        <f>+(U253+R253)/2</f>
        <v>0.5</v>
      </c>
      <c r="X253" s="96">
        <v>0</v>
      </c>
      <c r="Y253" s="28"/>
      <c r="Z253" s="97" t="e">
        <f>+Y253/X253</f>
        <v>#DIV/0!</v>
      </c>
      <c r="AA253" s="96">
        <v>0</v>
      </c>
      <c r="AB253" s="28"/>
      <c r="AC253" s="28" t="e">
        <f>+AB253/AA253</f>
        <v>#DIV/0!</v>
      </c>
      <c r="AD253" s="28" t="s">
        <v>500</v>
      </c>
      <c r="AE253" s="32" t="s">
        <v>501</v>
      </c>
      <c r="AF253" s="32" t="s">
        <v>637</v>
      </c>
      <c r="AG253" s="32" t="s">
        <v>706</v>
      </c>
      <c r="AH253" s="28"/>
      <c r="AI253" s="29"/>
      <c r="AJ253" s="31">
        <f>Q253/O253</f>
        <v>0.25</v>
      </c>
      <c r="AK253" s="44">
        <f>T253/O253</f>
        <v>0</v>
      </c>
    </row>
    <row r="254" spans="1:83" ht="79.5" customHeight="1" x14ac:dyDescent="0.2">
      <c r="A254" s="45" t="s">
        <v>785</v>
      </c>
      <c r="B254" s="30" t="s">
        <v>830</v>
      </c>
      <c r="C254" s="30" t="s">
        <v>758</v>
      </c>
      <c r="D254" s="30" t="s">
        <v>766</v>
      </c>
      <c r="E254" s="30" t="s">
        <v>751</v>
      </c>
      <c r="F254" s="30" t="s">
        <v>122</v>
      </c>
      <c r="G254" s="95">
        <v>43101</v>
      </c>
      <c r="H254" s="95">
        <v>43465</v>
      </c>
      <c r="I254" s="28" t="s">
        <v>50</v>
      </c>
      <c r="J254" s="28" t="s">
        <v>95</v>
      </c>
      <c r="K254" s="28" t="s">
        <v>120</v>
      </c>
      <c r="L254" s="28" t="s">
        <v>268</v>
      </c>
      <c r="M254" s="29" t="s">
        <v>269</v>
      </c>
      <c r="N254" s="28" t="s">
        <v>123</v>
      </c>
      <c r="O254" s="105">
        <f>169844*15%</f>
        <v>25476.6</v>
      </c>
      <c r="P254" s="106">
        <f>+O254*15%</f>
        <v>3821.49</v>
      </c>
      <c r="Q254" s="106">
        <v>8235</v>
      </c>
      <c r="R254" s="96">
        <f>+Q254/P254</f>
        <v>2.1549186312145263</v>
      </c>
      <c r="S254" s="105">
        <f>+O254*15%</f>
        <v>3821.49</v>
      </c>
      <c r="T254" s="28">
        <v>6724</v>
      </c>
      <c r="U254" s="96">
        <f>+T254/S254</f>
        <v>1.7595231179461415</v>
      </c>
      <c r="V254" s="28">
        <f>+T254+Q254</f>
        <v>14959</v>
      </c>
      <c r="W254" s="97">
        <f>+(U254+R254)/2</f>
        <v>1.9572208745803339</v>
      </c>
      <c r="X254" s="107">
        <f>+O254*35%</f>
        <v>8916.81</v>
      </c>
      <c r="Y254" s="28"/>
      <c r="Z254" s="97">
        <f>+Y254/X254</f>
        <v>0</v>
      </c>
      <c r="AA254" s="107">
        <f>+O254*35%</f>
        <v>8916.81</v>
      </c>
      <c r="AB254" s="28"/>
      <c r="AC254" s="28">
        <f>+AB254/AA254</f>
        <v>0</v>
      </c>
      <c r="AD254" s="28" t="s">
        <v>436</v>
      </c>
      <c r="AE254" s="32" t="s">
        <v>437</v>
      </c>
      <c r="AF254" s="28" t="s">
        <v>711</v>
      </c>
      <c r="AG254" s="32" t="s">
        <v>636</v>
      </c>
      <c r="AH254" s="28"/>
      <c r="AI254" s="40"/>
      <c r="AJ254" s="31">
        <f>Q254/O254</f>
        <v>0.32323779468217895</v>
      </c>
      <c r="AK254" s="44">
        <f>(T254+Q254)/O254</f>
        <v>0.58716626237410019</v>
      </c>
    </row>
    <row r="255" spans="1:83" ht="79.5" customHeight="1" x14ac:dyDescent="0.2">
      <c r="A255" s="45" t="s">
        <v>785</v>
      </c>
      <c r="B255" s="30" t="s">
        <v>831</v>
      </c>
      <c r="C255" s="30" t="s">
        <v>758</v>
      </c>
      <c r="D255" s="30" t="s">
        <v>766</v>
      </c>
      <c r="E255" s="30" t="s">
        <v>751</v>
      </c>
      <c r="F255" s="30" t="s">
        <v>129</v>
      </c>
      <c r="G255" s="95">
        <v>43101</v>
      </c>
      <c r="H255" s="95">
        <v>43465</v>
      </c>
      <c r="I255" s="28" t="s">
        <v>50</v>
      </c>
      <c r="J255" s="28" t="s">
        <v>95</v>
      </c>
      <c r="K255" s="28" t="s">
        <v>160</v>
      </c>
      <c r="L255" s="28" t="s">
        <v>254</v>
      </c>
      <c r="M255" s="28" t="s">
        <v>255</v>
      </c>
      <c r="N255" s="28" t="s">
        <v>130</v>
      </c>
      <c r="O255" s="102">
        <v>37551</v>
      </c>
      <c r="P255" s="102">
        <v>21268</v>
      </c>
      <c r="Q255" s="102">
        <v>23274</v>
      </c>
      <c r="R255" s="96">
        <f>+Q255/P255</f>
        <v>1.0943201053225504</v>
      </c>
      <c r="S255" s="102">
        <v>24640</v>
      </c>
      <c r="T255" s="102">
        <v>26645</v>
      </c>
      <c r="U255" s="96">
        <f>+T255/S255</f>
        <v>1.0813717532467533</v>
      </c>
      <c r="V255" s="28">
        <f>+T255+Q255</f>
        <v>49919</v>
      </c>
      <c r="W255" s="97">
        <f>+(U255+R255)/2</f>
        <v>1.0878459292846518</v>
      </c>
      <c r="X255" s="102">
        <v>31060</v>
      </c>
      <c r="Y255" s="28"/>
      <c r="Z255" s="97">
        <f>+Y255/X255</f>
        <v>0</v>
      </c>
      <c r="AA255" s="102">
        <v>37551</v>
      </c>
      <c r="AB255" s="28"/>
      <c r="AC255" s="28">
        <f>+AB255/AA255</f>
        <v>0</v>
      </c>
      <c r="AD255" s="28" t="s">
        <v>428</v>
      </c>
      <c r="AE255" s="32" t="s">
        <v>429</v>
      </c>
      <c r="AF255" s="28" t="s">
        <v>428</v>
      </c>
      <c r="AG255" s="32" t="s">
        <v>633</v>
      </c>
      <c r="AH255" s="28"/>
      <c r="AI255" s="29"/>
      <c r="AJ255" s="31">
        <f>Q255/O255</f>
        <v>0.61979707597667177</v>
      </c>
      <c r="AK255" s="44">
        <f>(T255+Q255)/O255</f>
        <v>1.3293653963942371</v>
      </c>
    </row>
    <row r="256" spans="1:83" ht="79.5" customHeight="1" x14ac:dyDescent="0.2">
      <c r="A256" s="45" t="s">
        <v>785</v>
      </c>
      <c r="B256" s="30" t="s">
        <v>831</v>
      </c>
      <c r="C256" s="30" t="s">
        <v>758</v>
      </c>
      <c r="D256" s="30" t="s">
        <v>766</v>
      </c>
      <c r="E256" s="30" t="s">
        <v>751</v>
      </c>
      <c r="F256" s="30" t="s">
        <v>131</v>
      </c>
      <c r="G256" s="95">
        <v>43101</v>
      </c>
      <c r="H256" s="95">
        <v>43465</v>
      </c>
      <c r="I256" s="29" t="s">
        <v>50</v>
      </c>
      <c r="J256" s="29" t="s">
        <v>95</v>
      </c>
      <c r="K256" s="28" t="s">
        <v>160</v>
      </c>
      <c r="L256" s="28" t="s">
        <v>256</v>
      </c>
      <c r="M256" s="29" t="s">
        <v>257</v>
      </c>
      <c r="N256" s="29" t="s">
        <v>258</v>
      </c>
      <c r="O256" s="103">
        <v>1</v>
      </c>
      <c r="P256" s="96">
        <v>0.2</v>
      </c>
      <c r="Q256" s="96">
        <v>0.2</v>
      </c>
      <c r="R256" s="96">
        <f>+Q256/P256</f>
        <v>1</v>
      </c>
      <c r="S256" s="96">
        <v>0.25</v>
      </c>
      <c r="T256" s="96">
        <v>0.25</v>
      </c>
      <c r="U256" s="96">
        <f>+T256/S256</f>
        <v>1</v>
      </c>
      <c r="V256" s="28">
        <f>+T256+Q256</f>
        <v>0.45</v>
      </c>
      <c r="W256" s="97">
        <f>+(U256+R256)/2</f>
        <v>1</v>
      </c>
      <c r="X256" s="96">
        <v>0.25</v>
      </c>
      <c r="Y256" s="28"/>
      <c r="Z256" s="97">
        <f>+Y256/X256</f>
        <v>0</v>
      </c>
      <c r="AA256" s="96">
        <v>0.25</v>
      </c>
      <c r="AB256" s="28"/>
      <c r="AC256" s="28">
        <f>+AB256/AA256</f>
        <v>0</v>
      </c>
      <c r="AD256" s="28" t="s">
        <v>430</v>
      </c>
      <c r="AE256" s="32" t="s">
        <v>431</v>
      </c>
      <c r="AF256" s="28" t="s">
        <v>430</v>
      </c>
      <c r="AG256" s="32" t="s">
        <v>634</v>
      </c>
      <c r="AH256" s="28"/>
      <c r="AI256" s="32"/>
      <c r="AJ256" s="31">
        <f>Q256/O256</f>
        <v>0.2</v>
      </c>
      <c r="AK256" s="44">
        <f>(T256+Q256)/O256</f>
        <v>0.45</v>
      </c>
    </row>
    <row r="257" spans="1:37" ht="79.5" customHeight="1" x14ac:dyDescent="0.2">
      <c r="A257" s="45" t="s">
        <v>785</v>
      </c>
      <c r="B257" s="30" t="s">
        <v>831</v>
      </c>
      <c r="C257" s="30" t="s">
        <v>758</v>
      </c>
      <c r="D257" s="30" t="s">
        <v>766</v>
      </c>
      <c r="E257" s="30" t="s">
        <v>751</v>
      </c>
      <c r="F257" s="30" t="s">
        <v>334</v>
      </c>
      <c r="G257" s="95">
        <v>43101</v>
      </c>
      <c r="H257" s="95">
        <v>43465</v>
      </c>
      <c r="I257" s="28" t="s">
        <v>50</v>
      </c>
      <c r="J257" s="28" t="s">
        <v>95</v>
      </c>
      <c r="K257" s="28" t="s">
        <v>160</v>
      </c>
      <c r="L257" s="28" t="s">
        <v>259</v>
      </c>
      <c r="M257" s="29" t="s">
        <v>260</v>
      </c>
      <c r="N257" s="28" t="s">
        <v>261</v>
      </c>
      <c r="O257" s="96">
        <v>1</v>
      </c>
      <c r="P257" s="96">
        <v>0.25</v>
      </c>
      <c r="Q257" s="96">
        <v>0.25</v>
      </c>
      <c r="R257" s="96">
        <f>+Q257/P257</f>
        <v>1</v>
      </c>
      <c r="S257" s="96">
        <v>0.25</v>
      </c>
      <c r="T257" s="28">
        <v>0</v>
      </c>
      <c r="U257" s="96">
        <f>+T257/S257</f>
        <v>0</v>
      </c>
      <c r="V257" s="28">
        <f>+T257+Q257</f>
        <v>0.25</v>
      </c>
      <c r="W257" s="97">
        <f>+(U257+R257)/2</f>
        <v>0.5</v>
      </c>
      <c r="X257" s="96">
        <v>0.25</v>
      </c>
      <c r="Y257" s="28"/>
      <c r="Z257" s="97">
        <f>+Y257/X257</f>
        <v>0</v>
      </c>
      <c r="AA257" s="96">
        <v>0.25</v>
      </c>
      <c r="AB257" s="28"/>
      <c r="AC257" s="28">
        <f>+AB257/AA257</f>
        <v>0</v>
      </c>
      <c r="AD257" s="28" t="s">
        <v>432</v>
      </c>
      <c r="AE257" s="29" t="s">
        <v>433</v>
      </c>
      <c r="AF257" s="29" t="s">
        <v>666</v>
      </c>
      <c r="AG257" s="32" t="s">
        <v>667</v>
      </c>
      <c r="AH257" s="29"/>
      <c r="AI257" s="29"/>
      <c r="AJ257" s="31">
        <f>Q257/O257</f>
        <v>0.25</v>
      </c>
      <c r="AK257" s="44">
        <f>T257/O257</f>
        <v>0</v>
      </c>
    </row>
    <row r="258" spans="1:37" ht="79.5" customHeight="1" x14ac:dyDescent="0.2">
      <c r="A258" s="45" t="s">
        <v>785</v>
      </c>
      <c r="B258" s="30" t="s">
        <v>831</v>
      </c>
      <c r="C258" s="30" t="s">
        <v>758</v>
      </c>
      <c r="D258" s="30" t="s">
        <v>766</v>
      </c>
      <c r="E258" s="30" t="s">
        <v>751</v>
      </c>
      <c r="F258" s="30" t="s">
        <v>299</v>
      </c>
      <c r="G258" s="95">
        <v>43101</v>
      </c>
      <c r="H258" s="95">
        <v>43465</v>
      </c>
      <c r="I258" s="28" t="s">
        <v>50</v>
      </c>
      <c r="J258" s="28" t="s">
        <v>95</v>
      </c>
      <c r="K258" s="28" t="s">
        <v>160</v>
      </c>
      <c r="L258" s="28" t="s">
        <v>262</v>
      </c>
      <c r="M258" s="29" t="s">
        <v>298</v>
      </c>
      <c r="N258" s="28" t="s">
        <v>300</v>
      </c>
      <c r="O258" s="96">
        <v>1</v>
      </c>
      <c r="P258" s="96">
        <v>0.25</v>
      </c>
      <c r="Q258" s="96">
        <v>0.15</v>
      </c>
      <c r="R258" s="96">
        <f>+Q258/P258</f>
        <v>0.6</v>
      </c>
      <c r="S258" s="96">
        <v>0.25</v>
      </c>
      <c r="T258" s="96">
        <v>0.15</v>
      </c>
      <c r="U258" s="96">
        <f>+T258/S258</f>
        <v>0.6</v>
      </c>
      <c r="V258" s="28">
        <f>+T258+Q258</f>
        <v>0.3</v>
      </c>
      <c r="W258" s="97">
        <f>+(U258+R258)/2</f>
        <v>0.6</v>
      </c>
      <c r="X258" s="96">
        <v>0</v>
      </c>
      <c r="Y258" s="28"/>
      <c r="Z258" s="97" t="e">
        <f>+Y258/X258</f>
        <v>#DIV/0!</v>
      </c>
      <c r="AA258" s="96">
        <v>0</v>
      </c>
      <c r="AB258" s="28"/>
      <c r="AC258" s="28" t="e">
        <f>+AB258/AA258</f>
        <v>#DIV/0!</v>
      </c>
      <c r="AD258" s="28" t="s">
        <v>434</v>
      </c>
      <c r="AE258" s="32" t="s">
        <v>435</v>
      </c>
      <c r="AF258" s="28" t="s">
        <v>699</v>
      </c>
      <c r="AG258" s="32" t="s">
        <v>700</v>
      </c>
      <c r="AH258" s="28"/>
      <c r="AI258" s="32"/>
      <c r="AJ258" s="31"/>
      <c r="AK258" s="44">
        <f>T258/O258</f>
        <v>0.15</v>
      </c>
    </row>
    <row r="259" spans="1:37" ht="79.5" customHeight="1" x14ac:dyDescent="0.2">
      <c r="A259" s="43" t="s">
        <v>775</v>
      </c>
      <c r="B259" s="30" t="s">
        <v>818</v>
      </c>
      <c r="C259" s="30" t="s">
        <v>749</v>
      </c>
      <c r="D259" s="30" t="s">
        <v>750</v>
      </c>
      <c r="E259" s="30" t="s">
        <v>806</v>
      </c>
      <c r="F259" s="110" t="s">
        <v>843</v>
      </c>
      <c r="G259" s="95">
        <v>43101</v>
      </c>
      <c r="H259" s="111">
        <v>43465</v>
      </c>
      <c r="I259" s="28" t="s">
        <v>50</v>
      </c>
      <c r="J259" s="28" t="s">
        <v>81</v>
      </c>
      <c r="K259" s="28" t="s">
        <v>929</v>
      </c>
      <c r="L259" s="28" t="s">
        <v>931</v>
      </c>
      <c r="M259" s="28" t="s">
        <v>965</v>
      </c>
      <c r="N259" s="28" t="s">
        <v>966</v>
      </c>
      <c r="O259" s="112">
        <v>1</v>
      </c>
      <c r="P259" s="28">
        <v>0</v>
      </c>
      <c r="Q259" s="28">
        <v>0</v>
      </c>
      <c r="R259" s="96">
        <v>0</v>
      </c>
      <c r="S259" s="28">
        <v>0</v>
      </c>
      <c r="T259" s="28">
        <v>0</v>
      </c>
      <c r="U259" s="96">
        <v>0</v>
      </c>
      <c r="V259" s="28">
        <f>+T259+Q259</f>
        <v>0</v>
      </c>
      <c r="W259" s="97">
        <f>+(U259+R259)/2</f>
        <v>0</v>
      </c>
      <c r="X259" s="28">
        <v>0</v>
      </c>
      <c r="Y259" s="28"/>
      <c r="Z259" s="97" t="e">
        <f>+Y259/X259</f>
        <v>#DIV/0!</v>
      </c>
      <c r="AA259" s="28">
        <v>0</v>
      </c>
      <c r="AB259" s="28"/>
      <c r="AC259" s="28" t="e">
        <f>+AB259/AA259</f>
        <v>#DIV/0!</v>
      </c>
      <c r="AD259" s="28"/>
      <c r="AE259" s="39" t="s">
        <v>967</v>
      </c>
      <c r="AF259" s="39"/>
      <c r="AG259" s="39"/>
      <c r="AH259" s="39"/>
      <c r="AI259" s="39"/>
      <c r="AJ259" s="39"/>
      <c r="AK259" s="66"/>
    </row>
    <row r="260" spans="1:37" ht="79.5" customHeight="1" x14ac:dyDescent="0.2">
      <c r="A260" s="45" t="s">
        <v>785</v>
      </c>
      <c r="B260" s="30" t="s">
        <v>831</v>
      </c>
      <c r="C260" s="30" t="s">
        <v>752</v>
      </c>
      <c r="D260" s="30" t="s">
        <v>763</v>
      </c>
      <c r="E260" s="30" t="s">
        <v>751</v>
      </c>
      <c r="F260" s="30" t="s">
        <v>88</v>
      </c>
      <c r="G260" s="95">
        <v>43132</v>
      </c>
      <c r="H260" s="95">
        <v>43465</v>
      </c>
      <c r="I260" s="28" t="s">
        <v>50</v>
      </c>
      <c r="J260" s="28" t="s">
        <v>81</v>
      </c>
      <c r="K260" s="28" t="s">
        <v>226</v>
      </c>
      <c r="L260" s="28" t="s">
        <v>275</v>
      </c>
      <c r="M260" s="28" t="s">
        <v>89</v>
      </c>
      <c r="N260" s="28" t="s">
        <v>276</v>
      </c>
      <c r="O260" s="28">
        <v>7</v>
      </c>
      <c r="P260" s="28">
        <v>2</v>
      </c>
      <c r="Q260" s="28">
        <v>2</v>
      </c>
      <c r="R260" s="96">
        <f>+Q260/P260</f>
        <v>1</v>
      </c>
      <c r="S260" s="28">
        <v>2</v>
      </c>
      <c r="T260" s="28">
        <v>1</v>
      </c>
      <c r="U260" s="96">
        <f>+T260/S260</f>
        <v>0.5</v>
      </c>
      <c r="V260" s="28">
        <f>+T260+Q260</f>
        <v>3</v>
      </c>
      <c r="W260" s="97">
        <f>+(U260+R260)/2</f>
        <v>0.75</v>
      </c>
      <c r="X260" s="28">
        <v>2</v>
      </c>
      <c r="Y260" s="28"/>
      <c r="Z260" s="97">
        <f>+Y260/X260</f>
        <v>0</v>
      </c>
      <c r="AA260" s="28">
        <v>1</v>
      </c>
      <c r="AB260" s="28"/>
      <c r="AC260" s="28">
        <f>+AB260/AA260</f>
        <v>0</v>
      </c>
      <c r="AD260" s="28" t="s">
        <v>413</v>
      </c>
      <c r="AE260" s="29"/>
      <c r="AF260" s="29" t="s">
        <v>568</v>
      </c>
      <c r="AG260" s="29"/>
      <c r="AH260" s="29"/>
      <c r="AI260" s="29"/>
      <c r="AJ260" s="29"/>
      <c r="AK260" s="63"/>
    </row>
    <row r="261" spans="1:37" ht="79.5" customHeight="1" x14ac:dyDescent="0.2">
      <c r="A261" s="45" t="s">
        <v>785</v>
      </c>
      <c r="B261" s="30" t="s">
        <v>832</v>
      </c>
      <c r="C261" s="30" t="s">
        <v>752</v>
      </c>
      <c r="D261" s="30" t="s">
        <v>763</v>
      </c>
      <c r="E261" s="30" t="s">
        <v>751</v>
      </c>
      <c r="F261" s="30" t="s">
        <v>96</v>
      </c>
      <c r="G261" s="95">
        <v>43101</v>
      </c>
      <c r="H261" s="95">
        <v>43465</v>
      </c>
      <c r="I261" s="28" t="s">
        <v>50</v>
      </c>
      <c r="J261" s="28" t="s">
        <v>81</v>
      </c>
      <c r="K261" s="28" t="s">
        <v>226</v>
      </c>
      <c r="L261" s="28" t="s">
        <v>97</v>
      </c>
      <c r="M261" s="28" t="s">
        <v>98</v>
      </c>
      <c r="N261" s="28" t="s">
        <v>277</v>
      </c>
      <c r="O261" s="28">
        <v>6</v>
      </c>
      <c r="P261" s="28">
        <v>2</v>
      </c>
      <c r="Q261" s="28">
        <v>4</v>
      </c>
      <c r="R261" s="96">
        <f>+Q261/P261</f>
        <v>2</v>
      </c>
      <c r="S261" s="28">
        <v>1</v>
      </c>
      <c r="T261" s="28">
        <v>0</v>
      </c>
      <c r="U261" s="96">
        <f>+T261/S261</f>
        <v>0</v>
      </c>
      <c r="V261" s="28">
        <f>+T261+Q261</f>
        <v>4</v>
      </c>
      <c r="W261" s="97">
        <f>+(U261+R261)/2</f>
        <v>1</v>
      </c>
      <c r="X261" s="28">
        <v>2</v>
      </c>
      <c r="Y261" s="28"/>
      <c r="Z261" s="97">
        <f>+Y261/X261</f>
        <v>0</v>
      </c>
      <c r="AA261" s="28">
        <v>1</v>
      </c>
      <c r="AB261" s="28"/>
      <c r="AC261" s="28">
        <f>+AB261/AA261</f>
        <v>0</v>
      </c>
      <c r="AD261" s="28" t="s">
        <v>414</v>
      </c>
      <c r="AE261" s="29"/>
      <c r="AF261" s="32"/>
      <c r="AG261" s="29"/>
      <c r="AH261" s="32"/>
      <c r="AI261" s="29"/>
      <c r="AJ261" s="38"/>
      <c r="AK261" s="63"/>
    </row>
    <row r="262" spans="1:37" ht="79.5" customHeight="1" x14ac:dyDescent="0.2">
      <c r="A262" s="45" t="s">
        <v>785</v>
      </c>
      <c r="B262" s="30" t="s">
        <v>832</v>
      </c>
      <c r="C262" s="30" t="s">
        <v>752</v>
      </c>
      <c r="D262" s="30" t="s">
        <v>763</v>
      </c>
      <c r="E262" s="30" t="s">
        <v>751</v>
      </c>
      <c r="F262" s="30" t="s">
        <v>99</v>
      </c>
      <c r="G262" s="95">
        <v>43101</v>
      </c>
      <c r="H262" s="95">
        <v>43465</v>
      </c>
      <c r="I262" s="28" t="s">
        <v>50</v>
      </c>
      <c r="J262" s="28" t="s">
        <v>81</v>
      </c>
      <c r="K262" s="28" t="s">
        <v>226</v>
      </c>
      <c r="L262" s="28" t="s">
        <v>278</v>
      </c>
      <c r="M262" s="28" t="s">
        <v>100</v>
      </c>
      <c r="N262" s="28" t="s">
        <v>101</v>
      </c>
      <c r="O262" s="28">
        <v>26</v>
      </c>
      <c r="P262" s="28">
        <v>23</v>
      </c>
      <c r="Q262" s="28">
        <v>19</v>
      </c>
      <c r="R262" s="96">
        <f>+Q262/P262</f>
        <v>0.82608695652173914</v>
      </c>
      <c r="S262" s="28">
        <v>1</v>
      </c>
      <c r="T262" s="28">
        <v>7</v>
      </c>
      <c r="U262" s="96">
        <f>+T262/S262</f>
        <v>7</v>
      </c>
      <c r="V262" s="28">
        <f>+T262+Q262</f>
        <v>26</v>
      </c>
      <c r="W262" s="97">
        <f>+(U262+R262)/2</f>
        <v>3.9130434782608696</v>
      </c>
      <c r="X262" s="28">
        <v>2</v>
      </c>
      <c r="Y262" s="28"/>
      <c r="Z262" s="97">
        <f>+Y262/X262</f>
        <v>0</v>
      </c>
      <c r="AA262" s="28" t="s">
        <v>195</v>
      </c>
      <c r="AB262" s="28"/>
      <c r="AC262" s="28" t="e">
        <f>+AB262/AA262</f>
        <v>#VALUE!</v>
      </c>
      <c r="AD262" s="28" t="s">
        <v>415</v>
      </c>
      <c r="AE262" s="29"/>
      <c r="AF262" s="29" t="s">
        <v>688</v>
      </c>
      <c r="AG262" s="29"/>
      <c r="AH262" s="29"/>
      <c r="AI262" s="29"/>
      <c r="AJ262" s="29"/>
      <c r="AK262" s="63"/>
    </row>
    <row r="263" spans="1:37" ht="79.5" customHeight="1" x14ac:dyDescent="0.2">
      <c r="A263" s="45" t="s">
        <v>785</v>
      </c>
      <c r="B263" s="30" t="s">
        <v>832</v>
      </c>
      <c r="C263" s="30"/>
      <c r="D263" s="30" t="s">
        <v>756</v>
      </c>
      <c r="E263" s="30" t="s">
        <v>751</v>
      </c>
      <c r="F263" s="30" t="s">
        <v>279</v>
      </c>
      <c r="G263" s="95">
        <v>43101</v>
      </c>
      <c r="H263" s="95">
        <v>43465</v>
      </c>
      <c r="I263" s="28" t="s">
        <v>50</v>
      </c>
      <c r="J263" s="28" t="s">
        <v>81</v>
      </c>
      <c r="K263" s="28" t="s">
        <v>226</v>
      </c>
      <c r="L263" s="28" t="s">
        <v>280</v>
      </c>
      <c r="M263" s="28" t="s">
        <v>132</v>
      </c>
      <c r="N263" s="28" t="s">
        <v>133</v>
      </c>
      <c r="O263" s="28">
        <v>352</v>
      </c>
      <c r="P263" s="28">
        <v>90</v>
      </c>
      <c r="Q263" s="28">
        <v>93</v>
      </c>
      <c r="R263" s="96">
        <f>+Q263/P263</f>
        <v>1.0333333333333334</v>
      </c>
      <c r="S263" s="28">
        <v>82</v>
      </c>
      <c r="T263" s="28">
        <v>70</v>
      </c>
      <c r="U263" s="96">
        <f>+T263/S263</f>
        <v>0.85365853658536583</v>
      </c>
      <c r="V263" s="28">
        <f>+T263+Q263</f>
        <v>163</v>
      </c>
      <c r="W263" s="97">
        <f>+(U263+R263)/2</f>
        <v>0.94349593495934969</v>
      </c>
      <c r="X263" s="28">
        <v>90</v>
      </c>
      <c r="Y263" s="28"/>
      <c r="Z263" s="97">
        <f>+Y263/X263</f>
        <v>0</v>
      </c>
      <c r="AA263" s="28">
        <v>90</v>
      </c>
      <c r="AB263" s="28"/>
      <c r="AC263" s="28">
        <f>+AB263/AA263</f>
        <v>0</v>
      </c>
      <c r="AD263" s="28" t="s">
        <v>416</v>
      </c>
      <c r="AE263" s="29"/>
      <c r="AF263" s="29" t="s">
        <v>416</v>
      </c>
      <c r="AG263" s="29"/>
      <c r="AH263" s="29"/>
      <c r="AI263" s="29"/>
      <c r="AJ263" s="29"/>
      <c r="AK263" s="63"/>
    </row>
    <row r="264" spans="1:37" ht="79.5" customHeight="1" x14ac:dyDescent="0.2">
      <c r="A264" s="45" t="s">
        <v>785</v>
      </c>
      <c r="B264" s="30" t="s">
        <v>832</v>
      </c>
      <c r="C264" s="30" t="s">
        <v>758</v>
      </c>
      <c r="D264" s="30" t="s">
        <v>766</v>
      </c>
      <c r="E264" s="30" t="s">
        <v>751</v>
      </c>
      <c r="F264" s="30" t="s">
        <v>281</v>
      </c>
      <c r="G264" s="95">
        <v>43101</v>
      </c>
      <c r="H264" s="95">
        <v>43465</v>
      </c>
      <c r="I264" s="28" t="s">
        <v>50</v>
      </c>
      <c r="J264" s="28" t="s">
        <v>81</v>
      </c>
      <c r="K264" s="28" t="s">
        <v>226</v>
      </c>
      <c r="L264" s="28" t="s">
        <v>282</v>
      </c>
      <c r="M264" s="28" t="s">
        <v>301</v>
      </c>
      <c r="N264" s="28" t="s">
        <v>283</v>
      </c>
      <c r="O264" s="28">
        <v>150</v>
      </c>
      <c r="P264" s="28">
        <v>30</v>
      </c>
      <c r="Q264" s="28">
        <v>29</v>
      </c>
      <c r="R264" s="96">
        <f>+Q264/P264</f>
        <v>0.96666666666666667</v>
      </c>
      <c r="S264" s="28">
        <v>40</v>
      </c>
      <c r="T264" s="28">
        <v>37</v>
      </c>
      <c r="U264" s="96">
        <f>+T264/S264</f>
        <v>0.92500000000000004</v>
      </c>
      <c r="V264" s="28">
        <f>+T264+Q264</f>
        <v>66</v>
      </c>
      <c r="W264" s="97">
        <f>+(U264+R264)/2</f>
        <v>0.9458333333333333</v>
      </c>
      <c r="X264" s="28">
        <v>40</v>
      </c>
      <c r="Y264" s="28"/>
      <c r="Z264" s="97">
        <f>+Y264/X264</f>
        <v>0</v>
      </c>
      <c r="AA264" s="28">
        <v>40</v>
      </c>
      <c r="AB264" s="28"/>
      <c r="AC264" s="28">
        <f>+AB264/AA264</f>
        <v>0</v>
      </c>
      <c r="AD264" s="28" t="s">
        <v>417</v>
      </c>
      <c r="AE264" s="29"/>
      <c r="AF264" s="29" t="s">
        <v>417</v>
      </c>
      <c r="AG264" s="29"/>
      <c r="AH264" s="29"/>
      <c r="AI264" s="29"/>
      <c r="AJ264" s="29"/>
      <c r="AK264" s="63"/>
    </row>
    <row r="265" spans="1:37" ht="79.5" customHeight="1" x14ac:dyDescent="0.2">
      <c r="A265" s="45" t="s">
        <v>785</v>
      </c>
      <c r="B265" s="30" t="s">
        <v>832</v>
      </c>
      <c r="C265" s="30" t="s">
        <v>758</v>
      </c>
      <c r="D265" s="30" t="s">
        <v>766</v>
      </c>
      <c r="E265" s="30" t="s">
        <v>751</v>
      </c>
      <c r="F265" s="30" t="s">
        <v>284</v>
      </c>
      <c r="G265" s="95">
        <v>43101</v>
      </c>
      <c r="H265" s="95">
        <v>43465</v>
      </c>
      <c r="I265" s="28" t="s">
        <v>50</v>
      </c>
      <c r="J265" s="28" t="s">
        <v>81</v>
      </c>
      <c r="K265" s="28" t="s">
        <v>226</v>
      </c>
      <c r="L265" s="28" t="s">
        <v>285</v>
      </c>
      <c r="M265" s="28" t="s">
        <v>286</v>
      </c>
      <c r="N265" s="28" t="s">
        <v>283</v>
      </c>
      <c r="O265" s="28">
        <v>4</v>
      </c>
      <c r="P265" s="28">
        <v>1</v>
      </c>
      <c r="Q265" s="28">
        <v>1</v>
      </c>
      <c r="R265" s="96">
        <f>+Q265/P265</f>
        <v>1</v>
      </c>
      <c r="S265" s="28">
        <v>1</v>
      </c>
      <c r="T265" s="28">
        <v>1</v>
      </c>
      <c r="U265" s="96">
        <f>+T265/S265</f>
        <v>1</v>
      </c>
      <c r="V265" s="28">
        <f>+T265+Q265</f>
        <v>2</v>
      </c>
      <c r="W265" s="97">
        <f>+(U265+R265)/2</f>
        <v>1</v>
      </c>
      <c r="X265" s="28">
        <v>1</v>
      </c>
      <c r="Y265" s="28"/>
      <c r="Z265" s="97">
        <f>+Y265/X265</f>
        <v>0</v>
      </c>
      <c r="AA265" s="28">
        <v>1</v>
      </c>
      <c r="AB265" s="28"/>
      <c r="AC265" s="28">
        <f>+AB265/AA265</f>
        <v>0</v>
      </c>
      <c r="AD265" s="28" t="s">
        <v>418</v>
      </c>
      <c r="AE265" s="29"/>
      <c r="AF265" s="29" t="s">
        <v>569</v>
      </c>
      <c r="AG265" s="29"/>
      <c r="AH265" s="29"/>
      <c r="AI265" s="29"/>
      <c r="AJ265" s="29"/>
      <c r="AK265" s="63"/>
    </row>
    <row r="266" spans="1:37" ht="79.5" customHeight="1" x14ac:dyDescent="0.2">
      <c r="A266" s="45" t="s">
        <v>785</v>
      </c>
      <c r="B266" s="30" t="s">
        <v>832</v>
      </c>
      <c r="C266" s="29" t="s">
        <v>749</v>
      </c>
      <c r="D266" s="30" t="s">
        <v>765</v>
      </c>
      <c r="E266" s="30" t="s">
        <v>751</v>
      </c>
      <c r="F266" s="36" t="s">
        <v>134</v>
      </c>
      <c r="G266" s="95">
        <v>43101</v>
      </c>
      <c r="H266" s="95">
        <v>43465</v>
      </c>
      <c r="I266" s="28" t="s">
        <v>50</v>
      </c>
      <c r="J266" s="28" t="s">
        <v>81</v>
      </c>
      <c r="K266" s="28" t="s">
        <v>226</v>
      </c>
      <c r="L266" s="28" t="s">
        <v>287</v>
      </c>
      <c r="M266" s="28" t="s">
        <v>132</v>
      </c>
      <c r="N266" s="28" t="s">
        <v>133</v>
      </c>
      <c r="O266" s="28">
        <v>600</v>
      </c>
      <c r="P266" s="28">
        <v>150</v>
      </c>
      <c r="Q266" s="28">
        <v>150</v>
      </c>
      <c r="R266" s="96">
        <f>+Q266/P266</f>
        <v>1</v>
      </c>
      <c r="S266" s="28">
        <v>150</v>
      </c>
      <c r="T266" s="28">
        <v>150</v>
      </c>
      <c r="U266" s="96">
        <f>+T266/S266</f>
        <v>1</v>
      </c>
      <c r="V266" s="28">
        <f>+T266+Q266</f>
        <v>300</v>
      </c>
      <c r="W266" s="97">
        <f>+(U266+R266)/2</f>
        <v>1</v>
      </c>
      <c r="X266" s="28">
        <v>150</v>
      </c>
      <c r="Y266" s="28"/>
      <c r="Z266" s="97">
        <f>+Y266/X266</f>
        <v>0</v>
      </c>
      <c r="AA266" s="28">
        <v>150</v>
      </c>
      <c r="AB266" s="28"/>
      <c r="AC266" s="28">
        <f>+AB266/AA266</f>
        <v>0</v>
      </c>
      <c r="AD266" s="28" t="s">
        <v>419</v>
      </c>
      <c r="AE266" s="29"/>
      <c r="AF266" s="29" t="s">
        <v>419</v>
      </c>
      <c r="AG266" s="29"/>
      <c r="AH266" s="29"/>
      <c r="AI266" s="29"/>
      <c r="AJ266" s="29"/>
      <c r="AK266" s="63"/>
    </row>
    <row r="267" spans="1:37" ht="79.5" customHeight="1" x14ac:dyDescent="0.2">
      <c r="A267" s="45" t="s">
        <v>785</v>
      </c>
      <c r="B267" s="30" t="s">
        <v>830</v>
      </c>
      <c r="C267" s="30" t="s">
        <v>752</v>
      </c>
      <c r="D267" s="30" t="s">
        <v>763</v>
      </c>
      <c r="E267" s="30" t="s">
        <v>751</v>
      </c>
      <c r="F267" s="30" t="s">
        <v>288</v>
      </c>
      <c r="G267" s="95">
        <v>43101</v>
      </c>
      <c r="H267" s="95">
        <v>43465</v>
      </c>
      <c r="I267" s="28" t="s">
        <v>50</v>
      </c>
      <c r="J267" s="28" t="s">
        <v>81</v>
      </c>
      <c r="K267" s="28" t="s">
        <v>226</v>
      </c>
      <c r="L267" s="28" t="s">
        <v>289</v>
      </c>
      <c r="M267" s="28" t="s">
        <v>132</v>
      </c>
      <c r="N267" s="28" t="s">
        <v>133</v>
      </c>
      <c r="O267" s="28">
        <v>6</v>
      </c>
      <c r="P267" s="28">
        <v>1</v>
      </c>
      <c r="Q267" s="28">
        <v>0</v>
      </c>
      <c r="R267" s="96">
        <f>+Q267/P267</f>
        <v>0</v>
      </c>
      <c r="S267" s="28">
        <v>1</v>
      </c>
      <c r="T267" s="28">
        <v>3</v>
      </c>
      <c r="U267" s="96">
        <f>+T267/S267</f>
        <v>3</v>
      </c>
      <c r="V267" s="28">
        <f>+T267+Q267</f>
        <v>3</v>
      </c>
      <c r="W267" s="97">
        <f>+(U267+R267)/2</f>
        <v>1.5</v>
      </c>
      <c r="X267" s="28">
        <v>1</v>
      </c>
      <c r="Y267" s="28"/>
      <c r="Z267" s="97">
        <f>+Y267/X267</f>
        <v>0</v>
      </c>
      <c r="AA267" s="28">
        <v>3</v>
      </c>
      <c r="AB267" s="28"/>
      <c r="AC267" s="28">
        <f>+AB267/AA267</f>
        <v>0</v>
      </c>
      <c r="AD267" s="28" t="s">
        <v>420</v>
      </c>
      <c r="AE267" s="29"/>
      <c r="AF267" s="29" t="s">
        <v>705</v>
      </c>
      <c r="AG267" s="29"/>
      <c r="AH267" s="29"/>
      <c r="AI267" s="29"/>
      <c r="AJ267" s="29"/>
      <c r="AK267" s="63"/>
    </row>
    <row r="268" spans="1:37" ht="79.5" customHeight="1" thickBot="1" x14ac:dyDescent="0.25">
      <c r="A268" s="62" t="s">
        <v>775</v>
      </c>
      <c r="B268" s="59" t="s">
        <v>818</v>
      </c>
      <c r="C268" s="59" t="s">
        <v>749</v>
      </c>
      <c r="D268" s="59" t="s">
        <v>750</v>
      </c>
      <c r="E268" s="59" t="s">
        <v>806</v>
      </c>
      <c r="F268" s="144" t="s">
        <v>891</v>
      </c>
      <c r="G268" s="46">
        <v>43101</v>
      </c>
      <c r="H268" s="145">
        <v>43465</v>
      </c>
      <c r="I268" s="47" t="s">
        <v>50</v>
      </c>
      <c r="J268" s="47" t="s">
        <v>81</v>
      </c>
      <c r="K268" s="47" t="s">
        <v>226</v>
      </c>
      <c r="L268" s="47" t="s">
        <v>931</v>
      </c>
      <c r="M268" s="47" t="s">
        <v>1130</v>
      </c>
      <c r="N268" s="47" t="s">
        <v>991</v>
      </c>
      <c r="O268" s="48">
        <v>1</v>
      </c>
      <c r="P268" s="47">
        <v>0</v>
      </c>
      <c r="Q268" s="47">
        <v>0</v>
      </c>
      <c r="R268" s="48">
        <v>0</v>
      </c>
      <c r="S268" s="47">
        <v>0</v>
      </c>
      <c r="T268" s="47">
        <v>0</v>
      </c>
      <c r="U268" s="48">
        <v>0</v>
      </c>
      <c r="V268" s="47">
        <f>+T268+Q268</f>
        <v>0</v>
      </c>
      <c r="W268" s="81">
        <f>+(U268+R268)/2</f>
        <v>0</v>
      </c>
      <c r="X268" s="47">
        <v>0</v>
      </c>
      <c r="Y268" s="47"/>
      <c r="Z268" s="81" t="e">
        <f>+Y268/X268</f>
        <v>#DIV/0!</v>
      </c>
      <c r="AA268" s="47">
        <v>0</v>
      </c>
      <c r="AB268" s="47"/>
      <c r="AC268" s="47" t="e">
        <f>+AB268/AA268</f>
        <v>#DIV/0!</v>
      </c>
      <c r="AD268" s="47"/>
      <c r="AE268" s="49" t="s">
        <v>983</v>
      </c>
      <c r="AF268" s="49"/>
      <c r="AG268" s="49"/>
      <c r="AH268" s="49"/>
      <c r="AI268" s="49"/>
      <c r="AJ268" s="49"/>
      <c r="AK268" s="67"/>
    </row>
    <row r="269" spans="1:37" ht="16.5" customHeight="1" x14ac:dyDescent="0.2">
      <c r="F269" s="82" t="s">
        <v>1184</v>
      </c>
      <c r="H269" s="61"/>
      <c r="AE269" s="3"/>
      <c r="AF269" s="7"/>
    </row>
    <row r="270" spans="1:37" ht="79.5" customHeight="1" x14ac:dyDescent="0.2">
      <c r="F270" s="60"/>
      <c r="H270" s="61"/>
      <c r="AE270" s="3"/>
      <c r="AF270" s="7"/>
    </row>
    <row r="271" spans="1:37" ht="48" customHeight="1" x14ac:dyDescent="0.2">
      <c r="AE271" s="3"/>
      <c r="AF271" s="7"/>
    </row>
    <row r="272" spans="1:37" ht="63" customHeight="1" x14ac:dyDescent="0.2">
      <c r="AE272" s="3"/>
      <c r="AF272" s="7"/>
    </row>
    <row r="273" spans="32:32" ht="47.25" customHeight="1" x14ac:dyDescent="0.2">
      <c r="AF273" s="7"/>
    </row>
    <row r="274" spans="32:32" ht="47.25" customHeight="1" x14ac:dyDescent="0.2">
      <c r="AF274" s="7"/>
    </row>
    <row r="275" spans="32:32" ht="63" customHeight="1" x14ac:dyDescent="0.2">
      <c r="AF275" s="7"/>
    </row>
    <row r="276" spans="32:32" ht="63" customHeight="1" x14ac:dyDescent="0.2">
      <c r="AF276" s="7"/>
    </row>
    <row r="277" spans="32:32" ht="47.25" customHeight="1" x14ac:dyDescent="0.2">
      <c r="AF277" s="7"/>
    </row>
    <row r="278" spans="32:32" ht="47.25" customHeight="1" x14ac:dyDescent="0.2">
      <c r="AF278" s="7"/>
    </row>
    <row r="279" spans="32:32" ht="63" customHeight="1" x14ac:dyDescent="0.2">
      <c r="AF279" s="7"/>
    </row>
    <row r="280" spans="32:32" ht="48" customHeight="1" x14ac:dyDescent="0.2">
      <c r="AF280" s="7"/>
    </row>
    <row r="281" spans="32:32" ht="78.75" customHeight="1" x14ac:dyDescent="0.2">
      <c r="AF281" s="7"/>
    </row>
    <row r="282" spans="32:32" ht="78.75" customHeight="1" x14ac:dyDescent="0.2">
      <c r="AF282" s="7"/>
    </row>
    <row r="283" spans="32:32" ht="63" customHeight="1" x14ac:dyDescent="0.2">
      <c r="AF283" s="7"/>
    </row>
    <row r="284" spans="32:32" ht="36" customHeight="1" x14ac:dyDescent="0.2">
      <c r="AF284" s="7"/>
    </row>
    <row r="285" spans="32:32" ht="24" customHeight="1" x14ac:dyDescent="0.2">
      <c r="AF285" s="7"/>
    </row>
    <row r="286" spans="32:32" ht="48" customHeight="1" x14ac:dyDescent="0.2">
      <c r="AF286" s="7"/>
    </row>
    <row r="287" spans="32:32" ht="15" customHeight="1" x14ac:dyDescent="0.2">
      <c r="AF287" s="7"/>
    </row>
    <row r="288" spans="32:32" ht="24" customHeight="1" x14ac:dyDescent="0.2">
      <c r="AF288" s="7"/>
    </row>
    <row r="289" spans="6:32" ht="24" customHeight="1" x14ac:dyDescent="0.2">
      <c r="AF289" s="7"/>
    </row>
    <row r="290" spans="6:32" ht="36" customHeight="1" x14ac:dyDescent="0.2">
      <c r="AF290" s="7"/>
    </row>
    <row r="291" spans="6:32" ht="60" customHeight="1" x14ac:dyDescent="0.2">
      <c r="AF291" s="7"/>
    </row>
    <row r="292" spans="6:32" ht="36" customHeight="1" x14ac:dyDescent="0.2">
      <c r="AF292" s="7"/>
    </row>
    <row r="293" spans="6:32" ht="84" customHeight="1" x14ac:dyDescent="0.2">
      <c r="AF293" s="7"/>
    </row>
    <row r="294" spans="6:32" ht="36" customHeight="1" x14ac:dyDescent="0.2">
      <c r="AF294" s="7"/>
    </row>
    <row r="295" spans="6:32" ht="60" customHeight="1" x14ac:dyDescent="0.2">
      <c r="AF295" s="7"/>
    </row>
    <row r="296" spans="6:32" ht="24" customHeight="1" x14ac:dyDescent="0.2">
      <c r="AF296" s="7"/>
    </row>
    <row r="297" spans="6:32" ht="48" customHeight="1" x14ac:dyDescent="0.2">
      <c r="AF297" s="7"/>
    </row>
    <row r="298" spans="6:32" ht="71.25" customHeight="1" x14ac:dyDescent="0.2">
      <c r="F298" s="91"/>
      <c r="AF298" s="7"/>
    </row>
    <row r="299" spans="6:32" ht="42.75" customHeight="1" x14ac:dyDescent="0.2">
      <c r="F299" s="92"/>
      <c r="AF299" s="7"/>
    </row>
    <row r="300" spans="6:32" ht="14.25" customHeight="1" x14ac:dyDescent="0.2">
      <c r="F300" s="93"/>
      <c r="AF300" s="7"/>
    </row>
    <row r="301" spans="6:32" ht="40.5" customHeight="1" x14ac:dyDescent="0.2">
      <c r="F301" s="92"/>
      <c r="AF301" s="7"/>
    </row>
    <row r="302" spans="6:32" x14ac:dyDescent="0.2">
      <c r="I302" s="6" t="s">
        <v>195</v>
      </c>
    </row>
    <row r="303" spans="6:32" x14ac:dyDescent="0.2">
      <c r="I303" s="6" t="s">
        <v>195</v>
      </c>
    </row>
    <row r="305" spans="6:6" ht="51" customHeight="1" x14ac:dyDescent="0.2">
      <c r="F305" s="147" t="s">
        <v>195</v>
      </c>
    </row>
    <row r="306" spans="6:6" x14ac:dyDescent="0.2">
      <c r="F306" s="147"/>
    </row>
    <row r="307" spans="6:6" ht="66.75" customHeight="1" x14ac:dyDescent="0.2">
      <c r="F307" s="147" t="s">
        <v>195</v>
      </c>
    </row>
    <row r="308" spans="6:6" x14ac:dyDescent="0.2">
      <c r="F308" s="147"/>
    </row>
    <row r="309" spans="6:6" ht="114" customHeight="1" x14ac:dyDescent="0.2">
      <c r="F309" s="147"/>
    </row>
    <row r="310" spans="6:6" x14ac:dyDescent="0.2">
      <c r="F310" s="147"/>
    </row>
  </sheetData>
  <sheetProtection formatCells="0"/>
  <protectedRanges>
    <protectedRange sqref="H258:H263" name="Planeacion_2_20_1"/>
  </protectedRanges>
  <autoFilter ref="A6:AK301">
    <sortState ref="A7:AK301">
      <sortCondition descending="1" ref="J6:J301"/>
    </sortState>
  </autoFilter>
  <sortState ref="B16:N158">
    <sortCondition ref="B16:B158"/>
  </sortState>
  <dataConsolidate/>
  <customSheetViews>
    <customSheetView guid="{3D0646D8-A760-40E3-8411-B8F21A51D4AC}" scale="115" showPageBreaks="1" fitToPage="1" printArea="1" showAutoFilter="1" hiddenColumns="1" topLeftCell="K7">
      <pane xSplit="2" ySplit="2" topLeftCell="M30" activePane="bottomRight" state="frozen"/>
      <selection pane="bottomRight" activeCell="P11" sqref="P11"/>
      <pageMargins left="0.23622047244094491" right="0.23622047244094491" top="0.15748031496062992" bottom="0.15748031496062992" header="0.31496062992125984" footer="0.31496062992125984"/>
      <pageSetup scale="10" orientation="landscape" r:id="rId1"/>
      <autoFilter ref="A8:AM123"/>
    </customSheetView>
  </customSheetViews>
  <mergeCells count="9">
    <mergeCell ref="F305:F306"/>
    <mergeCell ref="F307:F308"/>
    <mergeCell ref="F309:F310"/>
    <mergeCell ref="AJ5:AK5"/>
    <mergeCell ref="F2:I2"/>
    <mergeCell ref="AD5:AE5"/>
    <mergeCell ref="AF5:AG5"/>
    <mergeCell ref="P5:AC5"/>
    <mergeCell ref="AH5:AI5"/>
  </mergeCells>
  <dataValidations xWindow="497" yWindow="619" count="4">
    <dataValidation allowBlank="1" showInputMessage="1" showErrorMessage="1" prompt="Meta cuantificable y medible" sqref="J6 T6:W10 AB6:AC10 Y6:Z10 M6:N10 R6:R10 Q7:Q10"/>
    <dataValidation allowBlank="1" showInputMessage="1" showErrorMessage="1" prompt="Líneas de acción estratégicas" sqref="B6"/>
    <dataValidation allowBlank="1" showInputMessage="1" showErrorMessage="1" prompt="Descripción de la actividad" sqref="F6:F10"/>
    <dataValidation allowBlank="1" showInputMessage="1" showErrorMessage="1" prompt="Nombre del responsable de la dependencia encargado de la actividad " sqref="K6:L10 I6"/>
  </dataValidations>
  <pageMargins left="0.23622047244094491" right="0.23622047244094491" top="0.15748031496062992" bottom="0.15748031496062992" header="0.31496062992125984" footer="0.31496062992125984"/>
  <pageSetup scale="10" orientation="landscape" r:id="rId2"/>
  <drawing r:id="rId3"/>
  <legacyDrawing r:id="rId4"/>
  <extLst>
    <ext xmlns:x14="http://schemas.microsoft.com/office/spreadsheetml/2009/9/main" uri="{CCE6A557-97BC-4b89-ADB6-D9C93CAAB3DF}">
      <x14:dataValidations xmlns:xm="http://schemas.microsoft.com/office/excel/2006/main" xWindow="497" yWindow="619" count="8">
        <x14:dataValidation type="list" allowBlank="1" showInputMessage="1" showErrorMessage="1">
          <x14:formula1>
            <xm:f>Hoja1!$I$1:$I$16</xm:f>
          </x14:formula1>
          <xm:sqref>I7:I270</xm:sqref>
        </x14:dataValidation>
        <x14:dataValidation type="list" allowBlank="1" showInputMessage="1" showErrorMessage="1">
          <x14:formula1>
            <xm:f>Hoja1!$E$1:$E$13</xm:f>
          </x14:formula1>
          <xm:sqref>E269:E270</xm:sqref>
        </x14:dataValidation>
        <x14:dataValidation type="list" allowBlank="1" showInputMessage="1" showErrorMessage="1">
          <x14:formula1>
            <xm:f>Hoja1!$D$1:$D$16</xm:f>
          </x14:formula1>
          <xm:sqref>D7:D270</xm:sqref>
        </x14:dataValidation>
        <x14:dataValidation type="list" allowBlank="1" showInputMessage="1" showErrorMessage="1">
          <x14:formula1>
            <xm:f>Hoja1!$C$1:$C$7</xm:f>
          </x14:formula1>
          <xm:sqref>C7:C270</xm:sqref>
        </x14:dataValidation>
        <x14:dataValidation type="list" allowBlank="1" showInputMessage="1" showErrorMessage="1">
          <x14:formula1>
            <xm:f>Hoja1!$A$1:$A$4</xm:f>
          </x14:formula1>
          <xm:sqref>A7:A270</xm:sqref>
        </x14:dataValidation>
        <x14:dataValidation type="list" allowBlank="1" showInputMessage="1" showErrorMessage="1">
          <x14:formula1>
            <xm:f>Hoja1!$B$1:$B$27</xm:f>
          </x14:formula1>
          <xm:sqref>B7:B270</xm:sqref>
        </x14:dataValidation>
        <x14:dataValidation type="list" allowBlank="1" showInputMessage="1" showErrorMessage="1">
          <x14:formula1>
            <xm:f>Hoja1!$E$1:$E$14</xm:f>
          </x14:formula1>
          <xm:sqref>E7:E268</xm:sqref>
        </x14:dataValidation>
        <x14:dataValidation type="list" allowBlank="1" showInputMessage="1" showErrorMessage="1">
          <x14:formula1>
            <xm:f>Hoja1!$J$1:$J$26</xm:f>
          </x14:formula1>
          <xm:sqref>J7:J268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topLeftCell="A25" workbookViewId="0">
      <selection activeCell="I1" sqref="I1:I16"/>
    </sheetView>
  </sheetViews>
  <sheetFormatPr baseColWidth="10" defaultRowHeight="15" x14ac:dyDescent="0.25"/>
  <sheetData>
    <row r="1" spans="1:14" ht="110.25" x14ac:dyDescent="0.25">
      <c r="A1" s="87" t="s">
        <v>772</v>
      </c>
      <c r="B1" s="87" t="s">
        <v>773</v>
      </c>
      <c r="C1" s="87" t="s">
        <v>761</v>
      </c>
      <c r="D1" s="87" t="s">
        <v>769</v>
      </c>
      <c r="E1" s="88" t="s">
        <v>751</v>
      </c>
      <c r="F1" s="89"/>
      <c r="G1" s="89"/>
      <c r="H1" s="89"/>
      <c r="I1" s="89" t="s">
        <v>233</v>
      </c>
      <c r="J1" s="90" t="s">
        <v>81</v>
      </c>
      <c r="K1" s="6" t="s">
        <v>1098</v>
      </c>
      <c r="L1" s="87" t="s">
        <v>774</v>
      </c>
      <c r="M1" s="88" t="s">
        <v>835</v>
      </c>
      <c r="N1" s="6"/>
    </row>
    <row r="2" spans="1:14" ht="157.5" x14ac:dyDescent="0.25">
      <c r="A2" s="87" t="s">
        <v>775</v>
      </c>
      <c r="B2" s="87" t="s">
        <v>776</v>
      </c>
      <c r="C2" s="87" t="s">
        <v>758</v>
      </c>
      <c r="D2" s="87" t="s">
        <v>762</v>
      </c>
      <c r="E2" s="88" t="s">
        <v>777</v>
      </c>
      <c r="F2" s="89"/>
      <c r="G2" s="89"/>
      <c r="H2" s="89"/>
      <c r="I2" s="89" t="s">
        <v>779</v>
      </c>
      <c r="J2" s="90" t="s">
        <v>51</v>
      </c>
      <c r="K2" s="6" t="s">
        <v>1099</v>
      </c>
      <c r="L2" s="87" t="s">
        <v>778</v>
      </c>
      <c r="M2" s="88" t="s">
        <v>836</v>
      </c>
      <c r="N2" s="6"/>
    </row>
    <row r="3" spans="1:14" ht="94.5" x14ac:dyDescent="0.25">
      <c r="A3" s="87" t="s">
        <v>780</v>
      </c>
      <c r="B3" s="87" t="s">
        <v>781</v>
      </c>
      <c r="C3" s="87" t="s">
        <v>752</v>
      </c>
      <c r="D3" s="87" t="s">
        <v>759</v>
      </c>
      <c r="E3" s="88" t="s">
        <v>782</v>
      </c>
      <c r="F3" s="89"/>
      <c r="G3" s="89"/>
      <c r="H3" s="89"/>
      <c r="I3" s="89" t="s">
        <v>784</v>
      </c>
      <c r="J3" s="90" t="s">
        <v>917</v>
      </c>
      <c r="K3" s="6" t="s">
        <v>1100</v>
      </c>
      <c r="L3" s="87" t="s">
        <v>783</v>
      </c>
      <c r="M3" s="88" t="s">
        <v>837</v>
      </c>
      <c r="N3" s="6"/>
    </row>
    <row r="4" spans="1:14" ht="78.75" x14ac:dyDescent="0.25">
      <c r="A4" s="87" t="s">
        <v>785</v>
      </c>
      <c r="B4" s="87" t="s">
        <v>786</v>
      </c>
      <c r="C4" s="87" t="s">
        <v>754</v>
      </c>
      <c r="D4" s="87" t="s">
        <v>766</v>
      </c>
      <c r="E4" s="88" t="s">
        <v>787</v>
      </c>
      <c r="F4" s="89"/>
      <c r="G4" s="89"/>
      <c r="H4" s="89"/>
      <c r="I4" s="89" t="s">
        <v>789</v>
      </c>
      <c r="J4" s="90" t="s">
        <v>22</v>
      </c>
      <c r="K4" s="6" t="s">
        <v>1101</v>
      </c>
      <c r="L4" s="87" t="s">
        <v>788</v>
      </c>
      <c r="M4" s="88" t="s">
        <v>838</v>
      </c>
      <c r="N4" s="6"/>
    </row>
    <row r="5" spans="1:14" ht="110.25" x14ac:dyDescent="0.25">
      <c r="A5" s="89"/>
      <c r="B5" s="87" t="s">
        <v>790</v>
      </c>
      <c r="C5" s="87" t="s">
        <v>749</v>
      </c>
      <c r="D5" s="87" t="s">
        <v>763</v>
      </c>
      <c r="E5" s="88" t="s">
        <v>791</v>
      </c>
      <c r="F5" s="89"/>
      <c r="G5" s="89"/>
      <c r="H5" s="89"/>
      <c r="I5" s="89" t="s">
        <v>793</v>
      </c>
      <c r="J5" s="90" t="s">
        <v>71</v>
      </c>
      <c r="K5" s="6" t="s">
        <v>1102</v>
      </c>
      <c r="L5" s="87" t="s">
        <v>792</v>
      </c>
      <c r="M5" s="88" t="s">
        <v>839</v>
      </c>
      <c r="N5" s="6"/>
    </row>
    <row r="6" spans="1:14" ht="94.5" x14ac:dyDescent="0.25">
      <c r="A6" s="89"/>
      <c r="B6" s="87" t="s">
        <v>794</v>
      </c>
      <c r="C6" s="87" t="s">
        <v>770</v>
      </c>
      <c r="D6" s="87" t="s">
        <v>756</v>
      </c>
      <c r="E6" s="88" t="s">
        <v>795</v>
      </c>
      <c r="F6" s="89"/>
      <c r="G6" s="89"/>
      <c r="H6" s="89"/>
      <c r="I6" s="89" t="s">
        <v>50</v>
      </c>
      <c r="J6" s="90" t="s">
        <v>13</v>
      </c>
      <c r="K6" s="6" t="s">
        <v>1091</v>
      </c>
      <c r="L6" s="6"/>
      <c r="M6" s="6"/>
      <c r="N6" s="6"/>
    </row>
    <row r="7" spans="1:14" ht="94.5" x14ac:dyDescent="0.25">
      <c r="A7" s="89"/>
      <c r="B7" s="87" t="s">
        <v>796</v>
      </c>
      <c r="C7" s="87" t="s">
        <v>767</v>
      </c>
      <c r="D7" s="87" t="s">
        <v>764</v>
      </c>
      <c r="E7" s="88" t="s">
        <v>797</v>
      </c>
      <c r="F7" s="89"/>
      <c r="G7" s="89"/>
      <c r="H7" s="89"/>
      <c r="I7" s="89" t="s">
        <v>798</v>
      </c>
      <c r="J7" s="90" t="s">
        <v>44</v>
      </c>
      <c r="K7" s="6" t="s">
        <v>1103</v>
      </c>
      <c r="L7" s="6"/>
      <c r="M7" s="6"/>
      <c r="N7" s="6"/>
    </row>
    <row r="8" spans="1:14" ht="94.5" x14ac:dyDescent="0.25">
      <c r="A8" s="89"/>
      <c r="B8" s="87" t="s">
        <v>799</v>
      </c>
      <c r="C8" s="89"/>
      <c r="D8" s="87" t="s">
        <v>760</v>
      </c>
      <c r="E8" s="88" t="s">
        <v>800</v>
      </c>
      <c r="F8" s="89"/>
      <c r="G8" s="89"/>
      <c r="H8" s="89"/>
      <c r="I8" s="12" t="s">
        <v>801</v>
      </c>
      <c r="J8" s="90" t="s">
        <v>918</v>
      </c>
      <c r="K8" s="6" t="s">
        <v>1104</v>
      </c>
      <c r="L8" s="6"/>
      <c r="M8" s="6"/>
      <c r="N8" s="6"/>
    </row>
    <row r="9" spans="1:14" ht="141.75" x14ac:dyDescent="0.25">
      <c r="A9" s="89"/>
      <c r="B9" s="87" t="s">
        <v>802</v>
      </c>
      <c r="C9" s="89"/>
      <c r="D9" s="87" t="s">
        <v>753</v>
      </c>
      <c r="E9" s="88" t="s">
        <v>803</v>
      </c>
      <c r="F9" s="89"/>
      <c r="G9" s="89"/>
      <c r="H9" s="89"/>
      <c r="I9" s="89" t="s">
        <v>804</v>
      </c>
      <c r="J9" s="90" t="s">
        <v>919</v>
      </c>
      <c r="K9" s="6" t="s">
        <v>1105</v>
      </c>
      <c r="L9" s="6"/>
      <c r="M9" s="6"/>
      <c r="N9" s="6"/>
    </row>
    <row r="10" spans="1:14" ht="120" x14ac:dyDescent="0.25">
      <c r="A10" s="89"/>
      <c r="B10" s="87" t="s">
        <v>805</v>
      </c>
      <c r="C10" s="89"/>
      <c r="D10" s="87" t="s">
        <v>757</v>
      </c>
      <c r="E10" s="88" t="s">
        <v>806</v>
      </c>
      <c r="F10" s="89"/>
      <c r="G10" s="89"/>
      <c r="H10" s="89"/>
      <c r="I10" s="89" t="s">
        <v>807</v>
      </c>
      <c r="J10" s="90" t="s">
        <v>95</v>
      </c>
      <c r="K10" s="6" t="s">
        <v>1106</v>
      </c>
      <c r="L10" s="6"/>
      <c r="M10" s="6"/>
      <c r="N10" s="6"/>
    </row>
    <row r="11" spans="1:14" ht="173.25" x14ac:dyDescent="0.25">
      <c r="A11" s="89"/>
      <c r="B11" s="87" t="s">
        <v>808</v>
      </c>
      <c r="C11" s="89"/>
      <c r="D11" s="87" t="s">
        <v>809</v>
      </c>
      <c r="E11" s="88" t="s">
        <v>810</v>
      </c>
      <c r="F11" s="89"/>
      <c r="G11" s="89"/>
      <c r="H11" s="89"/>
      <c r="I11" s="89" t="s">
        <v>811</v>
      </c>
      <c r="J11" s="90" t="s">
        <v>80</v>
      </c>
      <c r="K11" s="6" t="s">
        <v>1107</v>
      </c>
      <c r="L11" s="6"/>
      <c r="M11" s="6"/>
      <c r="N11" s="6"/>
    </row>
    <row r="12" spans="1:14" ht="173.25" x14ac:dyDescent="0.25">
      <c r="A12" s="89"/>
      <c r="B12" s="87" t="s">
        <v>812</v>
      </c>
      <c r="C12" s="89"/>
      <c r="D12" s="87" t="s">
        <v>755</v>
      </c>
      <c r="E12" s="88" t="s">
        <v>813</v>
      </c>
      <c r="F12" s="89"/>
      <c r="G12" s="89"/>
      <c r="H12" s="89"/>
      <c r="I12" s="89" t="s">
        <v>814</v>
      </c>
      <c r="J12" s="90" t="s">
        <v>920</v>
      </c>
      <c r="K12" s="6" t="s">
        <v>1108</v>
      </c>
      <c r="L12" s="6"/>
      <c r="M12" s="6"/>
      <c r="N12" s="6"/>
    </row>
    <row r="13" spans="1:14" ht="126" x14ac:dyDescent="0.25">
      <c r="A13" s="89"/>
      <c r="B13" s="87" t="s">
        <v>815</v>
      </c>
      <c r="C13" s="89"/>
      <c r="D13" s="87" t="s">
        <v>765</v>
      </c>
      <c r="E13" s="88" t="s">
        <v>816</v>
      </c>
      <c r="F13" s="89"/>
      <c r="G13" s="89"/>
      <c r="H13" s="89"/>
      <c r="I13" s="89" t="s">
        <v>817</v>
      </c>
      <c r="J13" s="90" t="s">
        <v>921</v>
      </c>
      <c r="K13" s="6" t="s">
        <v>1109</v>
      </c>
      <c r="L13" s="6"/>
      <c r="M13" s="6"/>
      <c r="N13" s="6"/>
    </row>
    <row r="14" spans="1:14" ht="108" x14ac:dyDescent="0.25">
      <c r="A14" s="89"/>
      <c r="B14" s="87" t="s">
        <v>818</v>
      </c>
      <c r="C14" s="89"/>
      <c r="D14" s="87" t="s">
        <v>750</v>
      </c>
      <c r="E14" s="88" t="s">
        <v>1186</v>
      </c>
      <c r="F14" s="89"/>
      <c r="G14" s="89"/>
      <c r="H14" s="89"/>
      <c r="I14" s="89" t="s">
        <v>819</v>
      </c>
      <c r="J14" s="90" t="s">
        <v>102</v>
      </c>
      <c r="K14" s="6" t="s">
        <v>1110</v>
      </c>
      <c r="L14" s="6"/>
      <c r="M14" s="6"/>
      <c r="N14" s="6"/>
    </row>
    <row r="15" spans="1:14" ht="60" x14ac:dyDescent="0.25">
      <c r="A15" s="89"/>
      <c r="B15" s="87" t="s">
        <v>820</v>
      </c>
      <c r="C15" s="89"/>
      <c r="D15" s="87" t="s">
        <v>771</v>
      </c>
      <c r="E15" s="89"/>
      <c r="F15" s="89"/>
      <c r="G15" s="89"/>
      <c r="H15" s="89"/>
      <c r="I15" s="89" t="s">
        <v>821</v>
      </c>
      <c r="J15" s="90" t="s">
        <v>922</v>
      </c>
      <c r="K15" s="6" t="s">
        <v>1111</v>
      </c>
      <c r="L15" s="6"/>
      <c r="M15" s="6"/>
      <c r="N15" s="6"/>
    </row>
    <row r="16" spans="1:14" ht="120" x14ac:dyDescent="0.25">
      <c r="A16" s="89"/>
      <c r="B16" s="87" t="s">
        <v>822</v>
      </c>
      <c r="C16" s="89"/>
      <c r="D16" s="87" t="s">
        <v>768</v>
      </c>
      <c r="E16" s="89"/>
      <c r="F16" s="89"/>
      <c r="G16" s="89"/>
      <c r="H16" s="89"/>
      <c r="I16" s="89" t="s">
        <v>823</v>
      </c>
      <c r="J16" s="90" t="s">
        <v>923</v>
      </c>
      <c r="K16" s="6" t="s">
        <v>1112</v>
      </c>
      <c r="L16" s="6"/>
      <c r="M16" s="6"/>
      <c r="N16" s="6"/>
    </row>
    <row r="17" spans="1:14" ht="36.75" x14ac:dyDescent="0.25">
      <c r="A17" s="89"/>
      <c r="B17" s="87" t="s">
        <v>824</v>
      </c>
      <c r="C17" s="89"/>
      <c r="D17" s="89"/>
      <c r="E17" s="89"/>
      <c r="F17" s="89"/>
      <c r="G17" s="89"/>
      <c r="H17" s="89"/>
      <c r="I17" s="89"/>
      <c r="J17" s="90" t="s">
        <v>54</v>
      </c>
      <c r="K17" s="89"/>
      <c r="L17" s="89"/>
      <c r="M17" s="6"/>
      <c r="N17" s="6"/>
    </row>
    <row r="18" spans="1:14" ht="48" x14ac:dyDescent="0.25">
      <c r="A18" s="89"/>
      <c r="B18" s="87" t="s">
        <v>825</v>
      </c>
      <c r="C18" s="89"/>
      <c r="D18" s="89"/>
      <c r="E18" s="89"/>
      <c r="F18" s="89"/>
      <c r="G18" s="89"/>
      <c r="H18" s="89"/>
      <c r="I18" s="89"/>
      <c r="J18" s="90" t="s">
        <v>27</v>
      </c>
      <c r="K18" s="89"/>
      <c r="L18" s="89"/>
      <c r="M18" s="6"/>
      <c r="N18" s="6"/>
    </row>
    <row r="19" spans="1:14" ht="48" x14ac:dyDescent="0.25">
      <c r="A19" s="89"/>
      <c r="B19" s="87" t="s">
        <v>826</v>
      </c>
      <c r="C19" s="89"/>
      <c r="D19" s="89"/>
      <c r="E19" s="89"/>
      <c r="F19" s="89"/>
      <c r="G19" s="89"/>
      <c r="H19" s="89"/>
      <c r="I19" s="89"/>
      <c r="J19" s="90" t="s">
        <v>924</v>
      </c>
      <c r="K19" s="89"/>
      <c r="L19" s="89"/>
      <c r="M19" s="6"/>
      <c r="N19" s="6"/>
    </row>
    <row r="20" spans="1:14" ht="108" x14ac:dyDescent="0.25">
      <c r="A20" s="89"/>
      <c r="B20" s="87" t="s">
        <v>827</v>
      </c>
      <c r="C20" s="89"/>
      <c r="D20" s="89"/>
      <c r="E20" s="89"/>
      <c r="F20" s="89"/>
      <c r="G20" s="89"/>
      <c r="H20" s="89"/>
      <c r="I20" s="89"/>
      <c r="J20" s="90" t="s">
        <v>925</v>
      </c>
      <c r="K20" s="89"/>
      <c r="L20" s="89"/>
      <c r="M20" s="6"/>
      <c r="N20" s="6"/>
    </row>
    <row r="21" spans="1:14" ht="132" x14ac:dyDescent="0.25">
      <c r="A21" s="89"/>
      <c r="B21" s="87" t="s">
        <v>828</v>
      </c>
      <c r="C21" s="89"/>
      <c r="D21" s="89"/>
      <c r="E21" s="89"/>
      <c r="F21" s="89"/>
      <c r="G21" s="89"/>
      <c r="H21" s="89"/>
      <c r="I21" s="89"/>
      <c r="J21" s="90" t="s">
        <v>341</v>
      </c>
      <c r="K21" s="89"/>
      <c r="L21" s="89"/>
      <c r="M21" s="6"/>
      <c r="N21" s="6"/>
    </row>
    <row r="22" spans="1:14" ht="72" x14ac:dyDescent="0.25">
      <c r="A22" s="89"/>
      <c r="B22" s="87" t="s">
        <v>829</v>
      </c>
      <c r="C22" s="89"/>
      <c r="D22" s="89"/>
      <c r="E22" s="89"/>
      <c r="F22" s="89"/>
      <c r="G22" s="89"/>
      <c r="H22" s="89"/>
      <c r="I22" s="89"/>
      <c r="J22" s="90" t="s">
        <v>9</v>
      </c>
      <c r="K22" s="89"/>
      <c r="L22" s="89"/>
      <c r="M22" s="6"/>
      <c r="N22" s="6"/>
    </row>
    <row r="23" spans="1:14" ht="180" x14ac:dyDescent="0.25">
      <c r="A23" s="89"/>
      <c r="B23" s="87" t="s">
        <v>830</v>
      </c>
      <c r="C23" s="89"/>
      <c r="D23" s="89"/>
      <c r="E23" s="89"/>
      <c r="F23" s="89"/>
      <c r="G23" s="89"/>
      <c r="H23" s="89"/>
      <c r="I23" s="89"/>
      <c r="J23" s="90" t="s">
        <v>37</v>
      </c>
      <c r="K23" s="89"/>
      <c r="L23" s="89"/>
      <c r="M23" s="6"/>
      <c r="N23" s="6"/>
    </row>
    <row r="24" spans="1:14" ht="96" x14ac:dyDescent="0.25">
      <c r="A24" s="89"/>
      <c r="B24" s="87" t="s">
        <v>831</v>
      </c>
      <c r="C24" s="89"/>
      <c r="D24" s="89"/>
      <c r="E24" s="89"/>
      <c r="F24" s="89"/>
      <c r="G24" s="89"/>
      <c r="H24" s="89"/>
      <c r="I24" s="89"/>
      <c r="J24" s="90" t="s">
        <v>926</v>
      </c>
      <c r="K24" s="89"/>
      <c r="L24" s="89"/>
      <c r="M24" s="6"/>
      <c r="N24" s="6"/>
    </row>
    <row r="25" spans="1:14" ht="144" x14ac:dyDescent="0.25">
      <c r="A25" s="89"/>
      <c r="B25" s="87" t="s">
        <v>832</v>
      </c>
      <c r="C25" s="89"/>
      <c r="D25" s="89"/>
      <c r="E25" s="89"/>
      <c r="F25" s="89"/>
      <c r="G25" s="89"/>
      <c r="H25" s="89"/>
      <c r="I25" s="89"/>
      <c r="J25" s="90" t="s">
        <v>121</v>
      </c>
      <c r="K25" s="89"/>
      <c r="L25" s="89"/>
      <c r="M25" s="6"/>
      <c r="N25" s="6"/>
    </row>
    <row r="26" spans="1:14" ht="60" x14ac:dyDescent="0.25">
      <c r="A26" s="89"/>
      <c r="B26" s="87" t="s">
        <v>833</v>
      </c>
      <c r="C26" s="89"/>
      <c r="D26" s="89"/>
      <c r="E26" s="89"/>
      <c r="F26" s="89"/>
      <c r="G26" s="89"/>
      <c r="H26" s="89"/>
      <c r="I26" s="89"/>
      <c r="J26" s="90" t="s">
        <v>927</v>
      </c>
      <c r="K26" s="89"/>
      <c r="L26" s="89"/>
      <c r="M26" s="6"/>
      <c r="N26" s="6"/>
    </row>
    <row r="27" spans="1:14" ht="132" x14ac:dyDescent="0.25">
      <c r="A27" s="89"/>
      <c r="B27" s="87" t="s">
        <v>834</v>
      </c>
      <c r="C27" s="89"/>
      <c r="D27" s="89"/>
      <c r="E27" s="89"/>
      <c r="F27" s="89"/>
      <c r="G27" s="89"/>
      <c r="H27" s="89"/>
      <c r="I27" s="89"/>
      <c r="J27" s="89"/>
      <c r="K27" s="89"/>
      <c r="L27" s="89"/>
      <c r="M27" s="6"/>
      <c r="N27" s="6"/>
    </row>
  </sheetData>
  <dataValidations count="1">
    <dataValidation type="list" allowBlank="1" showInputMessage="1" showErrorMessage="1" sqref="I8">
      <formula1>$I$271:$I$286</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PAI 2018</vt:lpstr>
      <vt:lpstr>Hoja1</vt:lpstr>
      <vt:lpstr>'PAI 2018'!Área_de_impresión</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German Paz</dc:creator>
  <cp:lastModifiedBy>Luz Angela Maria Mora Cubillos</cp:lastModifiedBy>
  <cp:revision/>
  <cp:lastPrinted>2017-11-07T22:22:29Z</cp:lastPrinted>
  <dcterms:created xsi:type="dcterms:W3CDTF">2015-11-09T15:38:00Z</dcterms:created>
  <dcterms:modified xsi:type="dcterms:W3CDTF">2018-07-31T21:26:11Z</dcterms:modified>
</cp:coreProperties>
</file>